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NXK\Downloads\"/>
    </mc:Choice>
  </mc:AlternateContent>
  <xr:revisionPtr revIDLastSave="0" documentId="13_ncr:1_{F19AE81D-103A-41DB-BF9E-40F729CD08E2}" xr6:coauthVersionLast="47" xr6:coauthVersionMax="47" xr10:uidLastSave="{00000000-0000-0000-0000-000000000000}"/>
  <bookViews>
    <workbookView xWindow="28680" yWindow="-10110" windowWidth="29040" windowHeight="15720" tabRatio="820" xr2:uid="{76F7F6E7-F368-4D51-99DD-64A882BB2702}"/>
  </bookViews>
  <sheets>
    <sheet name="260205" sheetId="26" r:id="rId1"/>
    <sheet name="260204" sheetId="37" r:id="rId2"/>
    <sheet name="260203" sheetId="35" r:id="rId3"/>
    <sheet name="260202" sheetId="33" r:id="rId4"/>
    <sheet name="260201" sheetId="31" r:id="rId5"/>
    <sheet name="260129" sheetId="28" r:id="rId6"/>
    <sheet name="260128" sheetId="27" r:id="rId7"/>
    <sheet name="법인_260204" sheetId="38" r:id="rId8"/>
    <sheet name="법인_260203" sheetId="36" r:id="rId9"/>
    <sheet name="법인_260202" sheetId="34" r:id="rId10"/>
    <sheet name="법인_260201" sheetId="32" r:id="rId11"/>
    <sheet name="법인_260129" sheetId="30" r:id="rId12"/>
    <sheet name="법인_260128" sheetId="29" r:id="rId13"/>
    <sheet name="Line Graph" sheetId="20" r:id="rId14"/>
    <sheet name="Daily Feature Trend" sheetId="18" r:id="rId15"/>
    <sheet name="Total" sheetId="5" r:id="rId16"/>
  </sheets>
  <definedNames>
    <definedName name="_xlnm.Print_Area" localSheetId="6">'260128'!$A$1:$U$350</definedName>
    <definedName name="_xlnm.Print_Area" localSheetId="5">'260129'!$A$1:$U$238</definedName>
    <definedName name="_xlnm.Print_Area" localSheetId="4">'260201'!$A$1:$U$244</definedName>
    <definedName name="_xlnm.Print_Area" localSheetId="3">'260202'!$A$1:$U$244</definedName>
    <definedName name="_xlnm.Print_Area" localSheetId="2">'260203'!$A$1:$U$244</definedName>
    <definedName name="_xlnm.Print_Area" localSheetId="1">'260204'!$A$1:$U$251</definedName>
    <definedName name="_xlnm.Print_Area" localSheetId="0">'260205'!$A$1:$U$252</definedName>
    <definedName name="_xlnm.Print_Area" localSheetId="13">'Line Graph'!$A$1:$AI$23</definedName>
    <definedName name="_xlnm.Print_Area" localSheetId="12">법인_260128!$A$1:$I$21</definedName>
    <definedName name="_xlnm.Print_Area" localSheetId="11">법인_260129!$A$1:$I$21</definedName>
    <definedName name="_xlnm.Print_Area" localSheetId="10">법인_260201!$A$1:$I$21</definedName>
    <definedName name="_xlnm.Print_Area" localSheetId="9">법인_260202!$A$1:$I$21</definedName>
    <definedName name="_xlnm.Print_Area" localSheetId="8">법인_260203!$A$1:$I$21</definedName>
    <definedName name="_xlnm.Print_Area" localSheetId="7">법인_260204!$A$1:$I$21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35" l="1"/>
  <c r="L94" i="35"/>
  <c r="E94" i="35"/>
  <c r="P4" i="35"/>
  <c r="B4" i="35"/>
  <c r="AC3" i="35"/>
  <c r="AB3" i="35"/>
  <c r="B2" i="35"/>
  <c r="K94" i="35" l="1"/>
  <c r="F94" i="35"/>
  <c r="G94" i="35"/>
  <c r="B36" i="28" l="1"/>
  <c r="B2" i="28"/>
  <c r="AB3" i="28"/>
  <c r="AE31" i="28" s="1"/>
  <c r="AC3" i="28"/>
  <c r="B4" i="28"/>
  <c r="P4" i="28"/>
  <c r="X71" i="27"/>
  <c r="Y71" i="27"/>
  <c r="AD31" i="28" l="1"/>
  <c r="AC31" i="28"/>
  <c r="AB31" i="28"/>
  <c r="Z31" i="28"/>
  <c r="AA31" i="28"/>
  <c r="AB3" i="27" l="1"/>
  <c r="AD14" i="27" s="1"/>
  <c r="AC3" i="27"/>
  <c r="AA14" i="27" l="1"/>
  <c r="AE14" i="27"/>
  <c r="AC14" i="27"/>
  <c r="AB14" i="27"/>
  <c r="Z14" i="27" l="1"/>
  <c r="X161" i="35" l="1"/>
  <c r="Y161" i="35"/>
  <c r="X272" i="27"/>
  <c r="Y205" i="27"/>
  <c r="X205" i="27"/>
  <c r="Y138" i="27"/>
  <c r="Y272" i="27"/>
  <c r="X138" i="27"/>
  <c r="Y94" i="35" l="1"/>
  <c r="X94" i="35"/>
  <c r="I72" i="35" l="1"/>
  <c r="H72" i="35"/>
  <c r="AE29" i="28"/>
  <c r="AE30" i="28" s="1"/>
  <c r="AE12" i="27"/>
  <c r="AE13" i="27" s="1"/>
  <c r="AD29" i="28" l="1"/>
  <c r="AD30" i="28" s="1"/>
  <c r="AB29" i="28"/>
  <c r="AB30" i="28" s="1"/>
  <c r="AC29" i="28"/>
  <c r="AC30" i="28" s="1"/>
  <c r="AA29" i="28"/>
  <c r="AA30" i="28" s="1"/>
  <c r="AB12" i="27"/>
  <c r="AB13" i="27" s="1"/>
  <c r="AD12" i="27"/>
  <c r="AD13" i="27" s="1"/>
  <c r="AC12" i="27"/>
  <c r="AC13" i="27" s="1"/>
  <c r="AA12" i="27"/>
  <c r="AA13" i="27" s="1"/>
  <c r="F72" i="35" l="1"/>
  <c r="Z12" i="27"/>
  <c r="Z13" i="27" s="1"/>
  <c r="Z29" i="28"/>
  <c r="Z30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CNXK</author>
  </authors>
  <commentList>
    <comment ref="G62" authorId="0" shapeId="0" xr:uid="{BCCF3DB3-B2DB-41E6-A13F-5031E04A6275}">
      <text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발매일이나</t>
        </r>
        <r>
          <rPr>
            <b/>
            <sz val="9"/>
            <color indexed="81"/>
            <rFont val="Tahoma"/>
            <family val="2"/>
          </rPr>
          <t xml:space="preserve"> Week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</t>
        </r>
        <r>
          <rPr>
            <b/>
            <sz val="9"/>
            <color indexed="81"/>
            <rFont val="Tahoma"/>
            <family val="2"/>
          </rPr>
          <t xml:space="preserve"> Pre-Order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분류</t>
        </r>
      </text>
    </comment>
  </commentList>
</comments>
</file>

<file path=xl/sharedStrings.xml><?xml version="1.0" encoding="utf-8"?>
<sst xmlns="http://schemas.openxmlformats.org/spreadsheetml/2006/main" count="7713" uniqueCount="1031">
  <si>
    <t>누적</t>
  </si>
  <si>
    <t>전년比</t>
  </si>
  <si>
    <t>SEA</t>
  </si>
  <si>
    <t>SEUK</t>
  </si>
  <si>
    <t>SEF</t>
  </si>
  <si>
    <t>SEG</t>
  </si>
  <si>
    <t>SEIN</t>
  </si>
  <si>
    <t>SEAU</t>
  </si>
  <si>
    <t>SIEL</t>
  </si>
  <si>
    <t>SGE</t>
  </si>
  <si>
    <t>SEDA</t>
  </si>
  <si>
    <t>#TeamGalaxy</t>
  </si>
  <si>
    <t>Korea</t>
  </si>
  <si>
    <t>TSE</t>
  </si>
  <si>
    <t>Teaser</t>
  </si>
  <si>
    <t>Pre-teaser</t>
  </si>
  <si>
    <t>Launch</t>
  </si>
  <si>
    <t>구분</t>
  </si>
  <si>
    <t>Total
버즈량</t>
    <phoneticPr fontId="3" type="noConversion"/>
  </si>
  <si>
    <t>S25</t>
  </si>
  <si>
    <t>S24</t>
  </si>
  <si>
    <t>Q6B6</t>
  </si>
  <si>
    <t>Q7B7</t>
  </si>
  <si>
    <t>수원</t>
  </si>
  <si>
    <t>로컬</t>
  </si>
  <si>
    <t>미디어</t>
  </si>
  <si>
    <t>커뮤니티</t>
  </si>
  <si>
    <t>소비자</t>
  </si>
  <si>
    <t>버즈량</t>
    <phoneticPr fontId="3" type="noConversion"/>
  </si>
  <si>
    <t>비중</t>
    <phoneticPr fontId="3" type="noConversion"/>
  </si>
  <si>
    <t>-</t>
  </si>
  <si>
    <t>-</t>
    <phoneticPr fontId="3" type="noConversion"/>
  </si>
  <si>
    <t/>
  </si>
  <si>
    <t>Flip6</t>
  </si>
  <si>
    <t>AI</t>
  </si>
  <si>
    <t>Camera</t>
  </si>
  <si>
    <t>Design</t>
  </si>
  <si>
    <t>Durability</t>
  </si>
  <si>
    <t>Display</t>
  </si>
  <si>
    <t>AP/Memory</t>
  </si>
  <si>
    <t>UI/UX</t>
  </si>
  <si>
    <t>Battery</t>
  </si>
  <si>
    <t>Price</t>
  </si>
  <si>
    <t>Connected Exp.</t>
  </si>
  <si>
    <t>Game</t>
  </si>
  <si>
    <t>Audio</t>
  </si>
  <si>
    <t>Resolution</t>
  </si>
  <si>
    <t>Size</t>
  </si>
  <si>
    <t>Mode</t>
  </si>
  <si>
    <t>Color</t>
  </si>
  <si>
    <t>Selfie</t>
  </si>
  <si>
    <t>Weight</t>
  </si>
  <si>
    <t>Photo Assist</t>
  </si>
  <si>
    <t>Personalize</t>
  </si>
  <si>
    <t>Material</t>
  </si>
  <si>
    <t>Family</t>
    <phoneticPr fontId="3" type="noConversion"/>
  </si>
  <si>
    <t>Ultra</t>
    <phoneticPr fontId="3" type="noConversion"/>
  </si>
  <si>
    <t>Pure AI</t>
  </si>
  <si>
    <t>Foldable(Q7B7)</t>
  </si>
  <si>
    <t>구간</t>
  </si>
  <si>
    <t>Day</t>
    <phoneticPr fontId="3" type="noConversion"/>
  </si>
  <si>
    <t>d-day
(UNPK)</t>
  </si>
  <si>
    <t>W-week
(UNPK)</t>
    <phoneticPr fontId="3" type="noConversion"/>
  </si>
  <si>
    <t>UNPK Total</t>
    <phoneticPr fontId="3" type="noConversion"/>
  </si>
  <si>
    <t>HTR</t>
  </si>
  <si>
    <t>발화자</t>
  </si>
  <si>
    <t>Q6B6</t>
    <phoneticPr fontId="3" type="noConversion"/>
  </si>
  <si>
    <t>S24</t>
    <phoneticPr fontId="3" type="noConversion"/>
  </si>
  <si>
    <t>S26</t>
    <phoneticPr fontId="3" type="noConversion"/>
  </si>
  <si>
    <t>S26 Family</t>
    <phoneticPr fontId="3" type="noConversion"/>
  </si>
  <si>
    <t>S26 Ultra</t>
    <phoneticPr fontId="3" type="noConversion"/>
  </si>
  <si>
    <t>Q7B7</t>
    <phoneticPr fontId="3" type="noConversion"/>
  </si>
  <si>
    <t>S25</t>
    <phoneticPr fontId="3" type="noConversion"/>
  </si>
  <si>
    <t>S26</t>
  </si>
  <si>
    <t>S24 HTR</t>
    <phoneticPr fontId="3" type="noConversion"/>
  </si>
  <si>
    <t>S25 HTR</t>
    <phoneticPr fontId="3" type="noConversion"/>
  </si>
  <si>
    <t>S26 HTR</t>
    <phoneticPr fontId="3" type="noConversion"/>
  </si>
  <si>
    <t>Q7B7
Total AI</t>
    <phoneticPr fontId="3" type="noConversion"/>
  </si>
  <si>
    <t>S24
Total AI</t>
    <phoneticPr fontId="3" type="noConversion"/>
  </si>
  <si>
    <t>S25
Total AI</t>
    <phoneticPr fontId="3" type="noConversion"/>
  </si>
  <si>
    <t>S26
Total AI</t>
    <phoneticPr fontId="3" type="noConversion"/>
  </si>
  <si>
    <t>S25
Ultra</t>
    <phoneticPr fontId="3" type="noConversion"/>
  </si>
  <si>
    <t>S26
Ultra</t>
    <phoneticPr fontId="3" type="noConversion"/>
  </si>
  <si>
    <t>전작 比</t>
    <phoneticPr fontId="3" type="noConversion"/>
  </si>
  <si>
    <t>AI-Comention</t>
  </si>
  <si>
    <t>S25 
Total AI 比</t>
    <phoneticPr fontId="3" type="noConversion"/>
  </si>
  <si>
    <t>Local</t>
  </si>
  <si>
    <t>Community</t>
  </si>
  <si>
    <t>Media</t>
  </si>
  <si>
    <t>Consumer</t>
  </si>
  <si>
    <t>Pre-Teaser(Non-KPI)</t>
    <phoneticPr fontId="3" type="noConversion"/>
  </si>
  <si>
    <t>D-42</t>
  </si>
  <si>
    <t>W-6</t>
    <phoneticPr fontId="3" type="noConversion"/>
  </si>
  <si>
    <t>D-41</t>
  </si>
  <si>
    <t>D-40</t>
  </si>
  <si>
    <t>D-39</t>
  </si>
  <si>
    <t>D-38</t>
  </si>
  <si>
    <t>D-37</t>
  </si>
  <si>
    <t>D-36</t>
  </si>
  <si>
    <t>D-35</t>
  </si>
  <si>
    <t>W-5</t>
    <phoneticPr fontId="3" type="noConversion"/>
  </si>
  <si>
    <t>D-34</t>
  </si>
  <si>
    <t>D-33</t>
  </si>
  <si>
    <t>D-32</t>
  </si>
  <si>
    <t>D-31</t>
  </si>
  <si>
    <t>D-30</t>
  </si>
  <si>
    <t>D-29</t>
  </si>
  <si>
    <t>Pre-Teaser</t>
    <phoneticPr fontId="3" type="noConversion"/>
  </si>
  <si>
    <t>D-28</t>
  </si>
  <si>
    <t>W-4</t>
    <phoneticPr fontId="3" type="noConversion"/>
  </si>
  <si>
    <t>D-27</t>
  </si>
  <si>
    <t>D-26</t>
  </si>
  <si>
    <t>D-25</t>
  </si>
  <si>
    <t>D-24</t>
  </si>
  <si>
    <t>D-23</t>
  </si>
  <si>
    <t>D-22</t>
  </si>
  <si>
    <t>D-21</t>
  </si>
  <si>
    <t>W-3</t>
    <phoneticPr fontId="3" type="noConversion"/>
  </si>
  <si>
    <t>D-20</t>
  </si>
  <si>
    <t>D-19</t>
  </si>
  <si>
    <t>D-18</t>
  </si>
  <si>
    <t>D-17</t>
  </si>
  <si>
    <t>D-16</t>
  </si>
  <si>
    <t>D-15</t>
  </si>
  <si>
    <t>D-14</t>
  </si>
  <si>
    <t>W-2</t>
    <phoneticPr fontId="3" type="noConversion"/>
  </si>
  <si>
    <t>D-13</t>
  </si>
  <si>
    <t>D-12</t>
  </si>
  <si>
    <t>D-11</t>
  </si>
  <si>
    <t>D-10</t>
  </si>
  <si>
    <t>D-9</t>
  </si>
  <si>
    <t>D-8</t>
  </si>
  <si>
    <t>D-7</t>
  </si>
  <si>
    <t>W-1</t>
    <phoneticPr fontId="3" type="noConversion"/>
  </si>
  <si>
    <t>D-6</t>
  </si>
  <si>
    <t>D-5</t>
  </si>
  <si>
    <t>D-4</t>
  </si>
  <si>
    <t>D-3</t>
  </si>
  <si>
    <t>D-2</t>
  </si>
  <si>
    <t>D-1</t>
  </si>
  <si>
    <t>Pre-Order</t>
  </si>
  <si>
    <t>D-day(D+1)</t>
    <phoneticPr fontId="3" type="noConversion"/>
  </si>
  <si>
    <t>W+1</t>
    <phoneticPr fontId="3" type="noConversion"/>
  </si>
  <si>
    <t>D+2</t>
  </si>
  <si>
    <t>D+3</t>
  </si>
  <si>
    <t>D+4</t>
  </si>
  <si>
    <t>D+5</t>
  </si>
  <si>
    <t>D+6</t>
  </si>
  <si>
    <t>D+7</t>
  </si>
  <si>
    <t>D+8</t>
  </si>
  <si>
    <t>W+2</t>
    <phoneticPr fontId="3" type="noConversion"/>
  </si>
  <si>
    <t>D+9</t>
  </si>
  <si>
    <t>D+10</t>
  </si>
  <si>
    <t>D+11</t>
  </si>
  <si>
    <t>D+12</t>
  </si>
  <si>
    <t>D+13</t>
  </si>
  <si>
    <t>D+14</t>
  </si>
  <si>
    <t>D+15</t>
  </si>
  <si>
    <t>W+3</t>
    <phoneticPr fontId="3" type="noConversion"/>
  </si>
  <si>
    <t>D+16</t>
  </si>
  <si>
    <t>D+17</t>
  </si>
  <si>
    <t>D+18</t>
  </si>
  <si>
    <t>D+19</t>
  </si>
  <si>
    <t>D+20</t>
  </si>
  <si>
    <t>D+21</t>
  </si>
  <si>
    <t>D+22</t>
  </si>
  <si>
    <t>W+4</t>
    <phoneticPr fontId="3" type="noConversion"/>
  </si>
  <si>
    <t>D+23</t>
  </si>
  <si>
    <t>D+24</t>
  </si>
  <si>
    <t>D+25</t>
  </si>
  <si>
    <t>D+26</t>
  </si>
  <si>
    <t>D+27</t>
  </si>
  <si>
    <t>D+28</t>
  </si>
  <si>
    <t>Sustain</t>
  </si>
  <si>
    <t>D+29</t>
  </si>
  <si>
    <t>W+5</t>
    <phoneticPr fontId="3" type="noConversion"/>
  </si>
  <si>
    <t>D+30</t>
  </si>
  <si>
    <t>D+31</t>
  </si>
  <si>
    <t>D+32</t>
  </si>
  <si>
    <t>D+33</t>
  </si>
  <si>
    <t>D+34</t>
  </si>
  <si>
    <t>D+35</t>
  </si>
  <si>
    <t>D+36</t>
  </si>
  <si>
    <t>W+6</t>
    <phoneticPr fontId="3" type="noConversion"/>
  </si>
  <si>
    <t>D+37</t>
  </si>
  <si>
    <t>D+38</t>
  </si>
  <si>
    <t>D+39</t>
  </si>
  <si>
    <t>D+40</t>
  </si>
  <si>
    <t>D+41</t>
  </si>
  <si>
    <t>D+42</t>
  </si>
  <si>
    <t>Sustain(Non KPI)</t>
    <phoneticPr fontId="3" type="noConversion"/>
  </si>
  <si>
    <t>D+43</t>
  </si>
  <si>
    <t>W+7</t>
    <phoneticPr fontId="3" type="noConversion"/>
  </si>
  <si>
    <t>D+44</t>
  </si>
  <si>
    <t>D+45</t>
  </si>
  <si>
    <t>D+46</t>
  </si>
  <si>
    <t>D+47</t>
  </si>
  <si>
    <t>D+48</t>
  </si>
  <si>
    <t>D+49</t>
  </si>
  <si>
    <t>D+50</t>
  </si>
  <si>
    <t>W+8</t>
    <phoneticPr fontId="3" type="noConversion"/>
  </si>
  <si>
    <t>D+51</t>
  </si>
  <si>
    <t>D+52</t>
  </si>
  <si>
    <t>D+53</t>
  </si>
  <si>
    <t>D+54</t>
  </si>
  <si>
    <t>D+55</t>
  </si>
  <si>
    <t>D+56</t>
    <phoneticPr fontId="3" type="noConversion"/>
  </si>
  <si>
    <t>D-day</t>
    <phoneticPr fontId="3" type="noConversion"/>
  </si>
  <si>
    <t>Start Date</t>
    <phoneticPr fontId="3" type="noConversion"/>
  </si>
  <si>
    <t>End Date</t>
    <phoneticPr fontId="3" type="noConversion"/>
  </si>
  <si>
    <t>+42D</t>
    <phoneticPr fontId="3" type="noConversion"/>
  </si>
  <si>
    <t>-1D</t>
    <phoneticPr fontId="3" type="noConversion"/>
  </si>
  <si>
    <t>S-Pen</t>
  </si>
  <si>
    <t>Security</t>
  </si>
  <si>
    <t>Buds4+Pro</t>
  </si>
  <si>
    <t>Buds4+Pro</t>
    <phoneticPr fontId="3" type="noConversion"/>
  </si>
  <si>
    <t>Buds4
+Pro</t>
    <phoneticPr fontId="3" type="noConversion"/>
  </si>
  <si>
    <t>S26 Family</t>
  </si>
  <si>
    <t>S26 Ultra</t>
  </si>
  <si>
    <t>Base/+</t>
    <phoneticPr fontId="3" type="noConversion"/>
  </si>
  <si>
    <t>-29D</t>
    <phoneticPr fontId="3" type="noConversion"/>
  </si>
  <si>
    <t>Buds4 Base</t>
  </si>
  <si>
    <t>Buds4 Pro</t>
  </si>
  <si>
    <t>S26 Base</t>
  </si>
  <si>
    <t>S26 Plus</t>
  </si>
  <si>
    <t>발화자</t>
    <phoneticPr fontId="3" type="noConversion"/>
  </si>
  <si>
    <t>전작 평균</t>
    <phoneticPr fontId="3" type="noConversion"/>
  </si>
  <si>
    <t>(전년 比)</t>
    <phoneticPr fontId="3" type="noConversion"/>
  </si>
  <si>
    <t>전년 比</t>
    <phoneticPr fontId="3" type="noConversion"/>
  </si>
  <si>
    <t>Rank</t>
    <phoneticPr fontId="3" type="noConversion"/>
  </si>
  <si>
    <t>버즈량 
(%)</t>
    <phoneticPr fontId="3" type="noConversion"/>
  </si>
  <si>
    <t>Senti.</t>
    <phoneticPr fontId="3" type="noConversion"/>
  </si>
  <si>
    <t>Total</t>
    <phoneticPr fontId="3" type="noConversion"/>
  </si>
  <si>
    <t>AI</t>
    <phoneticPr fontId="3" type="noConversion"/>
  </si>
  <si>
    <t>Photo Assist</t>
    <phoneticPr fontId="3" type="noConversion"/>
  </si>
  <si>
    <t>Creative Studio</t>
    <phoneticPr fontId="3" type="noConversion"/>
  </si>
  <si>
    <t>[Appendix] Photo Assist - Creative Studio Co mention 분석</t>
    <phoneticPr fontId="3" type="noConversion"/>
  </si>
  <si>
    <t>Performance</t>
  </si>
  <si>
    <t>SNS 활용</t>
  </si>
  <si>
    <t>개인정보 조회</t>
  </si>
  <si>
    <t>26.1H UNPK</t>
    <phoneticPr fontId="3" type="noConversion"/>
  </si>
  <si>
    <t>25.1H UNPK</t>
    <phoneticPr fontId="3" type="noConversion"/>
  </si>
  <si>
    <t>Invi.</t>
    <phoneticPr fontId="3" type="noConversion"/>
  </si>
  <si>
    <t>HTR</t>
    <phoneticPr fontId="3" type="noConversion"/>
  </si>
  <si>
    <t>Pre-PR</t>
    <phoneticPr fontId="3" type="noConversion"/>
  </si>
  <si>
    <t>Event</t>
    <phoneticPr fontId="3" type="noConversion"/>
  </si>
  <si>
    <t>출시</t>
    <phoneticPr fontId="3" type="noConversion"/>
  </si>
  <si>
    <t>Week 구분</t>
    <phoneticPr fontId="3" type="noConversion"/>
  </si>
  <si>
    <t>UNPK</t>
    <phoneticPr fontId="3" type="noConversion"/>
  </si>
  <si>
    <t>+24H</t>
    <phoneticPr fontId="3" type="noConversion"/>
  </si>
  <si>
    <t>+48H</t>
    <phoneticPr fontId="3" type="noConversion"/>
  </si>
  <si>
    <t>Partners</t>
    <phoneticPr fontId="3" type="noConversion"/>
  </si>
  <si>
    <t>법인 활동</t>
    <phoneticPr fontId="3" type="noConversion"/>
  </si>
  <si>
    <t>긍정</t>
    <phoneticPr fontId="3" type="noConversion"/>
  </si>
  <si>
    <t>부정</t>
    <phoneticPr fontId="3" type="noConversion"/>
  </si>
  <si>
    <t>개인 콘텐츠 조회</t>
  </si>
  <si>
    <t>업무 보안</t>
  </si>
  <si>
    <t>금융 정보 보호</t>
  </si>
  <si>
    <t>Product</t>
    <phoneticPr fontId="3" type="noConversion"/>
  </si>
  <si>
    <t>언팩 後 Total Social Buzz Daily Trend</t>
    <phoneticPr fontId="3" type="noConversion"/>
  </si>
  <si>
    <t>-2D</t>
    <phoneticPr fontId="3" type="noConversion"/>
  </si>
  <si>
    <t>Bud4+Pro</t>
    <phoneticPr fontId="3" type="noConversion"/>
  </si>
  <si>
    <t>주요 내용</t>
  </si>
  <si>
    <t>Icon 인플루언서</t>
    <phoneticPr fontId="3" type="noConversion"/>
  </si>
  <si>
    <t>Contents</t>
    <phoneticPr fontId="3" type="noConversion"/>
  </si>
  <si>
    <t>Sentiment</t>
    <phoneticPr fontId="3" type="noConversion"/>
  </si>
  <si>
    <t>-3D</t>
    <phoneticPr fontId="3" type="noConversion"/>
  </si>
  <si>
    <t>-4D</t>
    <phoneticPr fontId="3" type="noConversion"/>
  </si>
  <si>
    <t>로컬 인플루언서</t>
  </si>
  <si>
    <t xml:space="preserve">전일比 </t>
  </si>
  <si>
    <t>Fold7</t>
    <phoneticPr fontId="3" type="noConversion"/>
  </si>
  <si>
    <t>Flip7</t>
    <phoneticPr fontId="3" type="noConversion"/>
  </si>
  <si>
    <t>HTR 제외 Product</t>
    <phoneticPr fontId="3" type="noConversion"/>
  </si>
  <si>
    <t>S26 Base/+</t>
    <phoneticPr fontId="3" type="noConversion"/>
  </si>
  <si>
    <t>S25
Family</t>
  </si>
  <si>
    <t>S26
Family</t>
  </si>
  <si>
    <t>S25 Base/+</t>
    <phoneticPr fontId="3" type="noConversion"/>
  </si>
  <si>
    <t>S26
Base/+</t>
    <phoneticPr fontId="3" type="noConversion"/>
  </si>
  <si>
    <t>Buds3
+Pro</t>
    <phoneticPr fontId="3" type="noConversion"/>
  </si>
  <si>
    <t>전작 比</t>
  </si>
  <si>
    <t>전작 평균 (S24, S25, Q6B6, Q7B7)</t>
    <phoneticPr fontId="3" type="noConversion"/>
  </si>
  <si>
    <t>Suwon</t>
  </si>
  <si>
    <t>S24
Family</t>
  </si>
  <si>
    <t>S24
Ultra</t>
  </si>
  <si>
    <t>S25
Ultra</t>
  </si>
  <si>
    <t>S26
Ultra</t>
  </si>
  <si>
    <t>S24
Base/+</t>
    <phoneticPr fontId="3" type="noConversion"/>
  </si>
  <si>
    <t>S25
Base/+</t>
    <phoneticPr fontId="3" type="noConversion"/>
  </si>
  <si>
    <t>S24
Base</t>
  </si>
  <si>
    <t>S25
Base</t>
  </si>
  <si>
    <t>S26
Base</t>
  </si>
  <si>
    <t>S24
Plus</t>
  </si>
  <si>
    <t>S25
Plus</t>
  </si>
  <si>
    <t>S26
Plus</t>
  </si>
  <si>
    <t xml:space="preserve">Buds3 Base </t>
    <phoneticPr fontId="3" type="noConversion"/>
  </si>
  <si>
    <t xml:space="preserve">Buds4 Base </t>
    <phoneticPr fontId="3" type="noConversion"/>
  </si>
  <si>
    <t xml:space="preserve">Buds3 Pro </t>
    <phoneticPr fontId="3" type="noConversion"/>
  </si>
  <si>
    <t xml:space="preserve">Buds4 Pro </t>
    <phoneticPr fontId="3" type="noConversion"/>
  </si>
  <si>
    <t>[버즈량 현황]</t>
    <phoneticPr fontId="3" type="noConversion"/>
  </si>
  <si>
    <t>AI 단독 
언급</t>
    <phoneticPr fontId="3" type="noConversion"/>
  </si>
  <si>
    <t xml:space="preserve">※ 제품 버즈 : Ultra 언급 버즈는 Ultra로 우선 반영, Base/+는 Ultra 언급 제외 후 집계 </t>
    <phoneticPr fontId="3" type="noConversion"/>
  </si>
  <si>
    <t>주요 CXP</t>
    <phoneticPr fontId="3" type="noConversion"/>
  </si>
  <si>
    <t>내용</t>
    <phoneticPr fontId="3" type="noConversion"/>
  </si>
  <si>
    <t>Pos</t>
    <phoneticPr fontId="3" type="noConversion"/>
  </si>
  <si>
    <t>Neg</t>
    <phoneticPr fontId="3" type="noConversion"/>
  </si>
  <si>
    <t>Display</t>
    <phoneticPr fontId="3" type="noConversion"/>
  </si>
  <si>
    <t>Camera</t>
    <phoneticPr fontId="3" type="noConversion"/>
  </si>
  <si>
    <t xml:space="preserve">  Privacy Display</t>
    <phoneticPr fontId="3" type="noConversion"/>
  </si>
  <si>
    <t>※ HTR, Icon 인플루언서, Contents 비중/로컬 인플루언서, Partners, 법인 활동 비중은 각각 수원/로컬 內 집계</t>
    <phoneticPr fontId="3" type="noConversion"/>
  </si>
  <si>
    <t>※ 전작 평균 : S24, FF6, S25, FF7 해당구간 평균</t>
    <phoneticPr fontId="3" type="noConversion"/>
  </si>
  <si>
    <t>※ 로컬 인플루언서 : 로컬 Icon 인플루언서, 로컬 Tech 인플루언서, 로컬 Lifestyle 인플루언서의 합</t>
    <phoneticPr fontId="3" type="noConversion"/>
  </si>
  <si>
    <t>※ Partners : 로컬 PP, 로컬 Retailer, 로컬 Telco의 합</t>
    <phoneticPr fontId="3" type="noConversion"/>
  </si>
  <si>
    <t>※ 법인 활동 : 로컬 HTR, 로컬 Contents의 합</t>
    <phoneticPr fontId="3" type="noConversion"/>
  </si>
  <si>
    <t>※ Sentiment는 TV/News/Radio/Print 및 HTR 제외하고 추출</t>
    <phoneticPr fontId="3" type="noConversion"/>
  </si>
  <si>
    <t>4-1. Miracle Ultra Feature 별 버즈량</t>
    <phoneticPr fontId="3" type="noConversion"/>
  </si>
  <si>
    <t>Feature</t>
    <phoneticPr fontId="3" type="noConversion"/>
  </si>
  <si>
    <t>전년</t>
  </si>
  <si>
    <t>1-1</t>
    <phoneticPr fontId="3" type="noConversion"/>
  </si>
  <si>
    <t>2-1</t>
  </si>
  <si>
    <t>2-2</t>
  </si>
  <si>
    <t>2-3</t>
  </si>
  <si>
    <t>2-4</t>
  </si>
  <si>
    <t>2-5</t>
  </si>
  <si>
    <t>3-1</t>
  </si>
  <si>
    <t>3-2</t>
  </si>
  <si>
    <t>3-3</t>
  </si>
  <si>
    <t>3-4</t>
  </si>
  <si>
    <t>3-5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</si>
  <si>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</si>
  <si>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</si>
  <si>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</si>
  <si>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</si>
  <si>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</si>
  <si>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</si>
  <si>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</si>
  <si>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</si>
  <si>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</si>
  <si>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5-5</t>
  </si>
  <si>
    <t>6-1</t>
  </si>
  <si>
    <t>6-2</t>
  </si>
  <si>
    <t>6-3</t>
  </si>
  <si>
    <t>6-4</t>
  </si>
  <si>
    <t>6-5</t>
  </si>
  <si>
    <t>7-1</t>
  </si>
  <si>
    <t>7-2</t>
  </si>
  <si>
    <t>7-3</t>
  </si>
  <si>
    <t>7-4</t>
  </si>
  <si>
    <t>7-5</t>
  </si>
  <si>
    <t>8-1</t>
  </si>
  <si>
    <t>8-2</t>
  </si>
  <si>
    <t>8-3</t>
  </si>
  <si>
    <t>8-4</t>
  </si>
  <si>
    <t>8-5</t>
  </si>
  <si>
    <t>9-1</t>
  </si>
  <si>
    <t>9-2</t>
  </si>
  <si>
    <t>9-3</t>
  </si>
  <si>
    <t>9-4</t>
  </si>
  <si>
    <t>9-5</t>
  </si>
  <si>
    <t>10-1</t>
  </si>
  <si>
    <t>10-2</t>
  </si>
  <si>
    <t>10-3</t>
  </si>
  <si>
    <t>10-4</t>
  </si>
  <si>
    <t>10-5</t>
  </si>
  <si>
    <r>
      <t xml:space="preserve">4. 제품별 Feature 버즈량* </t>
    </r>
    <r>
      <rPr>
        <b/>
        <sz val="14"/>
        <color rgb="FF0000FF"/>
        <rFont val="맑은 고딕"/>
        <family val="3"/>
        <charset val="129"/>
        <scheme val="major"/>
      </rPr>
      <t>(제품 Sentiment는 Sprinklr, Feature Sentiment는 AI 기반)</t>
    </r>
    <phoneticPr fontId="3" type="noConversion"/>
  </si>
  <si>
    <t>1-2</t>
  </si>
  <si>
    <t>1-3</t>
  </si>
  <si>
    <t>1-4</t>
  </si>
  <si>
    <t>1-5</t>
  </si>
  <si>
    <t>4-2. Miracle Base/+ Feature 별 버즈량</t>
    <phoneticPr fontId="3" type="noConversion"/>
  </si>
  <si>
    <t>4-3. Buds4/Pro Feature 별 버즈량</t>
    <phoneticPr fontId="3" type="noConversion"/>
  </si>
  <si>
    <t>5. 당사 vs. CoA 동시언급 버즈량</t>
  </si>
  <si>
    <t>5-1. Miracle Series vs. iP17 Series 동시 언급 Feature 버즈량</t>
  </si>
  <si>
    <t>내용</t>
  </si>
  <si>
    <t>[HTR 제외 시]</t>
    <phoneticPr fontId="3" type="noConversion"/>
  </si>
  <si>
    <t>※ Buds4+Pro의 전작 기준은 Buds3+Pro, '24.2H 언팩 당시 공개 기준 ('25.1H 언팩 총 합계에 미 포함)</t>
    <phoneticPr fontId="3" type="noConversion"/>
  </si>
  <si>
    <t>□ '26.1H 언팩 일별 버즈 Trend</t>
    <phoneticPr fontId="3" type="noConversion"/>
  </si>
  <si>
    <t>Circle to Search</t>
    <phoneticPr fontId="3" type="noConversion"/>
  </si>
  <si>
    <t>https://space.sprinklr.com/research/insights/listening/dashboard/696592937cb16f4b0d0146d3/tab/2</t>
  </si>
  <si>
    <t>Miracle Series vs. iP17 Series 동시언급 Features</t>
  </si>
  <si>
    <t>https://space.sprinklr.com/research/insights/listening/dashboard/696592937cb16f4b0d0146d3/tab/2</t>
    <phoneticPr fontId="3" type="noConversion"/>
  </si>
  <si>
    <t>Creative 
Studio</t>
    <phoneticPr fontId="3" type="noConversion"/>
  </si>
  <si>
    <t>Affordable</t>
  </si>
  <si>
    <t>AP Performance</t>
  </si>
  <si>
    <t>Bixby</t>
  </si>
  <si>
    <t>Call &amp; Voice</t>
  </si>
  <si>
    <t>Charger</t>
  </si>
  <si>
    <t>Charging</t>
  </si>
  <si>
    <t>Control</t>
  </si>
  <si>
    <t>Ecosystem</t>
  </si>
  <si>
    <t>Expensive</t>
  </si>
  <si>
    <t>Form Factor</t>
  </si>
  <si>
    <t>Interpreter</t>
  </si>
  <si>
    <t>Life Time</t>
  </si>
  <si>
    <t>Mic</t>
  </si>
  <si>
    <t>Noise Control</t>
  </si>
  <si>
    <t>Pairing</t>
  </si>
  <si>
    <t>Protection</t>
  </si>
  <si>
    <t>Resistance</t>
  </si>
  <si>
    <t>Sound Quality</t>
  </si>
  <si>
    <t>Trade-in</t>
  </si>
  <si>
    <t>AI Agent</t>
  </si>
  <si>
    <t>AI Health&amp;Fitness</t>
  </si>
  <si>
    <t>AI Photo&amp;Videos</t>
  </si>
  <si>
    <t>Bezel</t>
  </si>
  <si>
    <t>Brightness</t>
  </si>
  <si>
    <t>Case</t>
  </si>
  <si>
    <t>Cooling system</t>
  </si>
  <si>
    <t>Customize</t>
  </si>
  <si>
    <t>Edit</t>
  </si>
  <si>
    <t>Game Pass</t>
  </si>
  <si>
    <t>Game Title</t>
  </si>
  <si>
    <t>Keyboard</t>
  </si>
  <si>
    <t>Knox</t>
  </si>
  <si>
    <t>Lens</t>
  </si>
  <si>
    <t>Nightography</t>
  </si>
  <si>
    <t>OS</t>
  </si>
  <si>
    <t>Personalization &amp;Suggention</t>
  </si>
  <si>
    <t>Photo</t>
  </si>
  <si>
    <t>Privacy Display</t>
  </si>
  <si>
    <t>RAM</t>
  </si>
  <si>
    <t>Refresh Rate</t>
  </si>
  <si>
    <t>Screen Size</t>
  </si>
  <si>
    <t>UI</t>
  </si>
  <si>
    <t>UX</t>
  </si>
  <si>
    <t>Voice&amp;Translate</t>
  </si>
  <si>
    <t>Writing Assist</t>
  </si>
  <si>
    <t>Zoom</t>
  </si>
  <si>
    <t>Game Launcher</t>
  </si>
  <si>
    <t>Heat Control</t>
  </si>
  <si>
    <t>Nightography Video</t>
  </si>
  <si>
    <t>Super Steady</t>
  </si>
  <si>
    <t>Circle to Search</t>
  </si>
  <si>
    <t>Creative Studio</t>
  </si>
  <si>
    <t>□ 주요 Miracle CXP / User Scene 분석 - Privacy Display
□ 주요 Miracle CXP / Camera Feature
□ 주요 Miracle CXP / AI Feature</t>
    <phoneticPr fontId="3" type="noConversion"/>
  </si>
  <si>
    <t>SC+/Repair</t>
  </si>
  <si>
    <t>Crease</t>
  </si>
  <si>
    <t>https://x.com/theonecid/status/2016172470273749076</t>
    <phoneticPr fontId="3" type="noConversion"/>
  </si>
  <si>
    <t>https://x.com/Androidheadline/status/2016279357925326982</t>
    <phoneticPr fontId="3" type="noConversion"/>
  </si>
  <si>
    <t>https://x.com/swiggah1/status/2014040534440911086</t>
    <phoneticPr fontId="3" type="noConversion"/>
  </si>
  <si>
    <t>건강기록 관리</t>
  </si>
  <si>
    <t>Buds4 모델 SGS 인증 획득, 좋은 내구성 기대</t>
  </si>
  <si>
    <t>PhotoAssist</t>
    <phoneticPr fontId="3" type="noConversion"/>
  </si>
  <si>
    <t>Creative Studio 동시언급</t>
    <phoneticPr fontId="3" type="noConversion"/>
  </si>
  <si>
    <t>16GB RAM 탑재 및 SD8 Elite Gen 5 성능 개선 기대</t>
  </si>
  <si>
    <t>60W 초고속 충전 기능 추가 루머</t>
  </si>
  <si>
    <t>북미 기반 전작 일부 모델 Trade-in 책정가 예상</t>
  </si>
  <si>
    <t xml:space="preserve">Privacy Display로 인한 개인정보 보호 기술 강화 </t>
  </si>
  <si>
    <t>신규 기능과 인터페이스 탑재 One UI 8.5 기대</t>
  </si>
  <si>
    <t>□ Photo Assist -  Creative Studio 동시언급</t>
  </si>
  <si>
    <t>Feature only Sum Senti.</t>
    <phoneticPr fontId="3" type="noConversion"/>
  </si>
  <si>
    <t>https://www.instagram.com/reels/DUC12oEE_Az/</t>
  </si>
  <si>
    <t>전작(S25 Ultra)과 Co.A 망원 카메라 비교를 통한 현작의 망원카메라 기능 향상 기대감</t>
    <phoneticPr fontId="3" type="noConversion"/>
  </si>
  <si>
    <t>Co.A 대비 적은 용량의 배터리 탑재 루머 부정</t>
    <phoneticPr fontId="3" type="noConversion"/>
  </si>
  <si>
    <t>https://x.com/clzmhd/status/2016174158602740023</t>
  </si>
  <si>
    <t>Co.A A19 chip과 Exynos 2600의 성능 비교기대</t>
    <phoneticPr fontId="3" type="noConversion"/>
  </si>
  <si>
    <t>https://www.reddit.com/r/oneplus/comments/1qnprxf/comment/o21fnhw/?utm_source=share&amp;utm_medium=web3x&amp;utm_name=web3xcss&amp;utm_term=1&amp;utm_content=share_button</t>
  </si>
  <si>
    <t>Co.A Air와 Miracle 제품 두께 비교 관심</t>
    <phoneticPr fontId="3" type="noConversion"/>
  </si>
  <si>
    <t>https://gall.dcinside.com/mgallery/board/view/?id=wrtnai&amp;no=909080#</t>
  </si>
  <si>
    <t>Gen Edit 활용 사진 편집 긍정</t>
    <phoneticPr fontId="3" type="noConversion"/>
  </si>
  <si>
    <t>https://www.reddit.com/r/S25Ultra/comments/1qowe93/i_love_the_cameras/</t>
  </si>
  <si>
    <t>Zoom 기능을 활용한 야외 촬영 결과물 향상 기대감</t>
    <phoneticPr fontId="3" type="noConversion"/>
  </si>
  <si>
    <t>https://x.com/Olympic/status/2016316039202517387</t>
    <phoneticPr fontId="3" type="noConversion"/>
  </si>
  <si>
    <t>https://x.com/UniverseIce/status/2016342843644883276</t>
    <phoneticPr fontId="3" type="noConversion"/>
  </si>
  <si>
    <t>https://x.com/UniverseIce/status/2016322537777725746</t>
    <phoneticPr fontId="3" type="noConversion"/>
  </si>
  <si>
    <t>https://x.com/H_H_H_H_H_H_H_7/status/2016387048329117923</t>
  </si>
  <si>
    <t>Ultra 모델과 동일한 색상 라인업 예상</t>
  </si>
  <si>
    <t>전 시리즈 Qi 2.2지원에도 보조 배터리 Qi 2.0인 점 우려</t>
  </si>
  <si>
    <t>신규 고강도 디스플레이 패널 탑재 루머</t>
  </si>
  <si>
    <t>적응형 노이즈 캔슬링 기능으로 청취 경험 개선</t>
  </si>
  <si>
    <t>Ultra 모델 사전 예약 시 추가 혜택 루머</t>
  </si>
  <si>
    <t>Pro 모델 배터리 용량 확대로 늘어나는 사용시간 기대</t>
  </si>
  <si>
    <t>전작 Stem 모서리가 사라진 디자인 유출</t>
  </si>
  <si>
    <t>Pro 모델 AI 기반 실시간 번역 기능 지원 루머</t>
  </si>
  <si>
    <t>실시간 통역 모드 실행 위한 새로운 제스처 기능 루머</t>
  </si>
  <si>
    <t>공공장소 내 자유롭게 SNS 활용 가능</t>
    <phoneticPr fontId="3" type="noConversion"/>
  </si>
  <si>
    <t>메시지 알람 및 비밀번호 유출 방지</t>
    <phoneticPr fontId="3" type="noConversion"/>
  </si>
  <si>
    <t>야외에서 편하게 갤러리 내 사진·영상 감상 가능</t>
    <phoneticPr fontId="3" type="noConversion"/>
  </si>
  <si>
    <t>https://www.reddit.com/r/samsunggalaxy/comments/1qmroft/comment/o217hz5/?utm_source=share&amp;utm_medium=web3x&amp;utm_name=web3xcss&amp;utm_term=1&amp;utm_content=share_button</t>
    <phoneticPr fontId="3" type="noConversion"/>
  </si>
  <si>
    <t>https://www.instagram.com/reel/DTVVCkGjF7j/c/18088663010034647</t>
    <phoneticPr fontId="3" type="noConversion"/>
  </si>
  <si>
    <t>어디서나 금융 서비스 및 민감 정보 활용 가능</t>
    <phoneticPr fontId="3" type="noConversion"/>
  </si>
  <si>
    <t xml:space="preserve"> </t>
    <phoneticPr fontId="3" type="noConversion"/>
  </si>
  <si>
    <t>Co.A 제품과 유사한 가격 상승폭 예상</t>
    <phoneticPr fontId="3" type="noConversion"/>
  </si>
  <si>
    <t>※ Brand 언급 버즈량 : 14K (#ExplorGalaxy)</t>
    <phoneticPr fontId="3" type="noConversion"/>
  </si>
  <si>
    <t>- Privacy Display를 활용한 공공장소에서의 SNS 및 금융/개인정보 사용에 제약이 없는 점 호평</t>
    <phoneticPr fontId="3" type="noConversion"/>
  </si>
  <si>
    <t>https://x.com/evanverse7/status/2016477726774054996</t>
  </si>
  <si>
    <t>https://meeco.kr/mini/41150813</t>
    <phoneticPr fontId="3" type="noConversion"/>
  </si>
  <si>
    <t>https://www.instagram.com/p/DTVVCkGjF7j/</t>
    <phoneticPr fontId="3" type="noConversion"/>
  </si>
  <si>
    <t>단순 기능 동시언급 (Media 100%)</t>
    <phoneticPr fontId="3" type="noConversion"/>
  </si>
  <si>
    <r>
      <t>3. 주요 Miracle CXP</t>
    </r>
    <r>
      <rPr>
        <sz val="11"/>
        <color theme="1"/>
        <rFont val="맑은 고딕"/>
        <family val="3"/>
        <charset val="129"/>
        <scheme val="major"/>
      </rPr>
      <t xml:space="preserve"> (26.1H UNPK Base)</t>
    </r>
    <phoneticPr fontId="3" type="noConversion"/>
  </si>
  <si>
    <t>숨기고 싶은 화면을 영역까지 지정해 적용할 수 있는 Privacy Display 긍정</t>
    <phoneticPr fontId="3" type="noConversion"/>
  </si>
  <si>
    <r>
      <t xml:space="preserve">① 수원 (5K) 
</t>
    </r>
    <r>
      <rPr>
        <sz val="14"/>
        <rFont val="맑은 고딕"/>
        <family val="3"/>
        <charset val="129"/>
        <scheme val="major"/>
      </rPr>
      <t xml:space="preserve">    - 밀라노 올림픽 및 Icon 인플루언서(Enhypen) 협업 Camera Selfie 소구 컨텐츠 (5K)</t>
    </r>
    <r>
      <rPr>
        <b/>
        <sz val="14"/>
        <rFont val="맑은 고딕"/>
        <family val="3"/>
        <charset val="129"/>
        <scheme val="major"/>
      </rPr>
      <t xml:space="preserve">
② 로컬 (15K) 
</t>
    </r>
    <r>
      <rPr>
        <sz val="14"/>
        <rFont val="맑은 고딕"/>
        <family val="3"/>
        <charset val="129"/>
        <scheme val="major"/>
      </rPr>
      <t xml:space="preserve">    - IG Creator 發 브랜드 커뮤니케이션(#ExploreGalaxy) 확산 中 (13K + 소비자 1K)
</t>
    </r>
    <r>
      <rPr>
        <b/>
        <sz val="14"/>
        <rFont val="맑은 고딕"/>
        <family val="3"/>
        <charset val="129"/>
        <scheme val="major"/>
      </rPr>
      <t xml:space="preserve">③ 소비자 (10K) 
</t>
    </r>
    <r>
      <rPr>
        <sz val="14"/>
        <rFont val="맑은 고딕"/>
        <family val="3"/>
        <charset val="129"/>
        <scheme val="major"/>
      </rPr>
      <t xml:space="preserve">    - Privacy Display 기능 PR 공개로 혁신성에 대한 긍정 버즈 확산 中 (8K)</t>
    </r>
    <phoneticPr fontId="3" type="noConversion"/>
  </si>
  <si>
    <t xml:space="preserve">- Privacy Display PR 공개로 Display 및 Security(개인 정보 보호) 관심도 높은 가운데, 국내 Exynos 탑재로 AP 성능 우려 有 </t>
    <phoneticPr fontId="3" type="noConversion"/>
  </si>
  <si>
    <t>장소 상관 없이 업무 관련 내용 확인 가능</t>
    <phoneticPr fontId="3" type="noConversion"/>
  </si>
  <si>
    <t>- Privacy Display PR 공개로 Display 버즈 전년 比 31.1배 증가, 또한 화면 內 특정 영역만 적용 가능 루머 긍정 반응 多</t>
    <phoneticPr fontId="3" type="noConversion"/>
  </si>
  <si>
    <t>- 엇박자 출시로 공개된 제품 루머가 미미하고, Feature 없는 단순 언급이 대다수</t>
    <phoneticPr fontId="3" type="noConversion"/>
  </si>
  <si>
    <t>https://x.com/sondesix/status/2016520584369471682</t>
    <phoneticPr fontId="3" type="noConversion"/>
  </si>
  <si>
    <t>https://x.com/ascendant32/status/2016404332959424714</t>
    <phoneticPr fontId="3" type="noConversion"/>
  </si>
  <si>
    <t>https://x.com/roettsk/status/2016378137781895621</t>
    <phoneticPr fontId="3" type="noConversion"/>
  </si>
  <si>
    <r>
      <rPr>
        <b/>
        <sz val="14"/>
        <rFont val="맑은 고딕"/>
        <family val="3"/>
        <charset val="129"/>
        <scheme val="major"/>
      </rPr>
      <t>□ 총 버즈량 35K, 전년比 3.8배</t>
    </r>
    <r>
      <rPr>
        <sz val="14"/>
        <rFont val="맑은 고딕"/>
        <family val="3"/>
        <charset val="129"/>
        <scheme val="major"/>
      </rPr>
      <t xml:space="preserve">
   ① 공개된 티징 컨텐츠 기반, Privacy Display 소셜 內 관심 생성 중 (8K, 22%)
   ② IG 크레에이터 發 N-1 제품 카메라 소구 활동(14K, 40%)
   ③ Enhypen 협업, 올림픽 연계한 카메라 소구 컨텐츠 중심 팬덤 관심 발생 (5K, 15%)
</t>
    </r>
    <r>
      <rPr>
        <b/>
        <sz val="14"/>
        <rFont val="맑은 고딕"/>
        <family val="3"/>
        <charset val="129"/>
        <scheme val="major"/>
      </rPr>
      <t>□ 디스플레이 (45%) &gt; 디자인 (7%) &gt; 배터리 (4%) 順 제품 관심 생성 중</t>
    </r>
    <r>
      <rPr>
        <sz val="14"/>
        <rFont val="맑은 고딕"/>
        <family val="3"/>
        <charset val="129"/>
        <scheme val="major"/>
      </rPr>
      <t xml:space="preserve">
    ① 디스플레이 (긍 73%, 부 1%) : Privacy Display 기능 中 Noti만 가려지는 기능에 대한 관심 高
         (※ 아직 초기이나 Use Scene은  SNS 73%, 업무 보안 2%, 금융 정보 1% 順)
    ② 디자인 (긍 20%, 부 5%) : 얇고 가벼워진 디자인 기대
    ③ 배터리 (긍 9%, 부 10%) : 충전 속도 향상 기대 (Ultra 유선 45W → 60W) 및 용량 동일 우려 혼재
</t>
    </r>
    <r>
      <rPr>
        <b/>
        <sz val="14"/>
        <rFont val="맑은 고딕"/>
        <family val="3"/>
        <charset val="129"/>
        <scheme val="major"/>
      </rPr>
      <t>□ 발화자 : 로컬 42%, 소비자 29%, 수원 15% 順</t>
    </r>
    <r>
      <rPr>
        <sz val="14"/>
        <rFont val="맑은 고딕"/>
        <family val="3"/>
        <charset val="129"/>
        <scheme val="major"/>
      </rPr>
      <t xml:space="preserve">
  - 티징 컨텐츠를 테크 인플루언서가 공유하고, 이에 소비자들의 댓글로 확산 中</t>
    </r>
    <phoneticPr fontId="3" type="noConversion"/>
  </si>
  <si>
    <t>4-1. Miracle Family Feature 별 버즈량</t>
    <phoneticPr fontId="3" type="noConversion"/>
  </si>
  <si>
    <t>https://x.com/jethronyagti/status/2016577101206368706</t>
    <phoneticPr fontId="3" type="noConversion"/>
  </si>
  <si>
    <t>[26.1H 언팩 소셜 버즈 현황]</t>
  </si>
  <si>
    <t>1. 소셜 버즈 현황</t>
  </si>
  <si>
    <t>Data 기준 : 2026/1/28 ~ 2026/1/28 (언팩-29D ~ 언팩-29D)</t>
  </si>
  <si>
    <t>2. 발화자별 버즈 현황</t>
  </si>
  <si>
    <t>신규 도입되는 Privacy Display PR 공개로 기대감 형성 中</t>
  </si>
  <si>
    <t xml:space="preserve">전작 比 얇아진 두께와 가벼워진 무게 긍정 반응 </t>
  </si>
  <si>
    <t>24MP Mode + F1.4 메인 카메라</t>
  </si>
  <si>
    <t>차세대 Gorilla Glass 기반 액정 보호필름 미부착 기대</t>
  </si>
  <si>
    <t>구글 기반 Scam 탐지 기술 탑재 루머</t>
  </si>
  <si>
    <t>S-Series 제품 전체에 Privacy Display 도입 루머</t>
  </si>
  <si>
    <t>개인정보 보호 기능 S-Series 확대 루머</t>
  </si>
  <si>
    <t>Baseline Exynos 탑재 우려</t>
  </si>
  <si>
    <t>RAM 공급 부족으로 인한 가격 인상 우려</t>
  </si>
  <si>
    <t>제스처 기반 카메라 버튼 S-Series 탑재 루머</t>
  </si>
  <si>
    <t>One UI 8.5의 Game Booster+ 기능 탑재 기대</t>
  </si>
  <si>
    <t>타사 기기와 호환 X 우려</t>
  </si>
  <si>
    <t>Buzz Driver</t>
  </si>
  <si>
    <t>U-4W</t>
  </si>
  <si>
    <t>금주 하이라이트</t>
  </si>
  <si>
    <t>공식 계정 發 동시 다발적 Privacy Pre PR 컨텐츠 개재 및
이로 촉발된 Reddit 중심 소비자 토론</t>
    <phoneticPr fontId="3" type="noConversion"/>
  </si>
  <si>
    <t>Pre PR (IG)</t>
  </si>
  <si>
    <t>Reddit</t>
  </si>
  <si>
    <t>공식 계정 發 동시 다발적 Privacy Pre PR 컨텐츠 개재 및
뉴스 및 포럼 중심의 신제품 기능 유출 및 기대감 확산</t>
    <phoneticPr fontId="3" type="noConversion"/>
  </si>
  <si>
    <t>News</t>
  </si>
  <si>
    <t>공식 계정 發 동시 다발적 Privacy Pre PR 컨텐츠 개재 및
뉴스 중심의 신제품 스펙 유출</t>
    <phoneticPr fontId="3" type="noConversion"/>
  </si>
  <si>
    <t>Pre PR (TT)</t>
  </si>
  <si>
    <t>X 중심의 신제품 기능 관련 이미지 유출 및 기대감 확산
#TeamGalaxy 인플루언서 협업 Galaxy AI 소구 컨텐츠</t>
  </si>
  <si>
    <t>Rumor</t>
  </si>
  <si>
    <t>공식 계정 發 동시 다발적 Privacy Pre PR 컨텐츠 개재
테크 인플루언서 중심 신제품 루머 확산
IG 크레에이터 협업 S25FE 컨텐츠 확산</t>
    <phoneticPr fontId="3" type="noConversion"/>
  </si>
  <si>
    <t>Rumor</t>
    <phoneticPr fontId="3" type="noConversion"/>
  </si>
  <si>
    <t>IG collab</t>
    <phoneticPr fontId="3" type="noConversion"/>
  </si>
  <si>
    <t>Forum</t>
    <phoneticPr fontId="3" type="noConversion"/>
  </si>
  <si>
    <t>Pre PR(TT)</t>
  </si>
  <si>
    <t>Japan</t>
  </si>
  <si>
    <t>X 중심의 신제품 기능 관련 이미지 유출 및 기대감 확산</t>
    <phoneticPr fontId="3" type="noConversion"/>
  </si>
  <si>
    <t>■ 26.1H 언팩 12개 전략 법인 소셜 버즈 현황</t>
  </si>
  <si>
    <t>* Data Cut: [Region A] 2026-01-27 ~ 2026-01-27
                     [Region B] 2026-01-28 ~ 2026-01-28</t>
  </si>
  <si>
    <t>Pre PR(YT)</t>
    <phoneticPr fontId="3" type="noConversion"/>
  </si>
  <si>
    <t>4-2. Buds4/Pro Feature 별 버즈량</t>
    <phoneticPr fontId="3" type="noConversion"/>
  </si>
  <si>
    <t>https://x.com/kandhesh/status/2016527453418819962</t>
    <phoneticPr fontId="3" type="noConversion"/>
  </si>
  <si>
    <t>https://www.reddit.com/r/PhoneNow/comments/1qpafa0/comment/o2btjvf/</t>
    <phoneticPr fontId="3" type="noConversion"/>
  </si>
  <si>
    <t>https://www.reddit.com/r/samsunggalaxy/comments/1qop48c/comment/o23f1j2/</t>
    <phoneticPr fontId="3" type="noConversion"/>
  </si>
  <si>
    <t>https://x.com/SaudiAndroid/status/2016546556028014909</t>
  </si>
  <si>
    <t>https://x.com/melchisson/status/2016453683534311494</t>
  </si>
  <si>
    <t>https://x.com/osamahesam1/status/2016560914309263778</t>
    <phoneticPr fontId="3" type="noConversion"/>
  </si>
  <si>
    <t>https://www.reddit.com/r/samsunggalaxy/comments/1qp8ki5/comment/o285o1a/?utm_source=share&amp;utm_medium=web3x&amp;utm_name=web3xcss&amp;utm_term=1&amp;utm_content=share_button</t>
    <phoneticPr fontId="3" type="noConversion"/>
  </si>
  <si>
    <t>공공장소에서 금융 알림 및 계좌 내역 보호 가능</t>
    <phoneticPr fontId="3" type="noConversion"/>
  </si>
  <si>
    <t>https://x.com/bbogi2207/status/2016764482853454029</t>
    <phoneticPr fontId="3" type="noConversion"/>
  </si>
  <si>
    <t>Privacy Display 부분 적용 기능 긍정 지속</t>
    <phoneticPr fontId="3" type="noConversion"/>
  </si>
  <si>
    <t>https://x.com/spaceturtleship/status/2016466714012066233</t>
  </si>
  <si>
    <t>https://x.com/yoyoyoyo955384/status/2016528802390962377</t>
  </si>
  <si>
    <t>https://x.com/ovo_riri/status/2016500239998623997</t>
  </si>
  <si>
    <t>https://x.com/beebomco/status/2016535725328806170</t>
    <phoneticPr fontId="3" type="noConversion"/>
  </si>
  <si>
    <t>SNS/일상</t>
  </si>
  <si>
    <t>금융/개인정보</t>
  </si>
  <si>
    <t>- Privacy Display를 활용한 공공장소에서의 SNS 및 금융/개인정보 사용에 제약이 없는 점 호평, 부분 적용 기능 긍정 지속</t>
    <phoneticPr fontId="3" type="noConversion"/>
  </si>
  <si>
    <t>- Privacy Display PR 공개로 Display 버즈 전년 比 14.4배 증가, 또한 Privacy Display 화면 內 특정 영역만 적용 가능 루머 주효하여 긍정 반응 多</t>
    <phoneticPr fontId="3" type="noConversion"/>
  </si>
  <si>
    <t>□ 총 버즈량 67K, 전년 比 3.4배</t>
    <phoneticPr fontId="3" type="noConversion"/>
  </si>
  <si>
    <t xml:space="preserve">   ① 공개된 티징 컨텐츠 기반, Privacy Display 소셜 內 관심 지속 확산 中 (14K, 20%)</t>
    <phoneticPr fontId="3" type="noConversion"/>
  </si>
  <si>
    <t xml:space="preserve">   ② IG 크레에이터 發 N-1 제품 카메라 소구 활동 (28K, 42%)</t>
    <phoneticPr fontId="3" type="noConversion"/>
  </si>
  <si>
    <t>□ 발화자 : 로컬 47% &gt; 소비자 27% &gt; 미디어 10% 順</t>
    <phoneticPr fontId="3" type="noConversion"/>
  </si>
  <si>
    <t xml:space="preserve">   ③ Enhypen 협업, 올림픽 연계한 카메라 소구 컨텐츠 중심 팬덤 관심 발생 (6K, 9%)</t>
    <phoneticPr fontId="3" type="noConversion"/>
  </si>
  <si>
    <t xml:space="preserve">  - 티징 컨텐츠를 테크 인플루언서가 공유하고, 이에 소비자들의 댓글로 확산 中</t>
    <phoneticPr fontId="3" type="noConversion"/>
  </si>
  <si>
    <t xml:space="preserve">  - SESAR를 시작으로 로컬 테크 인플루언서 언팩 홍보 활동 게시</t>
    <phoneticPr fontId="3" type="noConversion"/>
  </si>
  <si>
    <t xml:space="preserve">         (※ 아직 초기이나 Use Scene은 SNS/일상 71%, 금융/개인정보 7%, 업무 보안 4% 順)</t>
    <phoneticPr fontId="3" type="noConversion"/>
  </si>
  <si>
    <t xml:space="preserve">    - Privacy Display 기능 PR 공개로 혁신성에 대한 긍정 버즈 확산 中 (10K)</t>
    <phoneticPr fontId="3" type="noConversion"/>
  </si>
  <si>
    <t>□ 디스플레이 (44%) &gt; 디자인 (9%) &gt; AP/Memory (7%) 順 제품 관심 생성 중</t>
    <phoneticPr fontId="3" type="noConversion"/>
  </si>
  <si>
    <t xml:space="preserve">    ① 디스플레이 (긍 56%, 부 2%) : Privacy Display 기능 中 부분 적용 가능 루머에 혁신적인 기능이라는 긍정 반응 多</t>
    <phoneticPr fontId="3" type="noConversion"/>
  </si>
  <si>
    <t xml:space="preserve">    ② 디자인 (긍 21%, 부 6%) : 총 6 종 발매 색상 예상 루머 확산 中</t>
    <phoneticPr fontId="3" type="noConversion"/>
  </si>
  <si>
    <t xml:space="preserve">    ③ AP/Memory (긍 19%, 부 12%) : SD8 Elite Gen 5 탑재 기대와 일부 모델 당사 Exynos 탑재 우려 혼재</t>
    <phoneticPr fontId="3" type="noConversion"/>
  </si>
  <si>
    <t xml:space="preserve">① 수원 (6K) </t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</si>
  <si>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밀라노 올림픽 참석 Icon 인플루언서(Enhypen) 컨텐츠 팬 계정 내 확산 (6K)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</si>
  <si>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② 로컬 (31K) </t>
    </r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</si>
  <si>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IG Creator 發 브랜드 커뮤니케이션(#ExploreGalaxy) 확산 中 (20K + 소비자 4K)</t>
    </r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</si>
  <si>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SESAR 테크 인플루언서 發 UNPK 해시태그 및 기대 제품 댓글 작성 소비자 참여 이벤트 버즈 발생 (2K)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</si>
  <si>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③ 소비자 (18K) </t>
    </r>
    <phoneticPr fontId="3" type="noConversion"/>
  </si>
  <si>
    <t>4-0. Miracle Family Feature 별 버즈량</t>
    <phoneticPr fontId="3" type="noConversion"/>
  </si>
  <si>
    <t>- Privacy Display PR 공개로 Display 버즈 전년 比 34배 증가, 또한 화면 內 특정 영역만 적용 가능 루머 긍정 반응 多</t>
    <phoneticPr fontId="3" type="noConversion"/>
  </si>
  <si>
    <t>https://x.com/TheGalox_/status/2016292936950968558</t>
  </si>
  <si>
    <t>https://x.com/SuperSaf/status/2014605789223153873</t>
  </si>
  <si>
    <t>https://x.com/sondesix/status/2016205704735166854</t>
  </si>
  <si>
    <t>https://www.reddit.com/r/samsunggalaxy/comments/1qojydw/comment/o22oiqn/</t>
  </si>
  <si>
    <t>https://x.com/TheGalox_/status/2016147882336796802</t>
  </si>
  <si>
    <t>https://x.com/Phonenurd/status/2014286770977063366</t>
  </si>
  <si>
    <t>https://x.com/neo_officialll/status/2013701490959954402</t>
  </si>
  <si>
    <t>https://www.reddit.com/r/verizon/comments/1qnnuwi/comment/o21zyx2/</t>
  </si>
  <si>
    <t>https://x.com/thesammyfans/status/2016174332624699483</t>
  </si>
  <si>
    <t>https://www.sammyfans.com/2026/01/27/galaxy-s26-ultra-will-end-the-s25-ultra-camera-flaw/</t>
  </si>
  <si>
    <t>https://news.livedoor.com/article/detail/30458064/</t>
  </si>
  <si>
    <t>https://x.com/UniverseIce/status/2014275348008194529</t>
  </si>
  <si>
    <t>https://www.it-boltwise.de/samsung-integriert-dynamische-blickschutz-technologie-in-neue-smartphones.html</t>
  </si>
  <si>
    <t>https://x.com/UniverseIce/status/2016342843644883276</t>
  </si>
  <si>
    <t>https://x.com/TheGalox_/status/2015864796344733967</t>
  </si>
  <si>
    <t>https://www.reddit.com/r/samsunggalaxy/comments/1qo4jn0/comment/o23we5g/</t>
  </si>
  <si>
    <t>https://www.instagram.com/p/DUCCMC2E4rx/</t>
  </si>
  <si>
    <t>https://x.com/LuayPrince/status/2014328793662406787</t>
  </si>
  <si>
    <t>https://www.geeky-gadgets.com/ssamsung-galaxy-s26-ultra-google-scam/</t>
  </si>
  <si>
    <t>https://x.com/TheIndexInsider/status/2016360954758631426</t>
  </si>
  <si>
    <t>https://x.com/TheTechOutlook/status/2016379040160944173</t>
  </si>
  <si>
    <t>https://x.com/Sukoharjo_News/status/2016345744903700793</t>
  </si>
  <si>
    <t>https://x.com/yabhishekhd/status/2014248973473886396</t>
  </si>
  <si>
    <t>https://x.com/isa_marcial/status/2016277539363172757</t>
  </si>
  <si>
    <t>https://www.sammyfans.com/2026/01/23/one-ui-8-5-expands-new-gaming-capabilities-with-game-booster/</t>
  </si>
  <si>
    <t>https://www.geeky-gadgets.com/samsung-galaxy-buds-4-pro-design/</t>
  </si>
  <si>
    <t>https://time.news/samsung-galaxy-buds4-buds4-pro-price-leak-revealed/</t>
  </si>
  <si>
    <t>https://www.notebookcheck.net/Samsung-Galaxy-Buds-4-and-Buds-4-Pro-price-leaked.1214184.0.html</t>
  </si>
  <si>
    <t>https://x.com/AM_TECH11/status/2016554695100149853</t>
  </si>
  <si>
    <t>https://r2.community.samsung.com/t5/Wearables/Samsung-Galaxy-Buds-4-Pro-Everything-We-Know/td-p/21441467#</t>
  </si>
  <si>
    <t>https://x.com/TheTechOutlook/status/2015285550488637678</t>
  </si>
  <si>
    <t>https://x.com/SchmidtisBlog/status/2015760018541260923</t>
  </si>
  <si>
    <t>https://www.androidauthority.com/galaxy-buds-4-samsung-members-app-3635256/</t>
  </si>
  <si>
    <t>https://www.geeky-gadgets.com/samsung-galaxy-buds-4-pro-2/</t>
  </si>
  <si>
    <t>https://kbench.com/?q=node/273914</t>
  </si>
  <si>
    <t>https://x.com/galok233/status/2014160377827688557</t>
  </si>
  <si>
    <t>Privacy Display 기능 앱, 컨텐츠 별 설정 가능 루머</t>
  </si>
  <si>
    <t>https://x.com/jethronyagti/status/2016577101206368706</t>
  </si>
  <si>
    <t>Ultra 6가지 색상 구성 루머 확산</t>
  </si>
  <si>
    <t>https://x.com/beebomco/status/2016535725328806170</t>
  </si>
  <si>
    <t>https://x.com/kandhesh/status/2016527453418819962</t>
  </si>
  <si>
    <t>SD8 Elite Gen 5 탑재 기대</t>
  </si>
  <si>
    <t>https://www.reddit.com/r/PhoneNow/comments/1qpafa0/comment/o2btjvf/</t>
  </si>
  <si>
    <t>https://www.reddit.com/r/samsunggalaxy/comments/1qop48c/comment/o23f1j2/</t>
  </si>
  <si>
    <t>Privacy Display로 인한 개인정보 보호 기대감 동반 상승</t>
  </si>
  <si>
    <t>https://x.com/JoeyRiz/status/2016623295882314174</t>
  </si>
  <si>
    <t>전작 比 울트라 가격 인하, base/+ 모델 가격 동일 루머</t>
  </si>
  <si>
    <t>https://x.com/Gadgets360/status/2016741894055960703</t>
  </si>
  <si>
    <t>https://bsky.app/profile/did:plc:qicvhaddltmw5jeupfi73dqu/post/3mdig6ysbs22c?ref_src=embed&amp;ref_url=https%253A%252F%252Fwww.gadgets360.com%252Fmobiles%252Fnews%252Fsamsung-galaxy-s26-ultra-price-leak-europe-10904091</t>
  </si>
  <si>
    <t xml:space="preserve">200MP F1.4 메인 센서 업그레이드 </t>
  </si>
  <si>
    <t>https://www.reddit.com/r/tech_flames/comments/1qp95wt/galaxy_s26_ultra_leaked_specs_samsungs_2026/</t>
  </si>
  <si>
    <t>https://forum.lowyat.net/topic/5553684#entry112645661</t>
  </si>
  <si>
    <t>차세대 Gorilla Glass 적용으로, 액정 보호필름 미부착 기대</t>
  </si>
  <si>
    <t>Perplexity AI와 통합된 새로운 Bixby 출시 기대</t>
  </si>
  <si>
    <t>https://x.com/sergebevz/status/2016425308325347694</t>
  </si>
  <si>
    <t>https://x.com/LagoonLabsMv/status/2016203306431922685</t>
  </si>
  <si>
    <t>One UI 8.5 인터페이스 탑재 기대</t>
  </si>
  <si>
    <t>https://x.com/Wahinyaf8/status/2016460183019434219</t>
  </si>
  <si>
    <t>전작 동일 출시 가격 루머</t>
  </si>
  <si>
    <t>최첨단 하드웨어 탑재 루머</t>
  </si>
  <si>
    <t>https://x.com/TheGalox_/status/2016988040904708247</t>
  </si>
  <si>
    <t>* Data Cut: [Region A] 2026-01-27 ~ 2026-01-28
                     [Region B] 2026-01-28 ~ 2026-01-29</t>
  </si>
  <si>
    <t>- 공식 계정 發 동시 다발적 Privacy Pre PR 컨텐츠 개재 및
- Pre PR로 Reddit 중심 신제품 관련 소비자 토론 활발</t>
  </si>
  <si>
    <t>- 공식 계정 發 동시 다발적 Privacy Pre PR 컨텐츠 개재
- FB 공식 계정 發 7 Days  소비자 참여 이벤트(#ExploreGalaxy)</t>
  </si>
  <si>
    <t>- 공식 계정 發 동시 다발적 Privacy Pre PR 컨텐츠 개재 및
뉴스 중심의 신제품 스펙 유출</t>
    <phoneticPr fontId="3" type="noConversion"/>
  </si>
  <si>
    <t>- 공식 계정 發 동시 다발적 Privacy Pre PR 컨텐츠 개재
- X 중심의 신제품 유출 및 소비자 루머 확산</t>
    <phoneticPr fontId="3" type="noConversion"/>
  </si>
  <si>
    <t xml:space="preserve">- 공식 계정 發 동시 다발적 Privacy Pre PR 컨텐츠 개재
- X 중심의 신제품 기능 관련 이미지 유출 및 기대감 확산
- #TeamGalaxy 협업 Galaxy AI 소구 컨텐츠
- 신제품 무선 충전기 관련 루머 확산
</t>
    <phoneticPr fontId="3" type="noConversion"/>
  </si>
  <si>
    <t>SIEL</t>
    <phoneticPr fontId="3" type="noConversion"/>
  </si>
  <si>
    <t>- 공식 계정 發 동시 다발적 Privacy Pre PR 컨텐츠 개재
- 테크 인플루언서 중심 신제품 루머 확산
- IG 내 Micro 인플루언서 협업 S25FE 컨텐츠 확산
- X 중심의 신제품 기능 관련 이미지 유출 및 기대감 확산</t>
    <phoneticPr fontId="3" type="noConversion"/>
  </si>
  <si>
    <t>- 공식 계정 發 동시 다발적 Privacy Pre PR 컨텐츠 개재
- X, 포럼 중심의 신제품 기능 관련 기대감 확산</t>
    <phoneticPr fontId="3" type="noConversion"/>
  </si>
  <si>
    <t>- 공식 계정 發 동시 다발적 Privacy Pre PR 컨텐츠 개재
- 뉴스 및 X 중심의 신제품 루머/스펙 유출
- Members 내 #FeitoComGalaxy 사진 공유 뱃지 이벤트</t>
  </si>
  <si>
    <t>- X 중심의 신제품 기능 관련 이미지/동영상 유출 및 기대감 확산
- 공식 계정 發 동시 다발적 Privacy Pre PR 컨텐츠 개재
- 포럼 중심의 가격 및 출시 일정 관련 루머 확산
- 포럼 중심의 신제품 스펙 유출</t>
    <phoneticPr fontId="3" type="noConversion"/>
  </si>
  <si>
    <t>- 공식 계정 發 동시 다발적 Privacy Pre PR 컨텐츠 개재
- X 중심의 신제품 기능 관련 이미지 유출 및 기대감 확산
- X 중심의 신제품 가격 및 스펙 유출</t>
    <phoneticPr fontId="3" type="noConversion"/>
  </si>
  <si>
    <t>Rumor(Reddit)</t>
  </si>
  <si>
    <t>Rumor(News)</t>
  </si>
  <si>
    <t>Rumor(X)</t>
  </si>
  <si>
    <t>Members(#FeitoComGalaxy)</t>
  </si>
  <si>
    <t>Pre PR(IG) - Privacy</t>
    <phoneticPr fontId="3" type="noConversion"/>
  </si>
  <si>
    <t>Pre PR(IG)</t>
    <phoneticPr fontId="3" type="noConversion"/>
  </si>
  <si>
    <t>IG(#ExploreGalaxy)</t>
    <phoneticPr fontId="3" type="noConversion"/>
  </si>
  <si>
    <t>News</t>
    <phoneticPr fontId="3" type="noConversion"/>
  </si>
  <si>
    <t>Pre PR(TT)</t>
    <phoneticPr fontId="3" type="noConversion"/>
  </si>
  <si>
    <t>X</t>
    <phoneticPr fontId="3" type="noConversion"/>
  </si>
  <si>
    <t>Hearing Health</t>
  </si>
  <si>
    <t>Hearing Aid</t>
  </si>
  <si>
    <t>10-1</t>
    <phoneticPr fontId="3" type="noConversion"/>
  </si>
  <si>
    <t>10-2</t>
    <phoneticPr fontId="3" type="noConversion"/>
  </si>
  <si>
    <t>10-3</t>
    <phoneticPr fontId="3" type="noConversion"/>
  </si>
  <si>
    <t>10-4</t>
    <phoneticPr fontId="3" type="noConversion"/>
  </si>
  <si>
    <t>10-5</t>
    <phoneticPr fontId="3" type="noConversion"/>
  </si>
  <si>
    <t xml:space="preserve">  - 테크 인플루언서 중심 제품 루머 및 언팩 기대감 지속 확산 중</t>
    <phoneticPr fontId="3" type="noConversion"/>
  </si>
  <si>
    <t>https://x.com/8Rapicki/status/2017339256117567860</t>
  </si>
  <si>
    <t>https://www.reddit.com/r/Smartphones/comments/1qrxfmv/comment/o2tuhdz/?utm_source=share&amp;utm_medium=web3x&amp;utm_name=web3xcss&amp;utm_term=1&amp;utm_content=share_button</t>
  </si>
  <si>
    <t>Co.A 比 우수할것으로 예상되는 저조도 사진 촬영 결과물 기대감</t>
    <phoneticPr fontId="3" type="noConversion"/>
  </si>
  <si>
    <t>iP17 Base/Pro 比 더 가볍고 얇은 디자인 기대</t>
    <phoneticPr fontId="3" type="noConversion"/>
  </si>
  <si>
    <t>https://www.reddit.com/r/samsunggalaxy/comments/1qs9c7s/comment/o2xaobf/?utm_source=share&amp;utm_medium=web3x&amp;utm_name=web3xcss&amp;utm_term=1&amp;utm_content=share_button</t>
    <phoneticPr fontId="3" type="noConversion"/>
  </si>
  <si>
    <t>Co.A 와 동일하게 가격 동결 예상</t>
    <phoneticPr fontId="3" type="noConversion"/>
  </si>
  <si>
    <t>https://x.com/AppleSnob_/status/2016538351021527430</t>
  </si>
  <si>
    <t>https://www.instagram.com/reels/DUI-hHAiGo0/</t>
  </si>
  <si>
    <t>https://www.reddit.com/r/samsunggalaxy/comments/1qsutxn/comment/o2yc42t/?utm_source=share&amp;utm_medium=web3x&amp;utm_name=web3xcss&amp;utm_term=1&amp;utm_content=share_button</t>
  </si>
  <si>
    <t>https://www.reddit.com/r/S24Ultra/comments/1qs2ofz/comment/o2sh59m/?utm_source=share&amp;utm_medium=web3x&amp;utm_name=web3xcss&amp;utm_term=1&amp;utm_content=share_button</t>
  </si>
  <si>
    <t>https://www.reddit.com/r/Damnthatsinteresting/comments/1qpf1mo/comment/o2nx5j2/?utm_source=share&amp;utm_medium=web3x&amp;utm_name=web3xcss&amp;utm_term=1&amp;utm_content=share_button</t>
  </si>
  <si>
    <t>https://www.reddit.com/r/samsunggalaxy/comments/1qp8ki5/comment/o2k2sl8/?utm_source=share&amp;utm_medium=web3x&amp;utm_name=web3xcss&amp;utm_term=1&amp;utm_content=share_button</t>
  </si>
  <si>
    <t>https://www.reddit.com/r/samsunggalaxy/comments/1qp8ki5/comment/o2cf7fc/?utm_source=share&amp;utm_medium=web3x&amp;utm_name=web3xcss&amp;utm_term=1&amp;utm_content=share_button</t>
  </si>
  <si>
    <t>https://www.reddit.com/r/samsunggalaxy/comments/1qp8ki5/comment/o2d8lcm/?utm_source=share&amp;utm_medium=web3x&amp;utm_name=web3xcss&amp;utm_term=1&amp;utm_content=share_button</t>
  </si>
  <si>
    <t>https://x.com/ph10987/status/2016452004340789388</t>
  </si>
  <si>
    <t>Zoom-in-Mic 기능 탑재 기대감</t>
    <phoneticPr fontId="3" type="noConversion"/>
  </si>
  <si>
    <t>https://www.reddit.com/r/AskTechnology/comments/1pgs9r6/comment/o2qdytx/?utm_source=share&amp;utm_medium=web3x&amp;utm_name=web3xcss&amp;utm_term=1&amp;utm_content=share_button</t>
  </si>
  <si>
    <t xml:space="preserve">   ③ Enhypen 협업, 올림픽 연계 올림픽 카운트다운 및 Victory Selfie 컨텐츠 (7K, 5%)</t>
    <phoneticPr fontId="3" type="noConversion"/>
  </si>
  <si>
    <t xml:space="preserve">   ④ Tech 인플루언서, 언팩 기대 요소를 댓글로 작성하는 이벤트 진행 (4K, 6%)</t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</si>
  <si>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SESAR 테크 인플루언서 發 UNPK 해시태그 및 기대 제품 댓글 작성 소비자 참여 이벤트 버즈 발생 (4K)</t>
    </r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</si>
  <si>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그 외 테크 인플루언서 發 Privercy Display 중심으로 제품 루머 생성 (2K)</t>
    </r>
    <phoneticPr fontId="3" type="noConversion"/>
  </si>
  <si>
    <t xml:space="preserve">   ① IG 크레에이터 發 N-1 제품 카메라 소구 활동 (71K, 52%)</t>
    <phoneticPr fontId="3" type="noConversion"/>
  </si>
  <si>
    <t xml:space="preserve">   ② 티징 컨텐츠 기반, Privacy Display 소셜 內 관심 확산후 소강 中 (16K, 11%)</t>
    <phoneticPr fontId="3" type="noConversion"/>
  </si>
  <si>
    <t>□ 총 버즈량 135K, 전년 比 2.8배</t>
    <phoneticPr fontId="3" type="noConversion"/>
  </si>
  <si>
    <t>□ 발화자 : 로컬 57% &gt; 소비자 21% &gt; 미디어 10% &gt; 수원 5% 順</t>
    <phoneticPr fontId="3" type="noConversion"/>
  </si>
  <si>
    <t>단순 AI 기능 동시언급 多</t>
    <phoneticPr fontId="3" type="noConversion"/>
  </si>
  <si>
    <t xml:space="preserve">    ① 디스플레이 (긍 53%, 부 3%) : Privacy Display 기능 中 부분 적용 가능 루머에 혁신적인 기능이라는 긍정 반응 多</t>
    <phoneticPr fontId="3" type="noConversion"/>
  </si>
  <si>
    <t xml:space="preserve">    ② 디자인 (긍 20%, 부 8%) : 얇고 가벼운 외관 및 색상 관련 루머 확산</t>
    <phoneticPr fontId="3" type="noConversion"/>
  </si>
  <si>
    <t xml:space="preserve">    ③ AP/Memory (긍 17%, 부 11%) : SD8 Elite Gen 5 성능 기대, Exynos 2600 적용 모델 성능 우려 일부 有</t>
    <phoneticPr fontId="3" type="noConversion"/>
  </si>
  <si>
    <t xml:space="preserve">         (※ Use Scene : SNS/일상 26%, 금융/개인정보 8%, 업무 4% 順)</t>
    <phoneticPr fontId="3" type="noConversion"/>
  </si>
  <si>
    <t>https://www.instagram.com/reel/DTVVCkGjF7j</t>
    <phoneticPr fontId="3" type="noConversion"/>
  </si>
  <si>
    <t xml:space="preserve">① 수원 (7K) </t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</si>
  <si>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② 로컬 (78K) 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</si>
  <si>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③ 소비자 (28K) </t>
    </r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</si>
  <si>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밀라노 올림픽 참석 Icon 인플루언서(Enhypen) 컨텐츠 팬 계정 내 확산 (7K)</t>
    </r>
    <phoneticPr fontId="3" type="noConversion"/>
  </si>
  <si>
    <t>https://x.com/SaudiAndroid/status/2016546556028014909</t>
    <phoneticPr fontId="3" type="noConversion"/>
  </si>
  <si>
    <t>https://x.com/rrreggegg/status/2016407184419258802</t>
  </si>
  <si>
    <t>https://x.com/LeakerApple/status/2016429367992467877</t>
  </si>
  <si>
    <t>- 테크 인플루언서 發 언팩 공개 루머로 디자인 및 가격 중심으로 버즈량 발생 중</t>
    <phoneticPr fontId="3" type="noConversion"/>
  </si>
  <si>
    <t>https://x.com/evleaks/status/2016989387272192230</t>
  </si>
  <si>
    <t>https://x.com/tarunvats33/status/2017210734535745539</t>
  </si>
  <si>
    <t>□ 디스플레이 (32%) &gt; 디자인 (11%) &gt; AP/Memory (10%) 順 제품 관심 생성 중</t>
    <phoneticPr fontId="3" type="noConversion"/>
  </si>
  <si>
    <t xml:space="preserve">    - Privacy Display 기능 PR 공개로 혁신성에 대한 긍정 버즈 확산 中 (12K)</t>
    <phoneticPr fontId="3" type="noConversion"/>
  </si>
  <si>
    <t>5. 당사 vs. Co.A 동시언급 버즈량</t>
    <phoneticPr fontId="3" type="noConversion"/>
  </si>
  <si>
    <t xml:space="preserve">   ④ 테크 인플루언서, 언팩 기대 요소를 댓글로 작성하는 이벤트 진행 (6K, 5%)</t>
    <phoneticPr fontId="3" type="noConversion"/>
  </si>
  <si>
    <t>Co.A 사용자의 Privacy Display 탑재 관심</t>
  </si>
  <si>
    <t>Co.A 比 큰 용량의 배터리 탑재 기대</t>
    <phoneticPr fontId="3" type="noConversion"/>
  </si>
  <si>
    <t>https://www.reddit.com/r/samsunggalaxy/comments/1qsutxn/comment/o2yn473/?utm_source=share&amp;utm_medium=web3x&amp;utm_name=web3xcss&amp;utm_term=1&amp;utm_content=share_button</t>
  </si>
  <si>
    <r>
      <rPr>
        <sz val="14"/>
        <rFont val="맑은 고딕"/>
        <family val="3"/>
        <charset val="129"/>
        <scheme val="major"/>
      </rPr>
      <t xml:space="preserve">    - IG Creator 發 브랜드 커뮤니케이션(#ExploreGalaxy) 확산 中 (67K + 소비자 4K)</t>
    </r>
    <phoneticPr fontId="3" type="noConversion"/>
  </si>
  <si>
    <t>(Ultra) Alumium Frame 탑재 루머 긍부정 혼재</t>
  </si>
  <si>
    <t>https://www.androidheadlines.com/2026/01/samsung-galaxy-buds-4-price-leak-design-features.html</t>
  </si>
  <si>
    <t>https://www.reddit.com/r/galaxybuds/comments/1qr0vfc/comment/o30tksn/?utm_source=share&amp;utm_medium=web3x&amp;utm_name=web3xcss&amp;utm_term=1&amp;utm_content=share_button</t>
  </si>
  <si>
    <t>https://www.reddit.com/r/galaxybuds/comments/1nlfvkb/comment/o2s97yq/?utm_source=share&amp;utm_medium=web3x&amp;utm_name=web3xcss&amp;utm_term=1&amp;utm_content=share_button</t>
  </si>
  <si>
    <t>https://www.reddit.com/r/Handhelds/comments/1qmk4kn/comment/o21e0ue/?utm_source=share&amp;utm_medium=web3x&amp;utm_name=web3xcss&amp;utm_term=1&amp;utm_content=share_button</t>
  </si>
  <si>
    <t>-29</t>
  </si>
  <si>
    <t>공식 계정 發 동시 다발적 Privacy Pre PR 컨텐츠 개재 및
포럼 중심의 신제품 기능 관련 기대감 확산</t>
    <phoneticPr fontId="3" type="noConversion"/>
  </si>
  <si>
    <t>공식 계정 發 동시 다발적 Privacy Pre PR 컨텐츠 개재
뉴스 중심의 신제품 스펙 유출</t>
    <phoneticPr fontId="3" type="noConversion"/>
  </si>
  <si>
    <t>X 중심의 신제품 기능 관련 이미지/동영상 유출 및 기대감 확산
공식 계정 發 동시 다발적 Privacy Pre PR 컨텐츠 개재</t>
    <phoneticPr fontId="3" type="noConversion"/>
  </si>
  <si>
    <t>Data 기준 : 2026/1/28 ~ 2026/2/1 (언팩-29D ~ 언팩-25D)</t>
  </si>
  <si>
    <t>- Privacy Display 중심으로 Display 버즈 전년 比 5.0배 증가, 울트라 신규 색상 및 AP 관련 버즈 지속 발생 중
   울트라는 배터리 용량 유지로 인한 소비자 불만 有</t>
    <phoneticPr fontId="3" type="noConversion"/>
  </si>
  <si>
    <t>영역별 Privacy Display 기능 추가 기대</t>
  </si>
  <si>
    <t>https://x.com/codewithzx/status/2016948645309059190</t>
  </si>
  <si>
    <t>https://www.reddit.com/r/samsunggalaxy/comments/1qp8ki5/exclusive_samsung_s26_ultra_introduces_localized/</t>
  </si>
  <si>
    <t>Ultra 6가지 색상 구성 루머 확산, Ultra 중 가장 얇은 두께 기대</t>
  </si>
  <si>
    <t>https://x.com/UndercodeNews/status/2016811078752010371</t>
  </si>
  <si>
    <t>Ultra SD8 Elite Gen 5 탑재, Base/+ Exynos 2600 탑재</t>
  </si>
  <si>
    <t>https://x.com/TechTrendsJP/status/2017052268043059473</t>
  </si>
  <si>
    <t>200MP F1.4 메인 센서 + 망원 F2.9 업그레이드</t>
  </si>
  <si>
    <t>https://x.com/esprecchiato/status/2016738074131386651</t>
  </si>
  <si>
    <t>전작 比 S-Series 가격 인하, 사전예약 할인 혜택 감소 우려</t>
  </si>
  <si>
    <t>60W 초고속 충전 기능 루머, 전작 동일 배터리 용량 우려</t>
  </si>
  <si>
    <t>https://x.com/7amoodi6/status/2016911718136631462</t>
  </si>
  <si>
    <t>https://us.community.samsung.com/t5/Galaxy-S-Phones/Why-didn-t-samsung-increase-the-mAh-battery-on-the-S26/td-p/3469577</t>
  </si>
  <si>
    <t>https://www.reddit.com/r/samsunggalaxy/comments/1qsr4hz/comment/o2xnfkh/?utm_source=share&amp;utm_medium=web3x&amp;utm_name=web3xcss&amp;utm_term=1&amp;utm_content=share_button</t>
  </si>
  <si>
    <t>https://mobilityarena.com/perplexity-powered-bixby-is-on-the-way/</t>
  </si>
  <si>
    <t>Pro 한정 Apricot 색상 추가 루머</t>
  </si>
  <si>
    <t>https://x.com/TechTrendsJP/status/2016749968116310498</t>
  </si>
  <si>
    <t>https://www.digitaltrends.com/home-theater/samsungs-galaxy-buds-4-series-might-bring-a-pleasant-surprise-for-your-wallet/</t>
  </si>
  <si>
    <t>기존 터치 컨트롤 대신 헤드 제스처 기능 도입 루머</t>
  </si>
  <si>
    <t>https://live.vodafone.de/news/digital/handy/galaxy-buds4-pro-ab-anfang-2026-und-mit-neuer-gestensteuerung-alle-infos/13009942</t>
  </si>
  <si>
    <t>타사 기기와 호환 불가 우려</t>
  </si>
  <si>
    <t>* Data Cut: [Region A] 2026-01-27 ~ 2026-01-31
                     [Region B] 2026-01-28 ~ 2026-02-01</t>
    <phoneticPr fontId="3" type="noConversion"/>
  </si>
  <si>
    <t>- 공식 계정 發 동시 다발적 Privacy Pre PR 컨텐츠 개재 및
- Pre PR로 Reddit 중심 신제품 관련 소비자 토론 활발
- 초대장 이미지 유출 통한 언팩 일정 확산</t>
  </si>
  <si>
    <t>Invitation(X)</t>
  </si>
  <si>
    <t>- 공식 계정 發 동시 다발적 Privacy Pre PR 컨텐츠 개재
- X 중심의 신제품 스펙 유출 및 소비자 루머 확산</t>
    <phoneticPr fontId="3" type="noConversion"/>
  </si>
  <si>
    <t>- 공식 계정 發 동시 다발적 Privacy Pre PR 컨텐츠 개재
- X 중심의 신제품 스펙 및 이미지 유출로 인한 기대감 확산
- #TeamGalaxy 협업 S25Ultra AI 기능 소구 컨텐츠</t>
    <phoneticPr fontId="3" type="noConversion"/>
  </si>
  <si>
    <t>- 공식 계정 發 동시 다발적 Privacy Pre PR 컨텐츠 개재
- 테크 인플루언서 중심 신제품 루머 확산
- X 중심의 신제품 기능 관련 이미지 유출 및 기대감 확산</t>
    <phoneticPr fontId="3" type="noConversion"/>
  </si>
  <si>
    <t>- 공식 계정 發 동시 다발적 Privacy Pre PR 컨텐츠 개재
- 뉴스 및 X 중심의 신제품 루머/스펙 유출
- Members 내 #FeitoComGalaxy 사진 공유 뱃지 이벤트
- IG 중심 #FeitoComGalaxy 사진 공유</t>
  </si>
  <si>
    <t>#FeitoComGalaxy(Members)</t>
  </si>
  <si>
    <t>#FeitoComGalaxy(IG)</t>
  </si>
  <si>
    <t xml:space="preserve">- 공식 계정 發 동시 다발적 Privacy Pre PR 컨텐츠 개재
- X, 포럼 중심의 신제품 스펙 및 이미지 유출로 인한 기대감 및 루머 확산
</t>
    <phoneticPr fontId="3" type="noConversion"/>
  </si>
  <si>
    <t xml:space="preserve">- 공식 계정 發 동시 다발적 Privacy Pre PR 컨텐츠 개재
- X 중심의 신제품 스펙 및 이미지 유출로 인한 기대감 및 루머 확산
</t>
    <phoneticPr fontId="3" type="noConversion"/>
  </si>
  <si>
    <t>https://www.youtube.com/watch?v=IIlj2F2fBeM&amp;lc=Ugz5il8sLTGz3dWzYMx4AaABAg</t>
  </si>
  <si>
    <t>https://www.youtube.com/watch?v=N_zmyL2gMAY&amp;lc=Ugx75wlEZQCRwT5R1WN4AaABAg</t>
  </si>
  <si>
    <t>https://www.youtube.com/watch?v=qb8UsFgWI8w&amp;lc=Ugxyw5_JRp3MBfLhynp4AaABAg</t>
  </si>
  <si>
    <t>https://www.reddit.com/r/samsunggalaxy/comments/1qsutxn/comment/o33sssi/?utm_source=share&amp;utm_medium=web3x&amp;utm_name=web3xcss&amp;utm_term=1&amp;utm_content=share_button</t>
  </si>
  <si>
    <t>https://www.reddit.com/r/hardware/comments/1qt1jzc/comment/o33lpo5/?utm_source=share&amp;utm_medium=web3x&amp;utm_name=web3xcss&amp;utm_term=1&amp;utm_content=share_button</t>
  </si>
  <si>
    <t>https://x.com/itsAmartech/status/2018167877120164233</t>
  </si>
  <si>
    <t>https://x.com/Rapid_for_North/status/2018192824953713102</t>
    <phoneticPr fontId="3" type="noConversion"/>
  </si>
  <si>
    <t>x.com/TechKard/status/2017848099428000210</t>
    <phoneticPr fontId="3" type="noConversion"/>
  </si>
  <si>
    <t>□ 총 버즈량 150K, 전년 比 2.6배</t>
    <phoneticPr fontId="3" type="noConversion"/>
  </si>
  <si>
    <t xml:space="preserve">   ① IG 크레에이터 發 N-1 제품 카메라 소구 활동 (78K, 50%)</t>
    <phoneticPr fontId="3" type="noConversion"/>
  </si>
  <si>
    <t xml:space="preserve">   ④ 테크 인플루언서, 언팩 기대 요소를 댓글로 작성하는 이벤트 진행 (7K, 4%)</t>
    <phoneticPr fontId="3" type="noConversion"/>
  </si>
  <si>
    <t>Others</t>
  </si>
  <si>
    <t>단순 AI 기능 동시언급 多 (전일 대비 변동 없음)</t>
    <phoneticPr fontId="3" type="noConversion"/>
  </si>
  <si>
    <t>□ 디스플레이 (30%) &gt; 디자인 (12%) &gt; AP/Memory (10%) 順 제품 관심 생성 중</t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</si>
  <si>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그 외 테크 인플루언서 發 Privercy Display 중심으로 제품 루머 생성 (3K)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</si>
  <si>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② 로컬 (85K) 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</si>
  <si>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③ 소비자 (31K) </t>
    </r>
    <phoneticPr fontId="3" type="noConversion"/>
  </si>
  <si>
    <t xml:space="preserve">    ① 디스플레이 (긍 52%, 부 3%) : Privacy Display 기능 中 부분 적용 가능 루머에 혁신적인 기능이라는 긍정 반응 多</t>
    <phoneticPr fontId="3" type="noConversion"/>
  </si>
  <si>
    <t xml:space="preserve">    ③ AP/Memory (긍 18%, 부 11%) : SD8 Elite Gen 5 성능 기대, Exynos 2600 적용 모델 성능 우려 일부 有</t>
    <phoneticPr fontId="3" type="noConversion"/>
  </si>
  <si>
    <t>https://www.reddit.com/r/samsunggalaxy/comments/1qtuix9/comment/o35p1ar/?utm_source=share&amp;utm_medium=web3x&amp;utm_name=web3xcss&amp;utm_term=1&amp;utm_content=share_button</t>
  </si>
  <si>
    <t xml:space="preserve">         (※ Use Scene : SNS/일상 68%, 금융/개인정보 20%, 업무 12% 順)</t>
    <phoneticPr fontId="3" type="noConversion"/>
  </si>
  <si>
    <t>https://www.reddit.com/r/samsunggalaxy/comments/1qqr53r/comment/o2j901w/?utm_source=share&amp;utm_medium=web3x&amp;utm_name=web3xcss&amp;utm_term=1&amp;utm_content=share_button</t>
  </si>
  <si>
    <t>텍스트 기반 검색이 불가능한 콘텐츠도 손쉽게 검색 가능 긍정</t>
    <phoneticPr fontId="3" type="noConversion"/>
  </si>
  <si>
    <t xml:space="preserve">    ② 디자인 (긍 22%, 부 8%) : 역대 M3 중 가장 얇고 가벼운 외관 기대</t>
    <phoneticPr fontId="3" type="noConversion"/>
  </si>
  <si>
    <t>- Privacy Display 중심으로 Display 버즈 전년 比 4.4배 증가, Ultra 두께, 무게 등 외관 및 AP 관련 버즈 지속 발생 중</t>
    <phoneticPr fontId="3" type="noConversion"/>
  </si>
  <si>
    <t>□ 주요 Miracle CXP / Use Scene 분석 - Privacy Display
□ 주요 Miracle CXP / Camera Feature
□ 주요 Miracle CXP / AI Feature</t>
    <phoneticPr fontId="3" type="noConversion"/>
  </si>
  <si>
    <t>Data 기준 : 2026/1/28 ~ 2026/2/2 (언팩-29D ~ 언팩-24D)</t>
  </si>
  <si>
    <t>https://www.youtube.com/watch?v=v26QpfOeRs0&amp;lc=Ugw3jHoQwognl02tTkt4AaABAg</t>
  </si>
  <si>
    <t>https://x.com/TyrrickN/status/2016799010615333316</t>
  </si>
  <si>
    <t>역대 Ultra 중 가장 얇은 두께와 가벼운 무게 기대</t>
  </si>
  <si>
    <t>https://www.youtube.com/watch?v=OqwevRSjc5Y&amp;lc=UgzWKiEmhCKKNDVk3zp4AaABAg</t>
  </si>
  <si>
    <t>https://x.com/grok/status/2017383304312263112</t>
  </si>
  <si>
    <t>전작 比 Ultra 가격 관련 루머 형성(인상, 인하)</t>
  </si>
  <si>
    <t>https://x.com/wccftech/status/2017956583138099519</t>
  </si>
  <si>
    <t>https://x.com/SPinfoJP/status/2017923794590196213</t>
  </si>
  <si>
    <t>(Ultra) 전작과 동일 배터리 용량 탑재 우려</t>
  </si>
  <si>
    <t>One UI 8.5 인터페이스 탑재로 개선된 가독성 기대</t>
  </si>
  <si>
    <t>가격 동결 루머 긍정</t>
  </si>
  <si>
    <t>https://www.reddit.com/r/galaxybuds/comments/1qpalxk/comment/o27lty1/?utm_source=share&amp;utm_medium=web3x&amp;utm_name=web3xcss&amp;utm_term=1&amp;utm_content=share_button</t>
  </si>
  <si>
    <t>https://x.com/TheGalox_/status/2017690091540332800</t>
  </si>
  <si>
    <t>Codec 업그레이드 통한 Latency 향상 기대</t>
  </si>
  <si>
    <t>* Data Cut: [Region A] 2026-01-27 ~ 2026-02-01
                     [Region B] 2026-01-28 ~ 2026-02-02</t>
    <phoneticPr fontId="40" type="noConversion"/>
  </si>
  <si>
    <t>- 공식 계정 發 동시 다발적 Privacy Pre PR 컨텐츠 개재 및
- Reddit 중심 신제품 관련 소비자 토론 활발
- 초대장 이미지 유출 통한 언팩 일정 확산</t>
  </si>
  <si>
    <t>- 공식 계정 發 동시 다발적 Privacy Pre PR 컨텐츠 개재
- FB 공식 계정 發 전작 활용 7 Days  소비자 참여 이벤트(#ExploreGalaxy)</t>
    <phoneticPr fontId="40" type="noConversion"/>
  </si>
  <si>
    <t>Pre PR(IG) - Privacy</t>
    <phoneticPr fontId="40" type="noConversion"/>
  </si>
  <si>
    <t>Pre PR(IG)</t>
    <phoneticPr fontId="40" type="noConversion"/>
  </si>
  <si>
    <t>#ExploreGalaxy(FB)</t>
    <phoneticPr fontId="40" type="noConversion"/>
  </si>
  <si>
    <t>- 공식 계정 發 동시 다발적 Privacy Pre PR 컨텐츠 개재 및
뉴스 중심의 신제품 스펙 유출</t>
    <phoneticPr fontId="40" type="noConversion"/>
  </si>
  <si>
    <t>Rumor(News)</t>
    <phoneticPr fontId="40" type="noConversion"/>
  </si>
  <si>
    <t>- 공식 계정 發 동시 다발적 Privacy Pre PR 컨텐츠 개재
- X 중심의 신제품 스펙 유출 및 소비자 루머 확산</t>
    <phoneticPr fontId="40" type="noConversion"/>
  </si>
  <si>
    <t>Rumor(X)</t>
    <phoneticPr fontId="40" type="noConversion"/>
  </si>
  <si>
    <t xml:space="preserve">- 공식 계정 發 동시 다발적 Privacy Pre PR 컨텐츠 개재
- X 중심의 신제품 스펙 및 이미지 유출로 인한 기대감 확산
</t>
    <phoneticPr fontId="40" type="noConversion"/>
  </si>
  <si>
    <t>Pre PR(TT)</t>
    <phoneticPr fontId="40" type="noConversion"/>
  </si>
  <si>
    <t>SIEL</t>
    <phoneticPr fontId="40" type="noConversion"/>
  </si>
  <si>
    <t>- 공식 계정 發 동시 다발적 Privacy Pre PR 컨텐츠 개재
- 테크 인플루언서 중심 신제품 루머 확산
- X 중심의 신제품 기능 관련 이미지 유출 및 기대감 확산</t>
    <phoneticPr fontId="40" type="noConversion"/>
  </si>
  <si>
    <t>Rumor(YT)</t>
    <phoneticPr fontId="40" type="noConversion"/>
  </si>
  <si>
    <t>- 공식 계정 發 동시 다발적 Privacy Pre PR 컨텐츠 개재
- X, 포럼 중심의 신제품 기능 관련 기대감 확산</t>
    <phoneticPr fontId="40" type="noConversion"/>
  </si>
  <si>
    <t>Rumor(Forum)</t>
    <phoneticPr fontId="40" type="noConversion"/>
  </si>
  <si>
    <t>- 공식 계정 發 동시 다발적 Privacy Pre PR 컨텐츠 개재
- 뉴스 및 X 중심의 신제품 루머/스펙 유출
- Members 내 #FeitoComGalaxy 사진 공유 뱃지 이벤트
- IG 중심 #FeitoComGalaxy 사진/영상 공유</t>
  </si>
  <si>
    <t xml:space="preserve">- 공식 계정 發 동시 다발적 Privacy Pre PR 컨텐츠 개재
- X, 포럼 중심의 신제품 스펙 및 이미지 유출로 인한 기대감 및 루머 확산
- 밀라노 올림픽 출전 선수단 소개 컨텐츠 개재 (#withGalaxy)
</t>
    <phoneticPr fontId="40" type="noConversion"/>
  </si>
  <si>
    <t>#withGalaxy(IG)</t>
    <phoneticPr fontId="40" type="noConversion"/>
  </si>
  <si>
    <t xml:space="preserve">- 공식 계정 發 동시 다발적 Privacy Pre PR 컨텐츠 개재
- X 중심의 신제품 스펙 및 이미지 유출로 인한 기대감 및 루머 확산
</t>
    <phoneticPr fontId="40" type="noConversion"/>
  </si>
  <si>
    <t>https://x.com/CsmAbhinav/status/2017946343801807243</t>
  </si>
  <si>
    <t>10x Zoom 탑재 관심</t>
    <phoneticPr fontId="3" type="noConversion"/>
  </si>
  <si>
    <t>https://www.reddit.com/r/Android/comments/1qu5k1s/comment/o38r1w0/?utm_source=share&amp;utm_medium=web3x&amp;utm_name=web3xcss&amp;utm_term=1&amp;utm_content=share_button</t>
  </si>
  <si>
    <t>Co.A 比 큰 용량의 배터리 탑재 기대</t>
  </si>
  <si>
    <t>Co.A 사용자의 Privacy Display 탑재 관심</t>
    <phoneticPr fontId="3" type="noConversion"/>
  </si>
  <si>
    <t>https://x.com/TheGalox_/status/2018031849742729274</t>
  </si>
  <si>
    <t>https://www.techloy.com/here-is-everything-to-expect-at-samsungs-galaxy-unpacked-2026-event/#:~:text=The%20Pro%20model%20distinguishes%20itself%20with%20a%20new%20%22Adaptive%20Voice%20Pickup%22%20feature%20that%20detects%20when%20you%20start%20speaking%20and%20automatically%20drops%20noise%20cancellation%20while%20pausing%20your%20media.</t>
  </si>
  <si>
    <t>Co.A 와 동일하게 가격 동결 예상</t>
  </si>
  <si>
    <t>□ 총 버즈량 168K, 전년 比 2.5배</t>
    <phoneticPr fontId="3" type="noConversion"/>
  </si>
  <si>
    <t>https://www.youtube.com/watch?v=Ozth7ho8x18&amp;lc=Ugx6fEdeC77h48NoIR54AaABAg</t>
    <phoneticPr fontId="3" type="noConversion"/>
  </si>
  <si>
    <t>□ 디스플레이 (27%) &gt; 디자인 (12%) &gt; AP/Memory (11%) 順 제품 관심 생성 중</t>
    <phoneticPr fontId="3" type="noConversion"/>
  </si>
  <si>
    <t xml:space="preserve">    ① 디스플레이 (긍 51%, 부 3%) : Privacy Display 기능 中 부분 적용 가능 루머에 혁신적인 기능이라는 긍정 반응 多</t>
    <phoneticPr fontId="3" type="noConversion"/>
  </si>
  <si>
    <t xml:space="preserve">         (※ Use Scene : SNS/일상 67%, 금융/개인정보 20%, 업무 13% 順)</t>
    <phoneticPr fontId="3" type="noConversion"/>
  </si>
  <si>
    <t xml:space="preserve">    ② 디자인 (긍 23%, 부 9%) : 역대 M3 중 가장 얇고 가벼운 외관 기대</t>
    <phoneticPr fontId="3" type="noConversion"/>
  </si>
  <si>
    <t>□ 발화자 : 로컬 55% &gt; 소비자 20% &gt; 미디어 11% &gt; 수원 4% 順</t>
    <phoneticPr fontId="3" type="noConversion"/>
  </si>
  <si>
    <t xml:space="preserve">   ② 티징 컨텐츠 기반, Privacy Display 소셜 內 관심 확산후 소강 中 (17K, 10%)</t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</si>
  <si>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② 로컬 (93K) 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</si>
  <si>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③ 소비자 (34K) </t>
    </r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</si>
  <si>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그 외 테크 인플루언서 發 Privercy Display, 유출된 언팩 초대장 및 제품 이미지 중심으로 제품 루머 생성 (3K)</t>
    </r>
    <phoneticPr fontId="3" type="noConversion"/>
  </si>
  <si>
    <t>- Privacy Display 중심으로 Display 버즈 전년 比 4.0배 증가, Ultra 두께, 무게 등 외관 및 AP 관련 버즈 지속 발생 중</t>
    <phoneticPr fontId="3" type="noConversion"/>
  </si>
  <si>
    <t>https://geekreft.com/2026/02/03/samsung-galaxy-s26-ultra-may-introduce-pixel-level-privacy-screen-technology/</t>
  </si>
  <si>
    <t>https://www.zdnet.com/article/samsung-galaxy-s26-ultra-privacy-display-feature-unpacked/?taid=69811077fb85910001b96c78&amp;utm_campaign=trueAnthem%3A%20Trending%20Content&amp;utm_medium=trueAnthem&amp;utm_source=twitter</t>
  </si>
  <si>
    <t>(Ultra) 역대 가장 얇은 두께와 가벼운 무게 기대</t>
  </si>
  <si>
    <t>(Ultra) SD8 Elite Gen 5 탑재 기대 (Base/+) Exynos 2600 반응 혼재</t>
  </si>
  <si>
    <t>https://www.reddit.com/r/GalaxyS21/comments/1qsa9o5/comment/o37syth/</t>
  </si>
  <si>
    <t>https://www.youtube.com/watch?v=Q0DiAHbM_tw&amp;lc=UgyGPNMUz30DQAY0ncl4AaABAg</t>
  </si>
  <si>
    <t>광각 카메라 조리개 F1.4 업그레이드 루머</t>
  </si>
  <si>
    <t>https://www.youtube.com/watch?v=ZqzBdxpBnK4&amp;lc=UgyRRMZqvHhFtj8Vztl4AaABAg</t>
  </si>
  <si>
    <t>https://x.com/manasetmurad/status/2018214241015037976</t>
  </si>
  <si>
    <t>전작 比 가격 관련 인상, 동결 루머 혼재</t>
  </si>
  <si>
    <t>https://x.com/Androidheadline/status/2018499429859225641</t>
  </si>
  <si>
    <t>https://x.com/PhoneArena/status/2018440095037014205</t>
  </si>
  <si>
    <t>(Ultra) 전작 동일 배터리 용량 우려 (Base) 배터리 용량 개선 루머</t>
  </si>
  <si>
    <t>https://x.com/MuthoharJamil/status/2018541342688002374</t>
  </si>
  <si>
    <t>https://x.com/NaijaPulseHub/status/2018449012936904941</t>
  </si>
  <si>
    <t>https://x.com/Samhitab4u/status/2017890758007877671</t>
  </si>
  <si>
    <t>https://x.com/MaazMz/status/2017896478409376203</t>
  </si>
  <si>
    <t>https://x.com/Princeantoin237/status/2018375946269528511</t>
  </si>
  <si>
    <t>https://x.com/Infohubfacts/status/2017916496836477130</t>
  </si>
  <si>
    <t>전작 比 얇고 납작해진 Stem 디자인 루머</t>
  </si>
  <si>
    <t>https://www.youtube.com/watch?v=KtF2OdiVLUU&amp;lc=UgxVN7aAnooE9pcXWO94AaABAg</t>
  </si>
  <si>
    <t>https://www.sammobile.com/news/galaxy-buds-4-not-have-galaxy-buds-3-quality-issues/#:~:text=the%20Galaxy%20Buds%204%20and%20Galaxy%20Buds%204%20Pro%20feature%20a%20thinner%20and%20flatter%20stem%20design%2C%20which%20could%20improve%20swipe%20and%20pinch%20gesture%20controls.</t>
  </si>
  <si>
    <t>https://x.com/newsbookmobilax/status/2018067583296319720</t>
  </si>
  <si>
    <t>https://www.androidheadlines.com/2026/01/samsung-galaxy-buds-4-price-leak-design-features.html#:~:text=Galaxy%20Buds%204%20pricing,identical%20to%20their%20predecessors.</t>
  </si>
  <si>
    <t>적응형 노이즈 캔슬링 기능 개선으로 청취 경험 기대</t>
  </si>
  <si>
    <t>(Pro) 배터리 용량 확대로 늘어나는 사용시간 기대</t>
  </si>
  <si>
    <t>https://tech.yahoo.com/audio/articles/samsung-galaxy-buds-4-series-195605028.html#:~:text=Both%20earbuds%20are%20expected%20to%20bring%20some%20notable%20upgrades%2C%20with%20recent%20leaks%20pointing%20to%20a%20bigger%2057mAh%20battery%20on%20the%20Buds%204%20Pro</t>
  </si>
  <si>
    <t>SGS 인증 획득, 좋은 내구성 기대</t>
  </si>
  <si>
    <t>https://www.instagram.com/p/DUPXnSEkj0H/</t>
  </si>
  <si>
    <t>https://www.sammobile.com/news/galaxy-buds-4-not-have-galaxy-buds-3-quality-issues/#:~:text=They%20are%20also%20expected%20to%20support%20head%20gestures%20and%20include%20a%20Find%20My%20Phone%20button%20on%20the%20wireless%20charging%20case.</t>
  </si>
  <si>
    <t>(Pro) AI 기반 실시간 번역 기능 지원 루머</t>
  </si>
  <si>
    <t>https://jongamk.tistory.com/m/526393#:~:text=%EA%B0%A4%EB%9F%AD%EC%8B%9C%20%EB%B2%84%EC%A6%884%EC%99%80%20%EA%B0%A4%EB%9F%AD%EC%8B%9C%20%EB%B2%84%EC%A6%884%20%ED%94%84%EB%A1%9C%EC%97%90%20%ED%83%91%EC%9E%AC%EB%90%9C%20%EC%8B%A4%EC%8B%9C%EA%B0%84%20%EC%96%B8%EC%96%B4%20%EB%B2%88%EC%97%AD%20%EA%B8%B0%EB%8A%A5%EC%9D%84%20%EB%8D%94%EC%9A%B1%20%EA%B0%95%ED%99%94%ED%95%A0%20%EA%B2%83%EC%9C%BC%EB%A1%9C%20%EC%98%88%EC%83%81%EB%90%98%EC%96%B4%20%EA%B8%B0%EB%8C%80%ED%95%98%EA%B3%A0%20%EC%9E%88%EC%8A%B5%EB%8B%88%EB%8B%A4.</t>
  </si>
  <si>
    <t xml:space="preserve">   ① IG 크리에이터 發 N-1 제품 카메라 소구 활동 (86K, 51%)</t>
    <phoneticPr fontId="3" type="noConversion"/>
  </si>
  <si>
    <t>* Data Cut: [Region A] 2026-01-27 ~ 2026-02-02
                     [Region B] 2026-01-28 ~ 2026-02-03</t>
    <phoneticPr fontId="3" type="noConversion"/>
  </si>
  <si>
    <t>- 공식 계정 發 동시 다발적 Privacy Pre PR 컨텐츠 개재
- FB 공식 계정 發 전작 활용 7 Days  소비자 참여 이벤트 (#ExploreGalaxy)</t>
  </si>
  <si>
    <t>#ExploreGalaxy(FB)</t>
    <phoneticPr fontId="3" type="noConversion"/>
  </si>
  <si>
    <t>Rumor(News)</t>
    <phoneticPr fontId="3" type="noConversion"/>
  </si>
  <si>
    <t>- 공식 계정 發 동시 다발적 Privacy Pre PR 컨텐츠 개재 및
뉴스 중심의 신제품 스펙 유출</t>
  </si>
  <si>
    <t>Rumor(X)</t>
    <phoneticPr fontId="3" type="noConversion"/>
  </si>
  <si>
    <t>- 공식 계정 發 동시 다발적 Privacy Pre PR 컨텐츠 개재 및
뉴스 중심의 신제품 스펙 유출
- 포럼 내 루머 및 토론 확산</t>
  </si>
  <si>
    <t>Rumor(Forum)</t>
    <phoneticPr fontId="3" type="noConversion"/>
  </si>
  <si>
    <t>- 공식 계정 發 동시 다발적 Privacy Pre PR 컨텐츠 개재
- X 중심의 신제품 스펙 및 이미지 유출로 인한 기대감 확산
- 공식 계정 發 Camera Pre PR 컨텐츠 개재</t>
  </si>
  <si>
    <t>- 공식 계정 發 동시 다발적 Privacy Pre PR 컨텐츠 개재
- 테크 인플루언서 중심 신제품 루머 확산
- X 중심의 신제품 기능 관련 이미지 유출 및 기대감 확산</t>
  </si>
  <si>
    <t>Rumor(YT)</t>
    <phoneticPr fontId="3" type="noConversion"/>
  </si>
  <si>
    <t>- 공식 계정 發 동시 다발적 Privacy Pre PR 컨텐츠 개재
- X, 포럼 중심의 신제품 스펙 및 이미지 유출로 인한 기대감 및 루머 확산
- 밀라노 올림픽 출전 선수단 소개 컨텐츠 개재 (#withGalaxy)
- YT 테크 인플루언서에 의한 루머 및 유출 확산(주연, 테크몽)</t>
  </si>
  <si>
    <t>#withGalaxy(IG)</t>
    <phoneticPr fontId="3" type="noConversion"/>
  </si>
  <si>
    <t>Rumor(Forum)</t>
  </si>
  <si>
    <t>YT 테크 인플(주연)</t>
    <phoneticPr fontId="3" type="noConversion"/>
  </si>
  <si>
    <t xml:space="preserve">- 공식 계정 發 동시 다발적 Privacy Pre PR 컨텐츠 개재
- X 중심의 신제품 스펙 및 이미지 유출로 인한 기대감 및 루머 확산
- 전작 활용 ILP 방문 포스트 확산 (#GalaxyHarajuku &amp; #GalaxyStudioOsaka)
</t>
    <phoneticPr fontId="3" type="noConversion"/>
  </si>
  <si>
    <t>④ 테크 인플루언서, 언팩 기대 요소를 댓글로 작성하는 이벤트 진행 (7K, 4%)</t>
    <phoneticPr fontId="3" type="noConversion"/>
  </si>
  <si>
    <t>① 디스플레이 (긍 51%, 부 3%) : Privacy Display 기능 中 부분 적용 가능 루머에 혁신적인 기능이라는 긍정 반응 多</t>
    <phoneticPr fontId="3" type="noConversion"/>
  </si>
  <si>
    <t>(※ Use Scene : SNS/일상 67%, 금융/개인정보 20%, 업무 13% 順)</t>
    <phoneticPr fontId="3" type="noConversion"/>
  </si>
  <si>
    <t>[ Miracle 소셜 당일 (2/4) 버즈 Highlight ]</t>
    <phoneticPr fontId="3" type="noConversion"/>
  </si>
  <si>
    <t>[ Miracle 소셜 누적 버즈 Highlight ]</t>
    <phoneticPr fontId="3" type="noConversion"/>
  </si>
  <si>
    <t>https://x.com/sergebevz/status/2016425308325347694</t>
    <phoneticPr fontId="3" type="noConversion"/>
  </si>
  <si>
    <t>https://www.instagram.com/reels/DUUEZbVExzw/</t>
    <phoneticPr fontId="3" type="noConversion"/>
  </si>
  <si>
    <t>□ 버즈량 39K, 전년 동기간 比 3.6배</t>
    <phoneticPr fontId="3" type="noConversion"/>
  </si>
  <si>
    <t>- Privacy Display를 활용한 공공장소에서의 SNS 및 금융/개인정보 사용에 제약이 없는 점 호평, 부분 적용 기능 긍정</t>
    <phoneticPr fontId="3" type="noConversion"/>
  </si>
  <si>
    <t>③ SIEL Creator 發 #ExploreGalaxy 활용 소비자 참여 이벤트 20K (51%)</t>
    <phoneticPr fontId="3" type="noConversion"/>
  </si>
  <si>
    <t>□ 총 버즈량 210K, 전년 比 2.7배</t>
    <phoneticPr fontId="3" type="noConversion"/>
  </si>
  <si>
    <t>③ Enhypen 협업, 올림픽 연계 올림픽 카운트다운 및 Victory Selfie 컨텐츠 (14K, 7%)</t>
    <phoneticPr fontId="3" type="noConversion"/>
  </si>
  <si>
    <t>□ 디스플레이 (25%) &gt; 디자인 (13%) &gt; AP/Memory (11%) 順 제품 관심 생성 중</t>
    <phoneticPr fontId="3" type="noConversion"/>
  </si>
  <si>
    <t>③ AP/Memory (긍 19%, 부 12%) : SD8 Elite Gen 5 성능 기대, Exynos 2600 적용 모델 성능 우려 일부 有</t>
    <phoneticPr fontId="3" type="noConversion"/>
  </si>
  <si>
    <t>② 디자인 (긍 22%, 부 9%) : 역대 M3 중 가장 얇고 가벼운 외관 기대</t>
    <phoneticPr fontId="3" type="noConversion"/>
  </si>
  <si>
    <t xml:space="preserve">① 수원 (11K) </t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</si>
  <si>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밀라노 올림픽 참석 Icon 인플루언서(Enhypen) 컨텐츠 팬 계정 내 확산 (10K)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</si>
  <si>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② 로컬 (120K) 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</si>
  <si>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③ 소비자 (40K) </t>
    </r>
    <phoneticPr fontId="3" type="noConversion"/>
  </si>
  <si>
    <t>https://www.instagram.com/reel/DUVICTfEgK1</t>
    <phoneticPr fontId="3" type="noConversion"/>
  </si>
  <si>
    <r>
      <t xml:space="preserve">① 2차 티징 컨텐츠 (Camera Zoom, Nightography) 3K (8%) </t>
    </r>
    <r>
      <rPr>
        <sz val="14"/>
        <color rgb="FFC00000"/>
        <rFont val="맑은 고딕"/>
        <family val="3"/>
        <charset val="129"/>
        <scheme val="major"/>
      </rPr>
      <t>(1차 티징 1일차 8K 대비 0.4배 수준)</t>
    </r>
    <phoneticPr fontId="3" type="noConversion"/>
  </si>
  <si>
    <r>
      <t xml:space="preserve">② 티징 컨텐츠 2차 공개, 1차 Privacy Display (17K, 8%) / </t>
    </r>
    <r>
      <rPr>
        <sz val="14"/>
        <color rgb="FF0000FF"/>
        <rFont val="맑은 고딕"/>
        <family val="3"/>
        <charset val="129"/>
        <scheme val="major"/>
      </rPr>
      <t>2차 Camera Zoom, Nightography (3K, 1%)</t>
    </r>
    <phoneticPr fontId="3" type="noConversion"/>
  </si>
  <si>
    <t>- Privacy Display 중심으로 Display 버즈 전년 比 3.8배 증가, Ultra 두께, 무게 등 외관 및 AP 관련 버즈 지속 발생 중</t>
    <phoneticPr fontId="3" type="noConversion"/>
  </si>
  <si>
    <r>
      <t xml:space="preserve">① IG 크레에이터 發 N-1 제품 카메라 소구 활동 (120K, 53%) </t>
    </r>
    <r>
      <rPr>
        <sz val="14"/>
        <color rgb="FF0000FF"/>
        <rFont val="맑은 고딕"/>
        <family val="3"/>
        <charset val="129"/>
        <scheme val="major"/>
      </rPr>
      <t>(SIEL Creator 신규 Posting)</t>
    </r>
    <phoneticPr fontId="3" type="noConversion"/>
  </si>
  <si>
    <t>https://www.facebook.com/701689855332829/posts/1361889662646175</t>
    <phoneticPr fontId="3" type="noConversion"/>
  </si>
  <si>
    <t>□ 발화자 : 로컬 57% &gt; 소비자 19% &gt; 미디어 10% &gt; 수원 5% 順</t>
    <phoneticPr fontId="3" type="noConversion"/>
  </si>
  <si>
    <t>② SEUK FB 發 7일간 브랜드 활용 및 디스플레이 소구 이벤트 5K (14%)</t>
    <phoneticPr fontId="3" type="noConversion"/>
  </si>
  <si>
    <t>- Creator 및 테크 인플루언서 활동으로 제품 루머 및 언팩 기대감 지속 확산 중</t>
    <phoneticPr fontId="3" type="noConversion"/>
  </si>
  <si>
    <t>Data 기준 : 2026/1/28 ~ 2026/2/4 (언팩-29D ~ 언팩-22D)</t>
  </si>
  <si>
    <t xml:space="preserve">    - 지속적인 PR 공개로 Miracle 제품 언급 확산 中 (28K)</t>
    <phoneticPr fontId="3" type="noConversion"/>
  </si>
  <si>
    <t>https://x.com/LaRomeria_0901/status/2018923630084956170</t>
  </si>
  <si>
    <t>https://x.com/nshimyijur96358/status/2018939351938294160</t>
  </si>
  <si>
    <t>https://www.reddit.com/r/samsunggalaxy/comments/1qsr4hz/comment/o3cky6p/</t>
  </si>
  <si>
    <t>https://x.com/wisplite/status/2018769809891278950</t>
  </si>
  <si>
    <t>https://www.youtube.com/watch?v=30IDLLFqL0E&amp;lc=UgzaEUn07CQMmTHCCD14AaABAg</t>
  </si>
  <si>
    <t>https://www.reddit.com/r/samsunggalaxy/comments/1qum1fd/comment/o3ee9nk/</t>
  </si>
  <si>
    <t>https://www.reddit.com/r/samsunggalaxy/comments/1qvb1ih/comment/o3gcfu9/</t>
  </si>
  <si>
    <t>https://x.com/BGR/status/2018908009548628142</t>
  </si>
  <si>
    <t>https://www.sammyfans.com/2026/02/03/galaxy-s26-pricing-rumors-no-increase-vs-massive-40-rise/</t>
  </si>
  <si>
    <t>(Ultra) 전작 동일 배터리 용량 우려</t>
  </si>
  <si>
    <t>https://www.reddit.com/r/OnePlus12/comments/1qulf66/comment/o3doe1f/</t>
  </si>
  <si>
    <t>https://www.youtube.com/watch?v=N9N-coJSNiQ&amp;lc=UgxdAcuMbu4idpeXHVh4AaABAg</t>
  </si>
  <si>
    <t>https://www.youtube.com/watch?v=73YZp3nScdk&amp;lc=Ugy1GpHMEXF0LOZA1vR4AaABAg</t>
  </si>
  <si>
    <t>Perplexity AI와 통합된 새로운 Bixby 출시 루머</t>
  </si>
  <si>
    <t>https://tipsntechs.com/samsung-galaxy-unpacked-2026-s26-preview/#:~:text=Samsung%20is%20leaning,privacy%2Dfirst%20intelligence</t>
  </si>
  <si>
    <t>https://x.com/catloverplayer/status/2018674583730090039</t>
  </si>
  <si>
    <t>https://x.com/daksharya_/status/2018959504277393600</t>
  </si>
  <si>
    <t>https://www.youtube.com/watch?v=Ozth7ho8x18&amp;lc=Ugx6fEdeC77h48NoIR54AaABAg</t>
  </si>
  <si>
    <t>디자인 렌더링 이미지 유출</t>
  </si>
  <si>
    <t>https://x.com/TheGalox_/status/2018856302135636067</t>
  </si>
  <si>
    <t>https://www.instagram.com/p/DUUj_uCEkok/</t>
  </si>
  <si>
    <t>https://www.facebook.com/9to5Google/posts/galaxy-buds-4-series-will-stick-with-the-same-price-tag-leak-revealsaccording-to/1312088197630501/</t>
  </si>
  <si>
    <t>* Data Cut: [Region A] 2026-01-27 ~ 2026-02-03
                     [Region B] 2026-01-28 ~ 2026-02-04</t>
    <phoneticPr fontId="3" type="noConversion"/>
  </si>
  <si>
    <t>- 공식 계정 發 동시 다발적 Pre PR 컨텐츠 게재 
- Reddit 중심 신제품 관련 소비자 토론 활발
- 초대장 이미지 유출 통한 언팩 일정 확산</t>
  </si>
  <si>
    <t>- 공식 계정 發 동시 다발적 Privacy Pre PR 컨텐츠 게재
- FB 공식 계정 發 전작 활용 7 Days  소비자 참여 이벤트 (#ExploreGalaxy)</t>
  </si>
  <si>
    <t>#ExploreGalaxy(FB2)</t>
    <phoneticPr fontId="3" type="noConversion"/>
  </si>
  <si>
    <t>- 공식 계정 發 동시 다발적 Privacy Pre PR 컨텐츠 게재 및
뉴스 중심의 신제품 스펙 유출</t>
  </si>
  <si>
    <t>- 공식 계정 發 동시 다발적 Pre PR 컨텐츠 게재 
- X 중심의 신제품 스펙 유출 및 소비자 루머 확산</t>
  </si>
  <si>
    <t>- 공식 계정 發 동시 다발적 Pre PR 컨텐츠 게재 
- 뉴스 중심의 신제품 스펙 유출
- 포럼 내 루머 및 토론 확산</t>
  </si>
  <si>
    <t>- 공식 계정 發 동시 다발적 Pre PR 컨텐츠 게재
- X 중심의 신제품 스펙 및 이미지 유출로 인한 기대감 확산</t>
  </si>
  <si>
    <t>Pre PR(IG)</t>
  </si>
  <si>
    <t>- 공식 계정 發 동시 다발적 Privacy Pre PR 컨텐츠 게재
- 테크 인플루언서 중심 신제품 루머 확산
- X, 뉴스 중심의 신제품 기능 관련 이미지 유출 및 기대감 확산</t>
    <phoneticPr fontId="3" type="noConversion"/>
  </si>
  <si>
    <t>- 공식 계정 發 동시 다발적 Privacy Pre PR 컨텐츠 게재
- X, 포럼 중심의 신제품 기능 관련 기대감 확산</t>
    <phoneticPr fontId="3" type="noConversion"/>
  </si>
  <si>
    <t>- 공식 계정 發 동시 다발적 Privacy Pre PR 컨텐츠 게재
- 뉴스 및 X 중심의 신제품 루머/스펙 유출
- Members 내 #FeitoComGalaxy 사진 공유 뱃지 이벤트
- IG 중심 #FeitoComGalaxy 사진/영상 공유</t>
  </si>
  <si>
    <t>- 공식 계정 發 동시 다발적 Pre PR 컨텐츠 게재
- X, 포럼 중심의 신제품 스펙 및 이미지 유출로 인한 기대감 및 루머 확산
- 밀라노 올림픽 출전 선수단 소개 컨텐츠 게재 (#withGalaxy)
- YT 테크 인플루언서에 의한 루머 및 유출 확산(주연, 테크몽)
- PR 컨텐츠 활용 공식계정 IG Event</t>
  </si>
  <si>
    <t>Event(IG)</t>
  </si>
  <si>
    <t xml:space="preserve">- 공식 계정 發 동시 다발적 Pre PR 컨텐츠 게재 
- X 중심의 신제품 스펙 및 이미지 유출로 인한 기대감 및 루머 확산
- 전작 활용 오프라인 부스 방문 포스트 확산 (#GalaxyHarajuku &amp; #GalaxyStudioOsaka)
</t>
  </si>
  <si>
    <t>https://www.reddit.com/r/samsunggalaxy/comments/1qvjp4u/comment/o3i7djr/</t>
    <phoneticPr fontId="3" type="noConversion"/>
  </si>
  <si>
    <t>https://www.reddit.com/r/Damnthatsinteresting/comments/1qpf1mo/comment/o2nx5j2/?utm_source=share&amp;utm_medium=web3x&amp;utm_name=web3xcss&amp;utm_term=1&amp;utm_content=share_button</t>
    <phoneticPr fontId="3" type="noConversion"/>
  </si>
  <si>
    <t>https://www.reddit.com/r/samsunggalaxy/comments/1qp8ki5/comment/o29ozik/</t>
    <phoneticPr fontId="3" type="noConversion"/>
  </si>
  <si>
    <t>https://www.youtube.com/watch?v=v26QpfOeRs0&amp;lc=Ugy0hlH8UPjPmKx3Dnl4AaABAg</t>
    <phoneticPr fontId="3" type="noConversion"/>
  </si>
  <si>
    <t>https://www.reddit.com/r/S25Ultra/comments/1qowe93/i_love_the_cameras/</t>
    <phoneticPr fontId="3" type="noConversion"/>
  </si>
  <si>
    <t>https://www.reddit.com/r/GalaxyFold/comments/1qpme42/comment/o2a3a05/?utm_source=share&amp;utm_medium=web3x&amp;utm_name=web3xcss&amp;utm_term=1&amp;utm_content=share_button</t>
    <phoneticPr fontId="3" type="noConversion"/>
  </si>
  <si>
    <t>Creator</t>
    <phoneticPr fontId="3" type="noConversion"/>
  </si>
  <si>
    <t xml:space="preserve">- </t>
    <phoneticPr fontId="3" type="noConversion"/>
  </si>
  <si>
    <t>[ 2/5 Daily Highlight ]</t>
    <phoneticPr fontId="3" type="noConversion"/>
  </si>
  <si>
    <t>① 디스플레이 (긍 51%, 부 3%) : Privacy Display 적용 영역 선택 및 특정 앱 적용 기능 기대</t>
    <phoneticPr fontId="3" type="noConversion"/>
  </si>
  <si>
    <t>□ 1일 버즈량 74K (전년 比 5.5배)</t>
    <phoneticPr fontId="3" type="noConversion"/>
  </si>
  <si>
    <t>[ ~ 2/5 누적 Hightlight]</t>
    <phoneticPr fontId="3" type="noConversion"/>
  </si>
  <si>
    <t>□ 총 버즈량 285K (전년 比 3.1배), 전일 比 +74K</t>
    <phoneticPr fontId="3" type="noConversion"/>
  </si>
  <si>
    <t>② 디자인 (긍 22%, 부 10%) : 얇고 가벼운 외관(Ultra 중심) 및 색상 관련 루머 확산</t>
    <phoneticPr fontId="3" type="noConversion"/>
  </si>
  <si>
    <t>③ AP/Memory (긍 18%, 부 12%) : SD8 Elite Gen 5 성능 기대, Exynos 2600 적용 모델 성능 우려 일부 有</t>
    <phoneticPr fontId="3" type="noConversion"/>
  </si>
  <si>
    <t>※ Use Scene : SNS/일상 66%, 금융/개인정보 20%, 업무 14% 順</t>
    <phoneticPr fontId="3" type="noConversion"/>
  </si>
  <si>
    <t>https://www.reddit.com/r/samsunggalaxy/comments/1qvikxw/comment/o3j7zia/?utm_source=share&amp;utm_medium=web3x&amp;utm_name=web3xcss&amp;utm_term=1&amp;utm_content=share_button</t>
  </si>
  <si>
    <t>https://x.com/TekTrndz/status/2019048559585439893</t>
  </si>
  <si>
    <t>티징 기반 Low Light Video 기능 관심 형성</t>
    <phoneticPr fontId="3" type="noConversion"/>
  </si>
  <si>
    <t>https://x.com/TekTrndz/status/2019048559585439893</t>
    <phoneticPr fontId="3" type="noConversion"/>
  </si>
  <si>
    <t>① IG 크리에이터 N-1 제품 카메라 (인물 사진 촬영 모드) 캠페인 (64K, 87%)</t>
  </si>
  <si>
    <t>② 2차 카메라(줌, 나이토그래피) 티징 기반, 소비자 언급 발생 (1K, 1%)</t>
  </si>
  <si>
    <t>① IG 크리에이터, N-1 제품 카메라 (Nightography 중심) 소구 (190K, 67%)</t>
  </si>
  <si>
    <t>② 티징 컨텐츠 기반, Privacy Display 및 카메라 관련 논의 (22K, 8%)</t>
  </si>
  <si>
    <t>※ Privacy Display (18K, 6%), 카메라 (4K, 2%)</t>
  </si>
  <si>
    <t>④ 테크 인플루언서, 언팩 기대 요소를 댓글로 작성하는 이벤트 진행 (8K, 3%)</t>
  </si>
  <si>
    <t>https://x.com/giarinstitute/status/2019365427911029201</t>
  </si>
  <si>
    <t>https://www.instagram.com/reel/DUVjVLqjA3G</t>
    <phoneticPr fontId="3" type="noConversion"/>
  </si>
  <si>
    <t>Co.A 比 우수한 Object Eraser 활용 사진 편집 긍정</t>
    <phoneticPr fontId="3" type="noConversion"/>
  </si>
  <si>
    <t>③ Enhypen 협업, 올림픽 연계 올림픽 카운트다운 및 Victory Selfie 컨텐츠 (12K, 4%)</t>
    <phoneticPr fontId="3" type="noConversion"/>
  </si>
  <si>
    <t>https://www.reddit.com/r/samsunggalaxy/comments/1qj5wcn/comment/o3od4xz/?utm_source=share&amp;utm_medium=web3x&amp;utm_name=web3xcss&amp;utm_term=1&amp;utm_content=share_button</t>
    <phoneticPr fontId="3" type="noConversion"/>
  </si>
  <si>
    <t xml:space="preserve">① 수원 (13K) </t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</si>
  <si>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밀라노 올림픽 참석 Icon 인플루언서(Enhypen) 컨텐츠 팬 계정 내 확산 (12K)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</si>
  <si>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② 로컬 (185K) </t>
    </r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</si>
  <si>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IG Creator 發 브랜드 커뮤니케이션(#ExploreGalaxy) 확산 中 (141K)</t>
    </r>
    <phoneticPr fontId="3" type="noConversion"/>
  </si>
  <si>
    <r>
      <rPr>
        <sz val="14"/>
        <rFont val="맑은 고딕"/>
        <family val="3"/>
        <charset val="129"/>
        <scheme val="major"/>
      </rPr>
      <t xml:space="preserve">    - 그 외 테크 인플루언서 發 Privercy Display, 유출된 언팩 초대장 및 제품 이미지 중심으로 제품 루머 생성 (4K)</t>
    </r>
    <phoneticPr fontId="3" type="noConversion"/>
  </si>
  <si>
    <r>
      <rPr>
        <b/>
        <sz val="14"/>
        <rFont val="맑은 고딕"/>
        <family val="3"/>
        <charset val="129"/>
        <scheme val="major"/>
      </rPr>
      <t xml:space="preserve">③ 소비자 (43K) </t>
    </r>
    <phoneticPr fontId="3" type="noConversion"/>
  </si>
  <si>
    <t xml:space="preserve">    - 지속적인 PR 공개로 제품 언급 확산 中 (30K)</t>
    <phoneticPr fontId="3" type="noConversion"/>
  </si>
  <si>
    <t>□ 제품 內 디스플레이 (24%, x3.5) &gt; 디자인 (13%, x0.7) &gt; AP(11%, x0.8) &gt; Camera (10%, x1.0) 順</t>
    <phoneticPr fontId="3" type="noConversion"/>
  </si>
  <si>
    <t>- Privacy Display 중심으로 Display 버즈 전년 比 3.5배 증가, Ultra 두께, 무게 등 외관 및 AP 관련 버즈 지속 발생 중</t>
    <phoneticPr fontId="3" type="noConversion"/>
  </si>
  <si>
    <t>□ 발화자 : 로컬 (65%, x7.8) &gt; 소비자 (15%, x1.4) &gt; 미디어 (8%, x1.4), 커뮤니티 (7%, x1.0) &gt; 수원 (4%, x5.9) 順</t>
    <phoneticPr fontId="3" type="noConversion"/>
  </si>
  <si>
    <t>x.com/Olympic/status/2017885633239306552</t>
  </si>
  <si>
    <t>https://x.com/CodeCraftBriefs/status/2019115577642742127</t>
  </si>
  <si>
    <t>https://x.com/rrreggegg/status/2016407184419258802</t>
    <phoneticPr fontId="3" type="noConversion"/>
  </si>
  <si>
    <t>https://x.com/sondesix/status/2018893437043703869</t>
  </si>
  <si>
    <t>Data 기준 : 2026/1/28 ~ 2026/2/5 (언팩-29D ~ 언팩-21D)</t>
  </si>
  <si>
    <t>https://www.reddit.com/r/samsunggalaxy/comments/1qvjp4u/comment/o3i7djr/</t>
  </si>
  <si>
    <t>https://www.reddit.com/r/samsung/comments/1qveosx/comment/o3mundc/</t>
  </si>
  <si>
    <t>(Ultra) SD8 Elite Gen 5 탑재 기대 (Base/+) Exynos 2600 긍부정 혼재</t>
  </si>
  <si>
    <t>https://www.reddit.com/r/samsunggalaxy/comments/1qvt0ci/comment/o3ke4sj/</t>
  </si>
  <si>
    <t>https://www.youtube.com/watch?v=NfrlBVVs3Fc&amp;lc=UgxrrCVbQC9cZU1j1pB4AaABAg</t>
  </si>
  <si>
    <t>전작 比 넓어진 광각 카메라 조리개(F1.4) 기대</t>
  </si>
  <si>
    <t>https://x.com/saurax04/status/2018962054032552135</t>
  </si>
  <si>
    <t>https://x.com/geekphane/status/2019152709299892495</t>
  </si>
  <si>
    <t>https://x.com/zdnet_kor/status/2019192175062557152</t>
  </si>
  <si>
    <t>https://www.reddit.com/r/hardware/comments/1qvoe9l/comment/o3ixt3f/</t>
  </si>
  <si>
    <t>https://www.reddit.com/r/GalaxyTab/comments/1qvtujp/comment/o3kjdwp/</t>
  </si>
  <si>
    <t>https://www.youtube.com/watch?v=XDf_RcTk1h8&amp;lc=UgwzL_L2xw8CQDqp2894AaABAg</t>
  </si>
  <si>
    <t>https://www.reddit.com/r/samsung/comments/1qveosx/comment/o3n22rf/</t>
  </si>
  <si>
    <t>https://x.com/TechDropHub/status/2018758531886002288</t>
  </si>
  <si>
    <t>https://x.com/TheGalox_/status/2018874416122462628</t>
  </si>
  <si>
    <t>https://www.msn.com/en-us/lifestyle/shopping/this-could-be-the-galaxy-buds-4-s-price-and-i-think-it-s-a-good-thing/ar-AA1Vkd8V?item=flightsprg-tipsubsc-v1a/#:~:text=Rumors%20from%20a,Buds%204%20Pro).</t>
  </si>
  <si>
    <t>https://www.geeky-gadgets.com/samsung-galaxy-buds-4-pro-details-2/#:~:text=Battery%20life%20sees,Samsung%E2%80%99s%20optimization%20efforts.</t>
  </si>
  <si>
    <t>x0.2</t>
  </si>
  <si>
    <t>x0.0</t>
  </si>
  <si>
    <t>x0.3</t>
  </si>
  <si>
    <t>x0.4</t>
  </si>
  <si>
    <t>x0.1</t>
  </si>
  <si>
    <t>x0.5</t>
  </si>
  <si>
    <t>x0.6</t>
  </si>
  <si>
    <t>④ 카메라 (긍 25%, 부 15%) : PR 이후 Nightography/Zoom 에 대한 긍정 기대감 생성 中 (긍정 각 42%, 54%)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</si>
</sst>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176" formatCode="\x0.0"/>
    <numFmt numFmtId="177" formatCode="0,\K"/>
    <numFmt numFmtId="178" formatCode="[&lt;1000]\ 0;[&lt;1000000]0,&quot;K&quot;;0.0,,\ &quot;M&quot;"/>
    <numFmt numFmtId="179" formatCode="0.0,,&quot;M&quot;"/>
    <numFmt numFmtId="180" formatCode="[&gt;=100000]\ 0.0,,&quot;M&quot;;General"/>
    <numFmt numFmtId="181" formatCode="\x0.00"/>
    <numFmt numFmtId="182" formatCode="0.0%"/>
    <numFmt numFmtId="183" formatCode="0.0"/>
    <numFmt numFmtId="184" formatCode="mm\/dd"/>
    <numFmt numFmtId="185" formatCode="mm&quot;월&quot;\ dd&quot;일&quot;"/>
    <numFmt numFmtId="186" formatCode="m&quot;/&quot;d;@"/>
    <numFmt numFmtId="187" formatCode="#%\p"/>
    <numFmt numFmtId="188" formatCode="000\-000"/>
    <numFmt numFmtId="189" formatCode="\(0%\)"/>
    <numFmt numFmtId="190" formatCode="[&gt;=1000000]0.0,,&quot;M&quot;;[&gt;=1000]0,&quot;K&quot;;0"/>
    <numFmt numFmtId="191" formatCode="\+0%&quot;p&quot;;\-0%&quot;p&quot;;0%&quot;p&quot;"/>
    <numFmt numFmtId="192" formatCode="_-* #,##0.0_-;\-* #,##0.0_-;_-* &quot;-&quot;_-;_-@_-"/>
    <numFmt numFmtId="193" formatCode="&quot;D-&quot;0;&quot;D-&quot;0"/>
    <numFmt numFmtId="194" formatCode="[&gt;0]&quot;D+&quot;0;[&lt;0]&quot;D-&quot;0"/>
    <numFmt numFmtId="195" formatCode="_-* #,##0.00_-;\-* #,##0.00_-;_-* &quot;-&quot;_-;_-@_-"/>
  </numFmts>
  <fonts count="9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1"/>
      <color theme="1"/>
      <name val="SamsungOneKorean 500"/>
      <family val="3"/>
      <charset val="129"/>
    </font>
    <font>
      <sz val="11"/>
      <color theme="1"/>
      <name val="SamsungOneKorean 500"/>
      <family val="3"/>
      <charset val="129"/>
    </font>
    <font>
      <sz val="11"/>
      <color theme="1"/>
      <name val="SamsungOneKorean 500"/>
      <family val="3"/>
    </font>
    <font>
      <sz val="11"/>
      <color theme="0"/>
      <name val="SamsungOneKorean 500"/>
      <family val="3"/>
      <charset val="129"/>
    </font>
    <font>
      <sz val="11"/>
      <color theme="0"/>
      <name val="SamsungOneKorean 500"/>
      <family val="3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SamsungOneKorean 400"/>
      <family val="3"/>
      <charset val="129"/>
    </font>
    <font>
      <sz val="11"/>
      <color theme="1"/>
      <name val="SamsungOneKorean 400"/>
      <family val="3"/>
    </font>
    <font>
      <sz val="11"/>
      <color rgb="FFFF0000"/>
      <name val="SamsungOneKorean 400"/>
      <family val="3"/>
      <charset val="129"/>
    </font>
    <font>
      <sz val="11"/>
      <color rgb="FFFF0000"/>
      <name val="SamsungOneKorean 400"/>
      <family val="3"/>
    </font>
    <font>
      <sz val="11"/>
      <color theme="0"/>
      <name val="SamsungOneKorean 400"/>
      <family val="3"/>
      <charset val="129"/>
    </font>
    <font>
      <sz val="11"/>
      <color theme="0"/>
      <name val="SamsungOneKorean 400"/>
      <family val="3"/>
    </font>
    <font>
      <b/>
      <sz val="11"/>
      <color theme="1"/>
      <name val="SamsungOneKorean 400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SamsungOneKorean 400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4"/>
      <color theme="1"/>
      <name val="맑은 고딕"/>
      <family val="3"/>
    </font>
    <font>
      <sz val="11"/>
      <color rgb="FF0070C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C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ajor"/>
    </font>
    <font>
      <sz val="14"/>
      <color rgb="FFC00000"/>
      <name val="맑은 고딕"/>
      <family val="3"/>
      <charset val="129"/>
      <scheme val="major"/>
    </font>
    <font>
      <sz val="14"/>
      <color theme="1"/>
      <name val="맑은 고딕"/>
      <family val="3"/>
      <scheme val="major"/>
    </font>
    <font>
      <sz val="14"/>
      <color rgb="FFC00000"/>
      <name val="맑은 고딕"/>
      <family val="3"/>
      <scheme val="major"/>
    </font>
    <font>
      <sz val="14"/>
      <color rgb="FF0000FF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ajor"/>
    </font>
    <font>
      <sz val="10"/>
      <color theme="1"/>
      <name val="맑은 고딕"/>
      <family val="3"/>
    </font>
    <font>
      <sz val="11"/>
      <color rgb="FFFF0000"/>
      <name val="맑은 고딕"/>
      <family val="3"/>
      <charset val="129"/>
      <scheme val="minor"/>
    </font>
    <font>
      <sz val="11"/>
      <name val="SamsungOneKorean 400"/>
      <family val="3"/>
      <charset val="129"/>
    </font>
    <font>
      <sz val="11"/>
      <color theme="1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b/>
      <sz val="14"/>
      <color rgb="FF0000FF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4"/>
      <color theme="1"/>
      <name val="맑은 고딕"/>
      <family val="3"/>
      <scheme val="major"/>
    </font>
    <font>
      <sz val="12"/>
      <color theme="1"/>
      <name val="맑은 고딕"/>
      <family val="3"/>
      <scheme val="major"/>
    </font>
    <font>
      <sz val="11"/>
      <color theme="1"/>
      <name val="맑은 고딕"/>
      <family val="3"/>
      <scheme val="major"/>
    </font>
    <font>
      <u/>
      <sz val="10"/>
      <color theme="10"/>
      <name val="맑은 고딕"/>
      <family val="3"/>
      <charset val="129"/>
      <scheme val="minor"/>
    </font>
    <font>
      <b/>
      <sz val="12"/>
      <color theme="1"/>
      <name val="맑은 고딕"/>
      <family val="3"/>
      <scheme val="major"/>
    </font>
    <font>
      <b/>
      <sz val="12"/>
      <color theme="4" tint="0.79998168889431442"/>
      <name val="맑은 고딕"/>
      <family val="3"/>
      <scheme val="major"/>
    </font>
    <font>
      <sz val="14"/>
      <color theme="0" tint="-0.499984740745262"/>
      <name val="맑은 고딕"/>
      <family val="3"/>
      <scheme val="major"/>
    </font>
    <font>
      <sz val="14"/>
      <name val="맑은 고딕"/>
      <family val="3"/>
      <scheme val="major"/>
    </font>
    <font>
      <b/>
      <sz val="20"/>
      <color theme="1"/>
      <name val="맑은 고딕"/>
      <family val="3"/>
      <scheme val="major"/>
    </font>
    <font>
      <sz val="12"/>
      <color rgb="FFEE0000"/>
      <name val="맑은 고딕"/>
      <family val="3"/>
      <scheme val="major"/>
    </font>
    <font>
      <sz val="22"/>
      <color theme="1"/>
      <name val="맑은 고딕"/>
      <family val="3"/>
      <scheme val="major"/>
    </font>
    <font>
      <sz val="22"/>
      <color rgb="FFEE0000"/>
      <name val="맑은 고딕"/>
      <family val="3"/>
      <scheme val="major"/>
    </font>
    <font>
      <sz val="12"/>
      <color theme="0" tint="-0.34998626667073579"/>
      <name val="맑은 고딕"/>
      <family val="3"/>
      <scheme val="major"/>
    </font>
    <font>
      <sz val="22"/>
      <color theme="1"/>
      <name val="맑은 고딕"/>
      <family val="3"/>
    </font>
    <font>
      <sz val="14"/>
      <color theme="0"/>
      <name val="맑은 고딕"/>
      <family val="3"/>
      <scheme val="major"/>
    </font>
    <font>
      <sz val="11"/>
      <color rgb="FF0000FF"/>
      <name val="맑은 고딕"/>
      <family val="3"/>
      <scheme val="major"/>
    </font>
    <font>
      <sz val="11"/>
      <color rgb="FFC00000"/>
      <name val="맑은 고딕"/>
      <family val="3"/>
      <scheme val="major"/>
    </font>
    <font>
      <i/>
      <sz val="10"/>
      <color theme="1"/>
      <name val="맑은 고딕"/>
      <family val="3"/>
      <scheme val="major"/>
    </font>
    <font>
      <sz val="14"/>
      <color rgb="FFFF0000"/>
      <name val="맑은 고딕"/>
      <family val="3"/>
      <scheme val="major"/>
    </font>
    <font>
      <i/>
      <sz val="14"/>
      <color theme="1"/>
      <name val="맑은 고딕"/>
      <family val="3"/>
      <scheme val="major"/>
    </font>
    <font>
      <sz val="14"/>
      <color rgb="FFEE0000"/>
      <name val="맑은 고딕"/>
      <family val="3"/>
      <scheme val="major"/>
    </font>
    <font>
      <b/>
      <sz val="14"/>
      <name val="맑은 고딕"/>
      <family val="3"/>
      <scheme val="major"/>
    </font>
    <font>
      <b/>
      <sz val="8"/>
      <color theme="1"/>
      <name val="맑은 고딕"/>
      <family val="3"/>
      <scheme val="major"/>
    </font>
    <font>
      <sz val="10"/>
      <color theme="1"/>
      <name val="맑은 고딕"/>
      <family val="3"/>
      <scheme val="major"/>
    </font>
    <font>
      <sz val="12"/>
      <color theme="0"/>
      <name val="맑은 고딕"/>
      <family val="3"/>
      <scheme val="major"/>
    </font>
    <font>
      <b/>
      <sz val="11"/>
      <color theme="0"/>
      <name val="SamsungOneKorean 400C"/>
      <family val="3"/>
    </font>
    <font>
      <b/>
      <sz val="11"/>
      <color theme="1"/>
      <name val="SamsungOneKorean 400C"/>
      <family val="3"/>
    </font>
    <font>
      <b/>
      <sz val="14"/>
      <color theme="1"/>
      <name val="SamsungOneKorean 500"/>
      <family val="3"/>
      <charset val="129"/>
    </font>
    <font>
      <i/>
      <sz val="11"/>
      <color theme="1"/>
      <name val="SamsungOneKorean 500"/>
      <family val="3"/>
      <charset val="129"/>
    </font>
    <font>
      <b/>
      <sz val="14"/>
      <color theme="1"/>
      <name val="SamsungOneKorean 500"/>
      <family val="3"/>
    </font>
    <font>
      <i/>
      <sz val="11"/>
      <color theme="1"/>
      <name val="SamsungOneKorean 500"/>
      <family val="3"/>
    </font>
    <font>
      <b/>
      <sz val="11"/>
      <color theme="1"/>
      <name val="SamsungOneKorean 500"/>
      <family val="3"/>
    </font>
    <font>
      <sz val="11"/>
      <color theme="1"/>
      <name val="SamsungOneKorean 500"/>
      <family val="2"/>
    </font>
    <font>
      <sz val="11"/>
      <color theme="0"/>
      <name val="SamsungOneKorean 500"/>
      <family val="2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darkGrid"/>
    </fill>
    <fill>
      <patternFill patternType="solid">
        <fgColor rgb="FF0F9ED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24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83" fillId="0" borderId="0" applyNumberFormat="0" applyFill="0" applyBorder="0" applyAlignment="0" applyProtection="0">
      <alignment vertical="center"/>
    </xf>
    <xf numFmtId="0" fontId="84" fillId="0" borderId="60" applyNumberFormat="0" applyFill="0" applyAlignment="0" applyProtection="0">
      <alignment vertical="center"/>
    </xf>
    <xf numFmtId="0" fontId="85" fillId="0" borderId="61" applyNumberFormat="0" applyFill="0" applyAlignment="0" applyProtection="0">
      <alignment vertical="center"/>
    </xf>
    <xf numFmtId="0" fontId="86" fillId="0" borderId="62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90" fillId="27" borderId="63" applyNumberFormat="0" applyAlignment="0" applyProtection="0">
      <alignment vertical="center"/>
    </xf>
    <xf numFmtId="0" fontId="91" fillId="28" borderId="64" applyNumberFormat="0" applyAlignment="0" applyProtection="0">
      <alignment vertical="center"/>
    </xf>
    <xf numFmtId="0" fontId="92" fillId="28" borderId="63" applyNumberFormat="0" applyAlignment="0" applyProtection="0">
      <alignment vertical="center"/>
    </xf>
    <xf numFmtId="0" fontId="93" fillId="0" borderId="65" applyNumberFormat="0" applyFill="0" applyAlignment="0" applyProtection="0">
      <alignment vertical="center"/>
    </xf>
    <xf numFmtId="0" fontId="94" fillId="29" borderId="66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30" borderId="67" applyNumberFormat="0" applyFon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68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0" borderId="0"/>
    <xf numFmtId="0" fontId="1" fillId="0" borderId="0"/>
  </cellStyleXfs>
  <cellXfs count="90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0" borderId="0" xfId="3" applyFont="1">
      <alignment vertical="center"/>
    </xf>
    <xf numFmtId="0" fontId="0" fillId="0" borderId="2" xfId="0" applyBorder="1">
      <alignment vertical="center"/>
    </xf>
    <xf numFmtId="0" fontId="2" fillId="0" borderId="0" xfId="3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3" fontId="0" fillId="0" borderId="0" xfId="0" applyNumberFormat="1" applyAlignment="1">
      <alignment vertical="center" wrapText="1"/>
    </xf>
    <xf numFmtId="0" fontId="16" fillId="0" borderId="0" xfId="0" applyFont="1">
      <alignment vertical="center"/>
    </xf>
    <xf numFmtId="0" fontId="10" fillId="0" borderId="0" xfId="0" applyFont="1">
      <alignment vertical="center"/>
    </xf>
    <xf numFmtId="0" fontId="17" fillId="0" borderId="0" xfId="0" applyFont="1">
      <alignment vertical="center"/>
    </xf>
    <xf numFmtId="41" fontId="17" fillId="0" borderId="0" xfId="0" applyNumberFormat="1" applyFont="1">
      <alignment vertical="center"/>
    </xf>
    <xf numFmtId="41" fontId="18" fillId="0" borderId="0" xfId="0" applyNumberFormat="1" applyFont="1">
      <alignment vertical="center"/>
    </xf>
    <xf numFmtId="183" fontId="17" fillId="0" borderId="0" xfId="0" applyNumberFormat="1" applyFont="1" applyAlignment="1">
      <alignment horizontal="center" vertical="center"/>
    </xf>
    <xf numFmtId="0" fontId="18" fillId="0" borderId="0" xfId="0" applyFont="1">
      <alignment vertical="center"/>
    </xf>
    <xf numFmtId="1" fontId="19" fillId="0" borderId="0" xfId="0" applyNumberFormat="1" applyFont="1">
      <alignment vertical="center"/>
    </xf>
    <xf numFmtId="183" fontId="18" fillId="0" borderId="0" xfId="0" applyNumberFormat="1" applyFont="1" applyAlignment="1">
      <alignment horizontal="center" vertical="center"/>
    </xf>
    <xf numFmtId="183" fontId="20" fillId="0" borderId="0" xfId="0" applyNumberFormat="1" applyFont="1" applyAlignment="1">
      <alignment horizontal="center" vertical="center"/>
    </xf>
    <xf numFmtId="183" fontId="17" fillId="0" borderId="0" xfId="0" applyNumberFormat="1" applyFont="1">
      <alignment vertical="center"/>
    </xf>
    <xf numFmtId="0" fontId="21" fillId="0" borderId="0" xfId="0" applyFont="1">
      <alignment vertical="center"/>
    </xf>
    <xf numFmtId="183" fontId="21" fillId="0" borderId="0" xfId="0" applyNumberFormat="1" applyFont="1" applyAlignment="1">
      <alignment horizontal="center" vertical="center"/>
    </xf>
    <xf numFmtId="183" fontId="19" fillId="0" borderId="0" xfId="0" applyNumberFormat="1" applyFont="1" applyAlignment="1">
      <alignment horizontal="center" vertical="center"/>
    </xf>
    <xf numFmtId="1" fontId="22" fillId="0" borderId="0" xfId="0" applyNumberFormat="1" applyFont="1">
      <alignment vertical="center"/>
    </xf>
    <xf numFmtId="0" fontId="22" fillId="0" borderId="0" xfId="0" applyFont="1">
      <alignment vertical="center"/>
    </xf>
    <xf numFmtId="1" fontId="21" fillId="0" borderId="0" xfId="0" applyNumberFormat="1" applyFont="1">
      <alignment vertical="center"/>
    </xf>
    <xf numFmtId="0" fontId="19" fillId="0" borderId="0" xfId="0" applyFont="1">
      <alignment vertical="center"/>
    </xf>
    <xf numFmtId="9" fontId="0" fillId="0" borderId="0" xfId="6" applyFont="1">
      <alignment vertical="center"/>
    </xf>
    <xf numFmtId="9" fontId="1" fillId="0" borderId="0" xfId="6">
      <alignment vertical="center"/>
    </xf>
    <xf numFmtId="0" fontId="23" fillId="8" borderId="34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 wrapText="1"/>
    </xf>
    <xf numFmtId="0" fontId="23" fillId="8" borderId="11" xfId="0" applyFont="1" applyFill="1" applyBorder="1" applyAlignment="1">
      <alignment horizontal="center" vertical="center" wrapText="1"/>
    </xf>
    <xf numFmtId="0" fontId="23" fillId="8" borderId="14" xfId="0" applyFont="1" applyFill="1" applyBorder="1" applyAlignment="1">
      <alignment horizontal="center" vertical="center" wrapText="1"/>
    </xf>
    <xf numFmtId="41" fontId="23" fillId="8" borderId="2" xfId="0" applyNumberFormat="1" applyFont="1" applyFill="1" applyBorder="1" applyAlignment="1">
      <alignment horizontal="center" vertical="center" wrapText="1"/>
    </xf>
    <xf numFmtId="41" fontId="23" fillId="8" borderId="2" xfId="0" applyNumberFormat="1" applyFont="1" applyFill="1" applyBorder="1" applyAlignment="1">
      <alignment horizontal="center" vertical="center" shrinkToFit="1"/>
    </xf>
    <xf numFmtId="41" fontId="23" fillId="8" borderId="26" xfId="0" applyNumberFormat="1" applyFont="1" applyFill="1" applyBorder="1" applyAlignment="1">
      <alignment horizontal="center" vertical="center" shrinkToFit="1"/>
    </xf>
    <xf numFmtId="0" fontId="17" fillId="0" borderId="25" xfId="0" applyFont="1" applyBorder="1">
      <alignment vertical="center"/>
    </xf>
    <xf numFmtId="184" fontId="17" fillId="0" borderId="12" xfId="0" quotePrefix="1" applyNumberFormat="1" applyFont="1" applyBorder="1" applyAlignment="1">
      <alignment horizontal="center" vertical="center"/>
    </xf>
    <xf numFmtId="185" fontId="17" fillId="0" borderId="2" xfId="0" quotePrefix="1" applyNumberFormat="1" applyFont="1" applyBorder="1" applyAlignment="1">
      <alignment horizontal="center" vertical="center"/>
    </xf>
    <xf numFmtId="185" fontId="17" fillId="0" borderId="26" xfId="0" quotePrefix="1" applyNumberFormat="1" applyFont="1" applyBorder="1" applyAlignment="1">
      <alignment horizontal="center" vertical="center"/>
    </xf>
    <xf numFmtId="41" fontId="17" fillId="0" borderId="26" xfId="5" applyFont="1" applyBorder="1" applyAlignment="1">
      <alignment horizontal="center" vertical="center"/>
    </xf>
    <xf numFmtId="41" fontId="17" fillId="0" borderId="25" xfId="5" applyFont="1" applyBorder="1" applyAlignment="1">
      <alignment horizontal="center" vertical="center"/>
    </xf>
    <xf numFmtId="41" fontId="17" fillId="0" borderId="2" xfId="5" applyFont="1" applyBorder="1" applyAlignment="1">
      <alignment horizontal="center" vertical="center"/>
    </xf>
    <xf numFmtId="41" fontId="17" fillId="0" borderId="14" xfId="5" applyFont="1" applyBorder="1" applyAlignment="1">
      <alignment horizontal="center" vertical="center"/>
    </xf>
    <xf numFmtId="41" fontId="17" fillId="0" borderId="2" xfId="5" applyFont="1" applyBorder="1">
      <alignment vertical="center"/>
    </xf>
    <xf numFmtId="41" fontId="17" fillId="0" borderId="2" xfId="0" applyNumberFormat="1" applyFont="1" applyBorder="1">
      <alignment vertical="center"/>
    </xf>
    <xf numFmtId="41" fontId="17" fillId="0" borderId="26" xfId="0" applyNumberFormat="1" applyFont="1" applyBorder="1">
      <alignment vertical="center"/>
    </xf>
    <xf numFmtId="184" fontId="17" fillId="0" borderId="2" xfId="0" quotePrefix="1" applyNumberFormat="1" applyFont="1" applyBorder="1" applyAlignment="1">
      <alignment horizontal="center" vertical="center"/>
    </xf>
    <xf numFmtId="0" fontId="17" fillId="0" borderId="27" xfId="0" applyFont="1" applyBorder="1">
      <alignment vertical="center"/>
    </xf>
    <xf numFmtId="184" fontId="17" fillId="0" borderId="28" xfId="0" quotePrefix="1" applyNumberFormat="1" applyFont="1" applyBorder="1" applyAlignment="1">
      <alignment horizontal="center" vertical="center"/>
    </xf>
    <xf numFmtId="185" fontId="17" fillId="0" borderId="28" xfId="0" quotePrefix="1" applyNumberFormat="1" applyFont="1" applyBorder="1" applyAlignment="1">
      <alignment horizontal="center" vertical="center"/>
    </xf>
    <xf numFmtId="185" fontId="17" fillId="0" borderId="29" xfId="0" quotePrefix="1" applyNumberFormat="1" applyFont="1" applyBorder="1" applyAlignment="1">
      <alignment horizontal="center" vertical="center"/>
    </xf>
    <xf numFmtId="41" fontId="17" fillId="0" borderId="29" xfId="5" applyFont="1" applyBorder="1" applyAlignment="1">
      <alignment horizontal="center" vertical="center"/>
    </xf>
    <xf numFmtId="41" fontId="17" fillId="0" borderId="27" xfId="5" applyFont="1" applyBorder="1" applyAlignment="1">
      <alignment horizontal="center" vertical="center"/>
    </xf>
    <xf numFmtId="41" fontId="17" fillId="0" borderId="28" xfId="5" applyFont="1" applyBorder="1" applyAlignment="1">
      <alignment horizontal="center" vertical="center"/>
    </xf>
    <xf numFmtId="41" fontId="17" fillId="0" borderId="28" xfId="5" applyFont="1" applyBorder="1">
      <alignment vertical="center"/>
    </xf>
    <xf numFmtId="41" fontId="17" fillId="0" borderId="28" xfId="0" applyNumberFormat="1" applyFont="1" applyBorder="1">
      <alignment vertical="center"/>
    </xf>
    <xf numFmtId="41" fontId="17" fillId="0" borderId="29" xfId="0" applyNumberFormat="1" applyFont="1" applyBorder="1">
      <alignment vertical="center"/>
    </xf>
    <xf numFmtId="0" fontId="17" fillId="0" borderId="22" xfId="0" applyFont="1" applyBorder="1">
      <alignment vertical="center"/>
    </xf>
    <xf numFmtId="184" fontId="17" fillId="3" borderId="12" xfId="0" quotePrefix="1" applyNumberFormat="1" applyFont="1" applyFill="1" applyBorder="1" applyAlignment="1">
      <alignment horizontal="center" vertical="center"/>
    </xf>
    <xf numFmtId="185" fontId="17" fillId="0" borderId="12" xfId="0" quotePrefix="1" applyNumberFormat="1" applyFont="1" applyBorder="1" applyAlignment="1">
      <alignment horizontal="center" vertical="center"/>
    </xf>
    <xf numFmtId="185" fontId="17" fillId="0" borderId="23" xfId="0" quotePrefix="1" applyNumberFormat="1" applyFont="1" applyBorder="1" applyAlignment="1">
      <alignment horizontal="center" vertical="center"/>
    </xf>
    <xf numFmtId="41" fontId="17" fillId="0" borderId="23" xfId="5" applyFont="1" applyBorder="1" applyAlignment="1">
      <alignment horizontal="center" vertical="center"/>
    </xf>
    <xf numFmtId="41" fontId="17" fillId="0" borderId="22" xfId="5" applyFont="1" applyBorder="1" applyAlignment="1">
      <alignment horizontal="center" vertical="center"/>
    </xf>
    <xf numFmtId="41" fontId="17" fillId="0" borderId="12" xfId="5" applyFont="1" applyBorder="1" applyAlignment="1">
      <alignment horizontal="center" vertical="center"/>
    </xf>
    <xf numFmtId="41" fontId="17" fillId="0" borderId="12" xfId="5" applyFont="1" applyBorder="1">
      <alignment vertical="center"/>
    </xf>
    <xf numFmtId="41" fontId="17" fillId="0" borderId="12" xfId="0" applyNumberFormat="1" applyFont="1" applyBorder="1">
      <alignment vertical="center"/>
    </xf>
    <xf numFmtId="41" fontId="17" fillId="0" borderId="23" xfId="0" applyNumberFormat="1" applyFont="1" applyBorder="1">
      <alignment vertical="center"/>
    </xf>
    <xf numFmtId="184" fontId="17" fillId="3" borderId="2" xfId="0" quotePrefix="1" applyNumberFormat="1" applyFont="1" applyFill="1" applyBorder="1" applyAlignment="1">
      <alignment horizontal="center" vertical="center"/>
    </xf>
    <xf numFmtId="182" fontId="1" fillId="0" borderId="0" xfId="6" applyNumberFormat="1">
      <alignment vertical="center"/>
    </xf>
    <xf numFmtId="41" fontId="17" fillId="0" borderId="26" xfId="5" applyFont="1" applyBorder="1">
      <alignment vertical="center"/>
    </xf>
    <xf numFmtId="184" fontId="17" fillId="3" borderId="28" xfId="0" quotePrefix="1" applyNumberFormat="1" applyFont="1" applyFill="1" applyBorder="1" applyAlignment="1">
      <alignment horizontal="center" vertical="center"/>
    </xf>
    <xf numFmtId="184" fontId="17" fillId="14" borderId="28" xfId="0" quotePrefix="1" applyNumberFormat="1" applyFont="1" applyFill="1" applyBorder="1" applyAlignment="1">
      <alignment horizontal="center" vertical="center"/>
    </xf>
    <xf numFmtId="0" fontId="17" fillId="0" borderId="19" xfId="0" applyFont="1" applyBorder="1">
      <alignment vertical="center"/>
    </xf>
    <xf numFmtId="184" fontId="17" fillId="3" borderId="20" xfId="0" quotePrefix="1" applyNumberFormat="1" applyFont="1" applyFill="1" applyBorder="1" applyAlignment="1">
      <alignment horizontal="center" vertical="center"/>
    </xf>
    <xf numFmtId="184" fontId="17" fillId="14" borderId="20" xfId="0" quotePrefix="1" applyNumberFormat="1" applyFont="1" applyFill="1" applyBorder="1" applyAlignment="1">
      <alignment horizontal="center" vertical="center"/>
    </xf>
    <xf numFmtId="185" fontId="17" fillId="0" borderId="20" xfId="0" quotePrefix="1" applyNumberFormat="1" applyFont="1" applyBorder="1" applyAlignment="1">
      <alignment horizontal="center" vertical="center"/>
    </xf>
    <xf numFmtId="185" fontId="17" fillId="0" borderId="21" xfId="0" quotePrefix="1" applyNumberFormat="1" applyFont="1" applyBorder="1" applyAlignment="1">
      <alignment horizontal="center" vertical="center"/>
    </xf>
    <xf numFmtId="41" fontId="17" fillId="0" borderId="21" xfId="5" applyFont="1" applyBorder="1" applyAlignment="1">
      <alignment horizontal="center" vertical="center"/>
    </xf>
    <xf numFmtId="41" fontId="17" fillId="0" borderId="19" xfId="5" applyFont="1" applyBorder="1" applyAlignment="1">
      <alignment horizontal="center" vertical="center"/>
    </xf>
    <xf numFmtId="41" fontId="17" fillId="0" borderId="20" xfId="5" applyFont="1" applyBorder="1" applyAlignment="1">
      <alignment horizontal="center" vertical="center"/>
    </xf>
    <xf numFmtId="41" fontId="17" fillId="0" borderId="20" xfId="5" applyFont="1" applyBorder="1">
      <alignment vertical="center"/>
    </xf>
    <xf numFmtId="41" fontId="17" fillId="0" borderId="20" xfId="0" applyNumberFormat="1" applyFont="1" applyBorder="1">
      <alignment vertical="center"/>
    </xf>
    <xf numFmtId="41" fontId="17" fillId="0" borderId="21" xfId="0" applyNumberFormat="1" applyFont="1" applyBorder="1">
      <alignment vertical="center"/>
    </xf>
    <xf numFmtId="184" fontId="17" fillId="14" borderId="2" xfId="0" quotePrefix="1" applyNumberFormat="1" applyFont="1" applyFill="1" applyBorder="1" applyAlignment="1">
      <alignment horizontal="center" vertical="center"/>
    </xf>
    <xf numFmtId="41" fontId="17" fillId="0" borderId="29" xfId="5" applyFont="1" applyBorder="1">
      <alignment vertical="center"/>
    </xf>
    <xf numFmtId="184" fontId="17" fillId="6" borderId="12" xfId="0" quotePrefix="1" applyNumberFormat="1" applyFont="1" applyFill="1" applyBorder="1" applyAlignment="1">
      <alignment horizontal="center" vertical="center"/>
    </xf>
    <xf numFmtId="41" fontId="17" fillId="0" borderId="23" xfId="5" applyFont="1" applyBorder="1">
      <alignment vertical="center"/>
    </xf>
    <xf numFmtId="184" fontId="17" fillId="6" borderId="2" xfId="0" quotePrefix="1" applyNumberFormat="1" applyFont="1" applyFill="1" applyBorder="1" applyAlignment="1">
      <alignment horizontal="center" vertical="center"/>
    </xf>
    <xf numFmtId="184" fontId="17" fillId="5" borderId="28" xfId="0" quotePrefix="1" applyNumberFormat="1" applyFont="1" applyFill="1" applyBorder="1" applyAlignment="1">
      <alignment horizontal="center" vertical="center"/>
    </xf>
    <xf numFmtId="184" fontId="17" fillId="5" borderId="2" xfId="0" quotePrefix="1" applyNumberFormat="1" applyFont="1" applyFill="1" applyBorder="1" applyAlignment="1">
      <alignment horizontal="center" vertical="center"/>
    </xf>
    <xf numFmtId="184" fontId="17" fillId="7" borderId="2" xfId="0" applyNumberFormat="1" applyFont="1" applyFill="1" applyBorder="1" applyAlignment="1">
      <alignment horizontal="center" vertical="center"/>
    </xf>
    <xf numFmtId="184" fontId="17" fillId="7" borderId="2" xfId="0" quotePrefix="1" applyNumberFormat="1" applyFont="1" applyFill="1" applyBorder="1" applyAlignment="1">
      <alignment horizontal="center" vertical="center"/>
    </xf>
    <xf numFmtId="184" fontId="17" fillId="7" borderId="28" xfId="0" quotePrefix="1" applyNumberFormat="1" applyFont="1" applyFill="1" applyBorder="1" applyAlignment="1">
      <alignment horizontal="center" vertical="center"/>
    </xf>
    <xf numFmtId="184" fontId="17" fillId="15" borderId="12" xfId="0" quotePrefix="1" applyNumberFormat="1" applyFont="1" applyFill="1" applyBorder="1" applyAlignment="1">
      <alignment horizontal="center" vertical="center"/>
    </xf>
    <xf numFmtId="184" fontId="17" fillId="15" borderId="2" xfId="0" quotePrefix="1" applyNumberFormat="1" applyFont="1" applyFill="1" applyBorder="1" applyAlignment="1">
      <alignment horizontal="center" vertical="center"/>
    </xf>
    <xf numFmtId="184" fontId="17" fillId="15" borderId="28" xfId="0" quotePrefix="1" applyNumberFormat="1" applyFont="1" applyFill="1" applyBorder="1" applyAlignment="1">
      <alignment horizontal="center" vertical="center"/>
    </xf>
    <xf numFmtId="3" fontId="17" fillId="0" borderId="0" xfId="0" applyNumberFormat="1" applyFont="1">
      <alignment vertical="center"/>
    </xf>
    <xf numFmtId="3" fontId="18" fillId="0" borderId="0" xfId="0" applyNumberFormat="1" applyFont="1">
      <alignment vertical="center"/>
    </xf>
    <xf numFmtId="3" fontId="20" fillId="0" borderId="0" xfId="0" applyNumberFormat="1" applyFont="1">
      <alignment vertical="center"/>
    </xf>
    <xf numFmtId="41" fontId="0" fillId="0" borderId="0" xfId="0" applyNumberFormat="1">
      <alignment vertical="center"/>
    </xf>
    <xf numFmtId="185" fontId="19" fillId="3" borderId="23" xfId="0" quotePrefix="1" applyNumberFormat="1" applyFont="1" applyFill="1" applyBorder="1" applyAlignment="1">
      <alignment horizontal="center" vertical="center"/>
    </xf>
    <xf numFmtId="41" fontId="17" fillId="0" borderId="5" xfId="5" applyFont="1" applyBorder="1" applyAlignment="1">
      <alignment horizontal="center" vertical="center"/>
    </xf>
    <xf numFmtId="41" fontId="17" fillId="0" borderId="37" xfId="5" applyFont="1" applyBorder="1" applyAlignment="1">
      <alignment horizontal="center" vertical="center"/>
    </xf>
    <xf numFmtId="41" fontId="17" fillId="0" borderId="1" xfId="5" applyFont="1" applyBorder="1" applyAlignment="1">
      <alignment horizontal="center" vertical="center"/>
    </xf>
    <xf numFmtId="41" fontId="17" fillId="0" borderId="31" xfId="5" applyFont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14" xfId="0" applyFont="1" applyFill="1" applyBorder="1" applyAlignment="1">
      <alignment horizontal="center" vertical="center"/>
    </xf>
    <xf numFmtId="41" fontId="17" fillId="0" borderId="25" xfId="5" applyFont="1" applyBorder="1">
      <alignment vertical="center"/>
    </xf>
    <xf numFmtId="41" fontId="17" fillId="0" borderId="2" xfId="5" quotePrefix="1" applyFont="1" applyBorder="1">
      <alignment vertical="center"/>
    </xf>
    <xf numFmtId="41" fontId="17" fillId="0" borderId="27" xfId="5" applyFont="1" applyBorder="1">
      <alignment vertical="center"/>
    </xf>
    <xf numFmtId="41" fontId="17" fillId="0" borderId="28" xfId="5" quotePrefix="1" applyFont="1" applyBorder="1">
      <alignment vertical="center"/>
    </xf>
    <xf numFmtId="41" fontId="17" fillId="0" borderId="36" xfId="5" applyFont="1" applyBorder="1" applyAlignment="1">
      <alignment horizontal="center" vertical="center"/>
    </xf>
    <xf numFmtId="0" fontId="19" fillId="3" borderId="22" xfId="0" applyFont="1" applyFill="1" applyBorder="1">
      <alignment vertical="center"/>
    </xf>
    <xf numFmtId="184" fontId="19" fillId="3" borderId="12" xfId="0" applyNumberFormat="1" applyFont="1" applyFill="1" applyBorder="1" applyAlignment="1">
      <alignment horizontal="center" vertical="center"/>
    </xf>
    <xf numFmtId="185" fontId="19" fillId="3" borderId="12" xfId="0" quotePrefix="1" applyNumberFormat="1" applyFont="1" applyFill="1" applyBorder="1" applyAlignment="1">
      <alignment horizontal="center" vertical="center"/>
    </xf>
    <xf numFmtId="41" fontId="17" fillId="0" borderId="22" xfId="5" applyFont="1" applyBorder="1">
      <alignment vertical="center"/>
    </xf>
    <xf numFmtId="41" fontId="17" fillId="0" borderId="12" xfId="5" quotePrefix="1" applyFont="1" applyBorder="1">
      <alignment vertical="center"/>
    </xf>
    <xf numFmtId="41" fontId="17" fillId="0" borderId="11" xfId="5" applyFont="1" applyBorder="1" applyAlignment="1">
      <alignment horizontal="center" vertical="center"/>
    </xf>
    <xf numFmtId="41" fontId="17" fillId="17" borderId="28" xfId="5" applyFont="1" applyFill="1" applyBorder="1">
      <alignment vertical="center"/>
    </xf>
    <xf numFmtId="41" fontId="17" fillId="0" borderId="19" xfId="5" applyFont="1" applyBorder="1">
      <alignment vertical="center"/>
    </xf>
    <xf numFmtId="41" fontId="17" fillId="0" borderId="20" xfId="5" quotePrefix="1" applyFont="1" applyBorder="1">
      <alignment vertical="center"/>
    </xf>
    <xf numFmtId="41" fontId="17" fillId="0" borderId="46" xfId="5" applyFont="1" applyBorder="1" applyAlignment="1">
      <alignment horizontal="center" vertical="center"/>
    </xf>
    <xf numFmtId="41" fontId="17" fillId="17" borderId="2" xfId="5" applyFont="1" applyFill="1" applyBorder="1">
      <alignment vertical="center"/>
    </xf>
    <xf numFmtId="41" fontId="17" fillId="17" borderId="12" xfId="5" applyFont="1" applyFill="1" applyBorder="1">
      <alignment vertical="center"/>
    </xf>
    <xf numFmtId="183" fontId="23" fillId="3" borderId="26" xfId="0" applyNumberFormat="1" applyFont="1" applyFill="1" applyBorder="1" applyAlignment="1">
      <alignment horizontal="center" vertical="center" wrapText="1"/>
    </xf>
    <xf numFmtId="183" fontId="23" fillId="8" borderId="2" xfId="0" applyNumberFormat="1" applyFont="1" applyFill="1" applyBorder="1" applyAlignment="1">
      <alignment horizontal="center" vertical="center" wrapText="1"/>
    </xf>
    <xf numFmtId="183" fontId="23" fillId="3" borderId="2" xfId="0" applyNumberFormat="1" applyFont="1" applyFill="1" applyBorder="1" applyAlignment="1">
      <alignment horizontal="center" vertical="center" wrapText="1"/>
    </xf>
    <xf numFmtId="183" fontId="23" fillId="3" borderId="12" xfId="0" applyNumberFormat="1" applyFont="1" applyFill="1" applyBorder="1" applyAlignment="1">
      <alignment horizontal="center" vertical="center" wrapText="1"/>
    </xf>
    <xf numFmtId="183" fontId="23" fillId="3" borderId="23" xfId="0" applyNumberFormat="1" applyFont="1" applyFill="1" applyBorder="1" applyAlignment="1">
      <alignment horizontal="center" vertical="center" wrapText="1"/>
    </xf>
    <xf numFmtId="41" fontId="0" fillId="0" borderId="2" xfId="5" applyFont="1" applyBorder="1">
      <alignment vertical="center"/>
    </xf>
    <xf numFmtId="41" fontId="18" fillId="0" borderId="2" xfId="5" applyFont="1" applyBorder="1">
      <alignment vertical="center"/>
    </xf>
    <xf numFmtId="41" fontId="0" fillId="0" borderId="9" xfId="5" applyFont="1" applyBorder="1">
      <alignment vertical="center"/>
    </xf>
    <xf numFmtId="41" fontId="17" fillId="0" borderId="9" xfId="5" applyFont="1" applyBorder="1">
      <alignment vertical="center"/>
    </xf>
    <xf numFmtId="41" fontId="17" fillId="0" borderId="9" xfId="0" applyNumberFormat="1" applyFont="1" applyBorder="1">
      <alignment vertical="center"/>
    </xf>
    <xf numFmtId="41" fontId="17" fillId="0" borderId="35" xfId="0" applyNumberFormat="1" applyFont="1" applyBorder="1">
      <alignment vertical="center"/>
    </xf>
    <xf numFmtId="41" fontId="0" fillId="0" borderId="28" xfId="5" applyFont="1" applyBorder="1">
      <alignment vertical="center"/>
    </xf>
    <xf numFmtId="41" fontId="0" fillId="0" borderId="12" xfId="5" applyFont="1" applyBorder="1">
      <alignment vertical="center"/>
    </xf>
    <xf numFmtId="41" fontId="18" fillId="0" borderId="12" xfId="5" applyFont="1" applyBorder="1">
      <alignment vertical="center"/>
    </xf>
    <xf numFmtId="41" fontId="18" fillId="0" borderId="12" xfId="0" applyNumberFormat="1" applyFont="1" applyBorder="1">
      <alignment vertical="center"/>
    </xf>
    <xf numFmtId="41" fontId="0" fillId="17" borderId="2" xfId="5" applyFont="1" applyFill="1" applyBorder="1">
      <alignment vertical="center"/>
    </xf>
    <xf numFmtId="41" fontId="0" fillId="17" borderId="12" xfId="5" applyFont="1" applyFill="1" applyBorder="1">
      <alignment vertical="center"/>
    </xf>
    <xf numFmtId="41" fontId="0" fillId="17" borderId="20" xfId="5" applyFont="1" applyFill="1" applyBorder="1">
      <alignment vertical="center"/>
    </xf>
    <xf numFmtId="41" fontId="0" fillId="0" borderId="20" xfId="5" applyFont="1" applyBorder="1">
      <alignment vertical="center"/>
    </xf>
    <xf numFmtId="186" fontId="0" fillId="0" borderId="2" xfId="0" applyNumberFormat="1" applyBorder="1" applyAlignment="1">
      <alignment horizontal="center" vertical="center"/>
    </xf>
    <xf numFmtId="186" fontId="0" fillId="19" borderId="2" xfId="0" applyNumberFormat="1" applyFill="1" applyBorder="1" applyAlignment="1">
      <alignment horizontal="center" vertical="center"/>
    </xf>
    <xf numFmtId="186" fontId="0" fillId="6" borderId="2" xfId="0" applyNumberFormat="1" applyFill="1" applyBorder="1" applyAlignment="1">
      <alignment horizontal="center" vertical="center"/>
    </xf>
    <xf numFmtId="186" fontId="29" fillId="0" borderId="2" xfId="0" applyNumberFormat="1" applyFont="1" applyBorder="1" applyAlignment="1">
      <alignment horizontal="center" vertical="center"/>
    </xf>
    <xf numFmtId="186" fontId="26" fillId="0" borderId="2" xfId="0" applyNumberFormat="1" applyFont="1" applyBorder="1" applyAlignment="1">
      <alignment horizontal="center" vertical="center"/>
    </xf>
    <xf numFmtId="186" fontId="26" fillId="6" borderId="2" xfId="0" applyNumberFormat="1" applyFont="1" applyFill="1" applyBorder="1" applyAlignment="1">
      <alignment horizontal="center" vertical="center"/>
    </xf>
    <xf numFmtId="186" fontId="29" fillId="6" borderId="2" xfId="0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186" fontId="0" fillId="5" borderId="2" xfId="0" applyNumberFormat="1" applyFill="1" applyBorder="1" applyAlignment="1">
      <alignment horizontal="center" vertical="center"/>
    </xf>
    <xf numFmtId="186" fontId="0" fillId="17" borderId="2" xfId="0" applyNumberFormat="1" applyFill="1" applyBorder="1" applyAlignment="1">
      <alignment horizontal="center" vertical="center"/>
    </xf>
    <xf numFmtId="186" fontId="29" fillId="17" borderId="2" xfId="0" applyNumberFormat="1" applyFont="1" applyFill="1" applyBorder="1" applyAlignment="1">
      <alignment horizontal="center" vertical="center"/>
    </xf>
    <xf numFmtId="186" fontId="0" fillId="17" borderId="2" xfId="0" quotePrefix="1" applyNumberFormat="1" applyFill="1" applyBorder="1" applyAlignment="1">
      <alignment horizontal="center" vertical="center"/>
    </xf>
    <xf numFmtId="0" fontId="31" fillId="0" borderId="0" xfId="0" applyFont="1">
      <alignment vertical="center"/>
    </xf>
    <xf numFmtId="178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35" fillId="0" borderId="0" xfId="2" applyFont="1" applyAlignment="1">
      <alignment horizontal="center" vertical="center"/>
    </xf>
    <xf numFmtId="9" fontId="34" fillId="0" borderId="0" xfId="2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1" fillId="0" borderId="0" xfId="0" applyFont="1" applyAlignment="1"/>
    <xf numFmtId="178" fontId="36" fillId="0" borderId="0" xfId="1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9" fontId="36" fillId="0" borderId="0" xfId="2" applyFont="1" applyAlignment="1">
      <alignment horizontal="center" vertical="center"/>
    </xf>
    <xf numFmtId="9" fontId="37" fillId="0" borderId="0" xfId="2" applyFont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179" fontId="36" fillId="0" borderId="2" xfId="5" applyNumberFormat="1" applyFont="1" applyBorder="1" applyAlignment="1">
      <alignment horizontal="center" vertical="center" shrinkToFit="1"/>
    </xf>
    <xf numFmtId="176" fontId="39" fillId="0" borderId="2" xfId="2" applyNumberFormat="1" applyFont="1" applyBorder="1" applyAlignment="1">
      <alignment horizontal="center" vertical="center"/>
    </xf>
    <xf numFmtId="9" fontId="39" fillId="0" borderId="0" xfId="2" applyFont="1" applyAlignment="1">
      <alignment horizontal="center" vertical="center"/>
    </xf>
    <xf numFmtId="9" fontId="10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178" fontId="36" fillId="0" borderId="13" xfId="1" applyNumberFormat="1" applyFont="1" applyBorder="1" applyAlignment="1">
      <alignment horizontal="center" vertical="center"/>
    </xf>
    <xf numFmtId="189" fontId="36" fillId="0" borderId="14" xfId="2" applyNumberFormat="1" applyFont="1" applyBorder="1" applyAlignment="1">
      <alignment horizontal="center" vertical="center"/>
    </xf>
    <xf numFmtId="9" fontId="40" fillId="0" borderId="49" xfId="2" applyFont="1" applyBorder="1" applyAlignment="1">
      <alignment horizontal="center" vertical="center"/>
    </xf>
    <xf numFmtId="187" fontId="39" fillId="0" borderId="49" xfId="2" applyNumberFormat="1" applyFont="1" applyBorder="1" applyAlignment="1">
      <alignment horizontal="center" vertical="center"/>
    </xf>
    <xf numFmtId="187" fontId="39" fillId="0" borderId="50" xfId="2" applyNumberFormat="1" applyFont="1" applyBorder="1" applyAlignment="1">
      <alignment horizontal="center" vertical="center"/>
    </xf>
    <xf numFmtId="0" fontId="36" fillId="2" borderId="55" xfId="0" applyFont="1" applyFill="1" applyBorder="1" applyAlignment="1">
      <alignment horizontal="center" vertical="center" wrapText="1"/>
    </xf>
    <xf numFmtId="0" fontId="36" fillId="2" borderId="56" xfId="0" applyFont="1" applyFill="1" applyBorder="1" applyAlignment="1">
      <alignment horizontal="center" vertical="center" wrapText="1"/>
    </xf>
    <xf numFmtId="186" fontId="0" fillId="17" borderId="9" xfId="0" applyNumberFormat="1" applyFill="1" applyBorder="1" applyAlignment="1">
      <alignment horizontal="center" vertical="center"/>
    </xf>
    <xf numFmtId="186" fontId="0" fillId="0" borderId="9" xfId="0" applyNumberFormat="1" applyBorder="1" applyAlignment="1">
      <alignment horizontal="center" vertical="center"/>
    </xf>
    <xf numFmtId="186" fontId="0" fillId="19" borderId="9" xfId="0" applyNumberFormat="1" applyFill="1" applyBorder="1" applyAlignment="1">
      <alignment horizontal="center" vertical="center"/>
    </xf>
    <xf numFmtId="186" fontId="0" fillId="6" borderId="9" xfId="0" applyNumberFormat="1" applyFill="1" applyBorder="1" applyAlignment="1">
      <alignment horizontal="center" vertical="center"/>
    </xf>
    <xf numFmtId="186" fontId="26" fillId="0" borderId="20" xfId="0" applyNumberFormat="1" applyFont="1" applyBorder="1" applyAlignment="1">
      <alignment horizontal="center" vertical="center"/>
    </xf>
    <xf numFmtId="186" fontId="0" fillId="17" borderId="20" xfId="0" applyNumberFormat="1" applyFill="1" applyBorder="1" applyAlignment="1">
      <alignment horizontal="center" vertical="center"/>
    </xf>
    <xf numFmtId="186" fontId="0" fillId="0" borderId="20" xfId="0" applyNumberFormat="1" applyBorder="1" applyAlignment="1">
      <alignment horizontal="center" vertical="center"/>
    </xf>
    <xf numFmtId="186" fontId="29" fillId="0" borderId="20" xfId="0" applyNumberFormat="1" applyFont="1" applyBorder="1" applyAlignment="1">
      <alignment horizontal="center" vertical="center"/>
    </xf>
    <xf numFmtId="186" fontId="0" fillId="19" borderId="20" xfId="0" applyNumberFormat="1" applyFill="1" applyBorder="1" applyAlignment="1">
      <alignment horizontal="center" vertical="center"/>
    </xf>
    <xf numFmtId="186" fontId="0" fillId="6" borderId="20" xfId="0" applyNumberFormat="1" applyFill="1" applyBorder="1" applyAlignment="1">
      <alignment horizontal="center" vertical="center"/>
    </xf>
    <xf numFmtId="186" fontId="0" fillId="0" borderId="26" xfId="0" applyNumberFormat="1" applyBorder="1" applyAlignment="1">
      <alignment horizontal="center" vertical="center"/>
    </xf>
    <xf numFmtId="186" fontId="0" fillId="0" borderId="35" xfId="0" applyNumberFormat="1" applyBorder="1" applyAlignment="1">
      <alignment horizontal="center" vertical="center"/>
    </xf>
    <xf numFmtId="186" fontId="0" fillId="0" borderId="21" xfId="0" applyNumberFormat="1" applyBorder="1" applyAlignment="1">
      <alignment horizontal="center" vertical="center"/>
    </xf>
    <xf numFmtId="186" fontId="0" fillId="0" borderId="28" xfId="0" applyNumberFormat="1" applyBorder="1" applyAlignment="1">
      <alignment horizontal="center" vertical="center"/>
    </xf>
    <xf numFmtId="186" fontId="0" fillId="17" borderId="28" xfId="0" applyNumberFormat="1" applyFill="1" applyBorder="1" applyAlignment="1">
      <alignment horizontal="center" vertical="center"/>
    </xf>
    <xf numFmtId="186" fontId="0" fillId="19" borderId="28" xfId="0" applyNumberFormat="1" applyFill="1" applyBorder="1" applyAlignment="1">
      <alignment horizontal="center" vertical="center"/>
    </xf>
    <xf numFmtId="186" fontId="0" fillId="6" borderId="28" xfId="0" applyNumberFormat="1" applyFill="1" applyBorder="1" applyAlignment="1">
      <alignment horizontal="center" vertical="center"/>
    </xf>
    <xf numFmtId="186" fontId="0" fillId="0" borderId="29" xfId="0" applyNumberForma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58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9" fontId="41" fillId="0" borderId="50" xfId="2" applyFont="1" applyBorder="1" applyAlignment="1">
      <alignment horizontal="center" vertical="center"/>
    </xf>
    <xf numFmtId="9" fontId="41" fillId="0" borderId="0" xfId="2" applyFont="1" applyAlignment="1">
      <alignment horizontal="center" vertical="center"/>
    </xf>
    <xf numFmtId="9" fontId="43" fillId="0" borderId="0" xfId="2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0" borderId="0" xfId="0" applyFont="1">
      <alignment vertical="center"/>
    </xf>
    <xf numFmtId="0" fontId="36" fillId="2" borderId="5" xfId="0" quotePrefix="1" applyFont="1" applyFill="1" applyBorder="1">
      <alignment vertical="center"/>
    </xf>
    <xf numFmtId="0" fontId="36" fillId="2" borderId="14" xfId="0" quotePrefix="1" applyFont="1" applyFill="1" applyBorder="1">
      <alignment vertical="center"/>
    </xf>
    <xf numFmtId="184" fontId="17" fillId="5" borderId="12" xfId="0" quotePrefix="1" applyNumberFormat="1" applyFont="1" applyFill="1" applyBorder="1" applyAlignment="1">
      <alignment horizontal="center" vertical="center"/>
    </xf>
    <xf numFmtId="184" fontId="17" fillId="6" borderId="28" xfId="0" quotePrefix="1" applyNumberFormat="1" applyFont="1" applyFill="1" applyBorder="1" applyAlignment="1">
      <alignment horizontal="center" vertical="center"/>
    </xf>
    <xf numFmtId="41" fontId="17" fillId="0" borderId="47" xfId="5" applyFont="1" applyBorder="1" applyAlignment="1">
      <alignment horizontal="center" vertical="center"/>
    </xf>
    <xf numFmtId="41" fontId="17" fillId="0" borderId="9" xfId="5" applyFont="1" applyBorder="1" applyAlignment="1">
      <alignment horizontal="center" vertical="center"/>
    </xf>
    <xf numFmtId="41" fontId="17" fillId="0" borderId="35" xfId="5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41" fontId="18" fillId="0" borderId="9" xfId="0" applyNumberFormat="1" applyFont="1" applyBorder="1">
      <alignment vertical="center"/>
    </xf>
    <xf numFmtId="41" fontId="18" fillId="0" borderId="20" xfId="0" applyNumberFormat="1" applyFont="1" applyBorder="1">
      <alignment vertical="center"/>
    </xf>
    <xf numFmtId="41" fontId="18" fillId="0" borderId="2" xfId="0" applyNumberFormat="1" applyFont="1" applyBorder="1">
      <alignment vertical="center"/>
    </xf>
    <xf numFmtId="41" fontId="18" fillId="0" borderId="28" xfId="0" applyNumberFormat="1" applyFont="1" applyBorder="1">
      <alignment vertical="center"/>
    </xf>
    <xf numFmtId="0" fontId="17" fillId="8" borderId="5" xfId="0" applyFont="1" applyFill="1" applyBorder="1" applyAlignment="1"/>
    <xf numFmtId="0" fontId="17" fillId="8" borderId="14" xfId="0" applyFont="1" applyFill="1" applyBorder="1" applyAlignment="1"/>
    <xf numFmtId="41" fontId="23" fillId="3" borderId="2" xfId="0" applyNumberFormat="1" applyFont="1" applyFill="1" applyBorder="1" applyAlignment="1">
      <alignment horizontal="center" vertical="center" wrapText="1"/>
    </xf>
    <xf numFmtId="41" fontId="23" fillId="3" borderId="14" xfId="0" applyNumberFormat="1" applyFont="1" applyFill="1" applyBorder="1" applyAlignment="1">
      <alignment horizontal="center" vertical="center" wrapText="1"/>
    </xf>
    <xf numFmtId="41" fontId="23" fillId="3" borderId="2" xfId="0" applyNumberFormat="1" applyFont="1" applyFill="1" applyBorder="1" applyAlignment="1">
      <alignment horizontal="center" vertical="center" shrinkToFit="1"/>
    </xf>
    <xf numFmtId="41" fontId="23" fillId="8" borderId="25" xfId="0" applyNumberFormat="1" applyFont="1" applyFill="1" applyBorder="1" applyAlignment="1">
      <alignment horizontal="center" vertical="center" wrapText="1"/>
    </xf>
    <xf numFmtId="41" fontId="17" fillId="0" borderId="25" xfId="0" applyNumberFormat="1" applyFont="1" applyBorder="1">
      <alignment vertical="center"/>
    </xf>
    <xf numFmtId="41" fontId="17" fillId="0" borderId="47" xfId="0" applyNumberFormat="1" applyFont="1" applyBorder="1">
      <alignment vertical="center"/>
    </xf>
    <xf numFmtId="41" fontId="17" fillId="0" borderId="27" xfId="0" applyNumberFormat="1" applyFont="1" applyBorder="1">
      <alignment vertical="center"/>
    </xf>
    <xf numFmtId="41" fontId="17" fillId="0" borderId="22" xfId="0" applyNumberFormat="1" applyFont="1" applyBorder="1">
      <alignment vertical="center"/>
    </xf>
    <xf numFmtId="41" fontId="18" fillId="0" borderId="47" xfId="0" applyNumberFormat="1" applyFont="1" applyBorder="1">
      <alignment vertical="center"/>
    </xf>
    <xf numFmtId="41" fontId="18" fillId="0" borderId="19" xfId="0" applyNumberFormat="1" applyFont="1" applyBorder="1">
      <alignment vertical="center"/>
    </xf>
    <xf numFmtId="41" fontId="18" fillId="0" borderId="25" xfId="0" applyNumberFormat="1" applyFont="1" applyBorder="1">
      <alignment vertical="center"/>
    </xf>
    <xf numFmtId="41" fontId="18" fillId="0" borderId="27" xfId="0" applyNumberFormat="1" applyFont="1" applyBorder="1">
      <alignment vertical="center"/>
    </xf>
    <xf numFmtId="41" fontId="18" fillId="0" borderId="22" xfId="0" applyNumberFormat="1" applyFont="1" applyBorder="1">
      <alignment vertical="center"/>
    </xf>
    <xf numFmtId="41" fontId="19" fillId="0" borderId="14" xfId="5" applyFont="1" applyBorder="1" applyAlignment="1">
      <alignment horizontal="center" vertical="center"/>
    </xf>
    <xf numFmtId="41" fontId="19" fillId="0" borderId="2" xfId="5" applyFont="1" applyBorder="1" applyAlignment="1">
      <alignment horizontal="center" vertical="center"/>
    </xf>
    <xf numFmtId="41" fontId="19" fillId="0" borderId="36" xfId="5" applyFont="1" applyBorder="1" applyAlignment="1">
      <alignment horizontal="center" vertical="center"/>
    </xf>
    <xf numFmtId="41" fontId="19" fillId="0" borderId="28" xfId="5" applyFont="1" applyBorder="1" applyAlignment="1">
      <alignment horizontal="center" vertical="center"/>
    </xf>
    <xf numFmtId="41" fontId="44" fillId="0" borderId="2" xfId="5" applyFont="1" applyBorder="1" applyAlignment="1">
      <alignment horizontal="center" vertical="center"/>
    </xf>
    <xf numFmtId="41" fontId="44" fillId="0" borderId="28" xfId="5" applyFont="1" applyBorder="1" applyAlignment="1">
      <alignment horizontal="center" vertical="center"/>
    </xf>
    <xf numFmtId="41" fontId="44" fillId="0" borderId="12" xfId="5" applyFont="1" applyBorder="1" applyAlignment="1">
      <alignment horizontal="center" vertical="center"/>
    </xf>
    <xf numFmtId="0" fontId="49" fillId="0" borderId="9" xfId="0" applyFont="1" applyBorder="1">
      <alignment vertical="center"/>
    </xf>
    <xf numFmtId="0" fontId="49" fillId="0" borderId="2" xfId="0" applyFont="1" applyBorder="1">
      <alignment vertical="center"/>
    </xf>
    <xf numFmtId="179" fontId="49" fillId="5" borderId="13" xfId="5" applyNumberFormat="1" applyFont="1" applyFill="1" applyBorder="1" applyAlignment="1">
      <alignment horizontal="left" vertical="center"/>
    </xf>
    <xf numFmtId="179" fontId="49" fillId="0" borderId="3" xfId="5" applyNumberFormat="1" applyFont="1" applyBorder="1" applyAlignment="1">
      <alignment horizontal="left" vertical="center"/>
    </xf>
    <xf numFmtId="0" fontId="38" fillId="22" borderId="7" xfId="0" applyFont="1" applyFill="1" applyBorder="1">
      <alignment vertical="center"/>
    </xf>
    <xf numFmtId="179" fontId="49" fillId="0" borderId="3" xfId="5" applyNumberFormat="1" applyFont="1" applyBorder="1">
      <alignment vertical="center"/>
    </xf>
    <xf numFmtId="179" fontId="49" fillId="0" borderId="6" xfId="5" applyNumberFormat="1" applyFont="1" applyBorder="1" applyAlignment="1">
      <alignment vertical="center" shrinkToFit="1"/>
    </xf>
    <xf numFmtId="178" fontId="49" fillId="0" borderId="14" xfId="5" applyNumberFormat="1" applyFont="1" applyBorder="1" applyAlignment="1">
      <alignment horizontal="center" vertical="center" shrinkToFit="1"/>
    </xf>
    <xf numFmtId="0" fontId="28" fillId="0" borderId="0" xfId="0" applyFont="1">
      <alignment vertical="center"/>
    </xf>
    <xf numFmtId="179" fontId="49" fillId="0" borderId="13" xfId="5" applyNumberFormat="1" applyFont="1" applyBorder="1" applyAlignment="1">
      <alignment horizontal="left" vertical="center"/>
    </xf>
    <xf numFmtId="179" fontId="49" fillId="0" borderId="14" xfId="5" applyNumberFormat="1" applyFont="1" applyBorder="1" applyAlignment="1">
      <alignment horizontal="left" vertical="center" shrinkToFit="1"/>
    </xf>
    <xf numFmtId="179" fontId="49" fillId="0" borderId="3" xfId="5" applyNumberFormat="1" applyFont="1" applyBorder="1" applyAlignment="1">
      <alignment horizontal="left" vertical="center" indent="1"/>
    </xf>
    <xf numFmtId="179" fontId="49" fillId="0" borderId="13" xfId="5" applyNumberFormat="1" applyFont="1" applyBorder="1" applyAlignment="1">
      <alignment horizontal="left" vertical="center" indent="1"/>
    </xf>
    <xf numFmtId="0" fontId="38" fillId="22" borderId="12" xfId="0" applyFont="1" applyFill="1" applyBorder="1">
      <alignment vertical="center"/>
    </xf>
    <xf numFmtId="186" fontId="0" fillId="0" borderId="0" xfId="0" applyNumberFormat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12" fillId="0" borderId="0" xfId="0" applyFont="1" applyAlignment="1">
      <alignment horizontal="left" vertical="center"/>
    </xf>
    <xf numFmtId="0" fontId="0" fillId="0" borderId="39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11" xfId="0" applyBorder="1">
      <alignment vertical="center"/>
    </xf>
    <xf numFmtId="0" fontId="51" fillId="0" borderId="0" xfId="0" applyFont="1">
      <alignment vertical="center"/>
    </xf>
    <xf numFmtId="178" fontId="50" fillId="0" borderId="2" xfId="5" applyNumberFormat="1" applyFont="1" applyBorder="1" applyAlignment="1">
      <alignment horizontal="center" vertical="center" wrapText="1" shrinkToFit="1"/>
    </xf>
    <xf numFmtId="178" fontId="50" fillId="0" borderId="14" xfId="5" applyNumberFormat="1" applyFont="1" applyBorder="1" applyAlignment="1">
      <alignment horizontal="center" vertical="center" wrapText="1" shrinkToFit="1"/>
    </xf>
    <xf numFmtId="9" fontId="50" fillId="0" borderId="12" xfId="5" applyNumberFormat="1" applyFont="1" applyBorder="1" applyAlignment="1">
      <alignment horizontal="center" vertical="center" shrinkToFit="1"/>
    </xf>
    <xf numFmtId="178" fontId="50" fillId="0" borderId="2" xfId="1" applyNumberFormat="1" applyFont="1" applyBorder="1" applyAlignment="1">
      <alignment horizontal="center" vertical="center" shrinkToFit="1"/>
    </xf>
    <xf numFmtId="9" fontId="50" fillId="0" borderId="5" xfId="2" applyFont="1" applyBorder="1" applyAlignment="1">
      <alignment horizontal="center" vertical="center"/>
    </xf>
    <xf numFmtId="0" fontId="38" fillId="23" borderId="14" xfId="0" applyFont="1" applyFill="1" applyBorder="1" applyAlignment="1">
      <alignment horizontal="center" vertical="center"/>
    </xf>
    <xf numFmtId="0" fontId="38" fillId="23" borderId="5" xfId="0" applyFont="1" applyFill="1" applyBorder="1" applyAlignment="1">
      <alignment horizontal="center" vertical="center"/>
    </xf>
    <xf numFmtId="0" fontId="38" fillId="23" borderId="14" xfId="0" applyFont="1" applyFill="1" applyBorder="1" applyAlignment="1">
      <alignment horizontal="left" vertical="center"/>
    </xf>
    <xf numFmtId="0" fontId="38" fillId="23" borderId="5" xfId="0" applyFont="1" applyFill="1" applyBorder="1" applyAlignment="1">
      <alignment horizontal="left" vertical="center"/>
    </xf>
    <xf numFmtId="0" fontId="38" fillId="23" borderId="11" xfId="0" applyFont="1" applyFill="1" applyBorder="1" applyAlignment="1">
      <alignment horizontal="left" vertical="center"/>
    </xf>
    <xf numFmtId="0" fontId="38" fillId="23" borderId="1" xfId="0" applyFont="1" applyFill="1" applyBorder="1" applyAlignment="1">
      <alignment horizontal="left" vertical="center"/>
    </xf>
    <xf numFmtId="179" fontId="54" fillId="7" borderId="7" xfId="5" applyNumberFormat="1" applyFont="1" applyFill="1" applyBorder="1" applyAlignment="1">
      <alignment horizontal="center" vertical="center" shrinkToFit="1"/>
    </xf>
    <xf numFmtId="179" fontId="54" fillId="7" borderId="12" xfId="5" applyNumberFormat="1" applyFont="1" applyFill="1" applyBorder="1" applyAlignment="1">
      <alignment horizontal="center" vertical="center" shrinkToFit="1"/>
    </xf>
    <xf numFmtId="9" fontId="38" fillId="0" borderId="2" xfId="2" applyFont="1" applyBorder="1" applyAlignment="1">
      <alignment horizontal="center" vertical="center" wrapText="1" shrinkToFit="1"/>
    </xf>
    <xf numFmtId="9" fontId="38" fillId="0" borderId="12" xfId="2" applyFont="1" applyBorder="1" applyAlignment="1">
      <alignment horizontal="center" vertical="center" shrinkToFit="1"/>
    </xf>
    <xf numFmtId="9" fontId="49" fillId="0" borderId="2" xfId="2" applyFont="1" applyBorder="1" applyAlignment="1">
      <alignment horizontal="center" vertical="center"/>
    </xf>
    <xf numFmtId="177" fontId="51" fillId="0" borderId="2" xfId="5" applyNumberFormat="1" applyFont="1" applyBorder="1" applyAlignment="1">
      <alignment horizontal="center" vertical="center" shrinkToFit="1"/>
    </xf>
    <xf numFmtId="177" fontId="50" fillId="0" borderId="2" xfId="5" applyNumberFormat="1" applyFont="1" applyBorder="1" applyAlignment="1">
      <alignment horizontal="center" vertical="center" shrinkToFit="1"/>
    </xf>
    <xf numFmtId="177" fontId="50" fillId="0" borderId="12" xfId="5" applyNumberFormat="1" applyFont="1" applyBorder="1" applyAlignment="1">
      <alignment horizontal="center" vertical="center" shrinkToFit="1"/>
    </xf>
    <xf numFmtId="179" fontId="49" fillId="5" borderId="0" xfId="5" applyNumberFormat="1" applyFont="1" applyFill="1" applyAlignment="1">
      <alignment horizontal="left" vertical="center" shrinkToFit="1"/>
    </xf>
    <xf numFmtId="0" fontId="2" fillId="0" borderId="0" xfId="3" applyAlignment="1">
      <alignment vertical="center" shrinkToFit="1"/>
    </xf>
    <xf numFmtId="0" fontId="0" fillId="0" borderId="0" xfId="0" applyAlignment="1">
      <alignment vertical="center" shrinkToFit="1"/>
    </xf>
    <xf numFmtId="179" fontId="50" fillId="0" borderId="13" xfId="5" applyNumberFormat="1" applyFont="1" applyBorder="1" applyAlignment="1">
      <alignment horizontal="left" vertical="center"/>
    </xf>
    <xf numFmtId="179" fontId="53" fillId="0" borderId="14" xfId="5" applyNumberFormat="1" applyFont="1" applyBorder="1" applyAlignment="1">
      <alignment horizontal="left" vertical="center"/>
    </xf>
    <xf numFmtId="179" fontId="50" fillId="0" borderId="3" xfId="5" applyNumberFormat="1" applyFont="1" applyBorder="1" applyAlignment="1">
      <alignment horizontal="left" vertical="center"/>
    </xf>
    <xf numFmtId="179" fontId="50" fillId="0" borderId="13" xfId="5" applyNumberFormat="1" applyFont="1" applyBorder="1">
      <alignment vertical="center"/>
    </xf>
    <xf numFmtId="179" fontId="50" fillId="0" borderId="14" xfId="5" applyNumberFormat="1" applyFont="1" applyBorder="1">
      <alignment vertical="center"/>
    </xf>
    <xf numFmtId="0" fontId="15" fillId="0" borderId="5" xfId="0" applyFont="1" applyBorder="1">
      <alignment vertical="center"/>
    </xf>
    <xf numFmtId="177" fontId="51" fillId="0" borderId="12" xfId="5" applyNumberFormat="1" applyFont="1" applyBorder="1" applyAlignment="1">
      <alignment horizontal="center" vertical="center" shrinkToFit="1"/>
    </xf>
    <xf numFmtId="9" fontId="38" fillId="0" borderId="11" xfId="2" applyFont="1" applyBorder="1" applyAlignment="1">
      <alignment horizontal="center" vertical="center"/>
    </xf>
    <xf numFmtId="9" fontId="38" fillId="22" borderId="13" xfId="0" applyNumberFormat="1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49" fillId="2" borderId="4" xfId="0" applyFont="1" applyFill="1" applyBorder="1" applyAlignment="1">
      <alignment horizontal="center" vertical="center"/>
    </xf>
    <xf numFmtId="179" fontId="2" fillId="0" borderId="0" xfId="3" applyNumberFormat="1" applyAlignment="1">
      <alignment horizontal="center" vertical="center" shrinkToFit="1"/>
    </xf>
    <xf numFmtId="41" fontId="4" fillId="0" borderId="0" xfId="3" applyNumberFormat="1" applyFont="1" applyAlignment="1">
      <alignment vertical="center" shrinkToFit="1"/>
    </xf>
    <xf numFmtId="0" fontId="4" fillId="0" borderId="0" xfId="3" applyFont="1" applyAlignment="1">
      <alignment vertical="center" shrinkToFit="1"/>
    </xf>
    <xf numFmtId="0" fontId="38" fillId="0" borderId="0" xfId="0" applyFont="1" applyAlignment="1">
      <alignment vertical="center" shrinkToFit="1"/>
    </xf>
    <xf numFmtId="0" fontId="4" fillId="17" borderId="0" xfId="3" applyFont="1" applyFill="1" applyBorder="1" applyAlignment="1">
      <alignment vertical="center" shrinkToFit="1"/>
    </xf>
    <xf numFmtId="0" fontId="51" fillId="0" borderId="0" xfId="0" applyFont="1" applyAlignment="1">
      <alignment vertical="center" shrinkToFit="1"/>
    </xf>
    <xf numFmtId="9" fontId="49" fillId="0" borderId="2" xfId="2" applyFont="1" applyBorder="1" applyAlignment="1">
      <alignment horizontal="center" vertical="center" shrinkToFit="1"/>
    </xf>
    <xf numFmtId="0" fontId="52" fillId="0" borderId="0" xfId="3" applyFont="1" applyAlignment="1">
      <alignment vertical="center" shrinkToFit="1"/>
    </xf>
    <xf numFmtId="0" fontId="4" fillId="17" borderId="0" xfId="3" applyFont="1" applyFill="1" applyAlignment="1">
      <alignment vertical="center" shrinkToFit="1"/>
    </xf>
    <xf numFmtId="0" fontId="50" fillId="0" borderId="0" xfId="0" applyFont="1">
      <alignment vertical="center"/>
    </xf>
    <xf numFmtId="0" fontId="56" fillId="2" borderId="0" xfId="0" applyFont="1" applyFill="1" applyAlignment="1">
      <alignment vertical="center" wrapText="1"/>
    </xf>
    <xf numFmtId="41" fontId="38" fillId="0" borderId="0" xfId="1" applyFont="1">
      <alignment vertical="center"/>
    </xf>
    <xf numFmtId="14" fontId="38" fillId="0" borderId="0" xfId="0" applyNumberFormat="1" applyFont="1">
      <alignment vertical="center"/>
    </xf>
    <xf numFmtId="14" fontId="38" fillId="0" borderId="0" xfId="0" applyNumberFormat="1" applyFont="1" applyAlignment="1">
      <alignment vertical="center" shrinkToFit="1"/>
    </xf>
    <xf numFmtId="0" fontId="50" fillId="0" borderId="0" xfId="0" applyFont="1" applyAlignment="1">
      <alignment vertical="center" shrinkToFit="1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vertical="center" shrinkToFit="1"/>
    </xf>
    <xf numFmtId="0" fontId="59" fillId="0" borderId="0" xfId="0" applyFont="1">
      <alignment vertical="center"/>
    </xf>
    <xf numFmtId="0" fontId="60" fillId="0" borderId="0" xfId="0" applyFont="1" applyAlignment="1">
      <alignment vertical="center" shrinkToFit="1"/>
    </xf>
    <xf numFmtId="0" fontId="59" fillId="0" borderId="0" xfId="0" applyFont="1" applyAlignment="1">
      <alignment vertical="center" shrinkToFit="1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49" fillId="0" borderId="0" xfId="0" applyFont="1">
      <alignment vertical="center"/>
    </xf>
    <xf numFmtId="0" fontId="53" fillId="0" borderId="0" xfId="0" applyFont="1" applyAlignment="1">
      <alignment horizontal="center" vertical="center"/>
    </xf>
    <xf numFmtId="0" fontId="63" fillId="0" borderId="0" xfId="0" applyFont="1">
      <alignment vertical="center"/>
    </xf>
    <xf numFmtId="0" fontId="49" fillId="0" borderId="0" xfId="0" applyFont="1" applyAlignment="1">
      <alignment vertical="center" shrinkToFit="1"/>
    </xf>
    <xf numFmtId="0" fontId="49" fillId="2" borderId="5" xfId="0" applyFont="1" applyFill="1" applyBorder="1" applyAlignment="1">
      <alignment horizontal="center" vertical="center"/>
    </xf>
    <xf numFmtId="0" fontId="49" fillId="2" borderId="14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 wrapText="1"/>
    </xf>
    <xf numFmtId="0" fontId="49" fillId="2" borderId="5" xfId="0" applyFont="1" applyFill="1" applyBorder="1">
      <alignment vertical="center"/>
    </xf>
    <xf numFmtId="0" fontId="49" fillId="2" borderId="14" xfId="0" applyFont="1" applyFill="1" applyBorder="1">
      <alignment vertical="center"/>
    </xf>
    <xf numFmtId="0" fontId="49" fillId="2" borderId="9" xfId="0" applyFont="1" applyFill="1" applyBorder="1" applyAlignment="1">
      <alignment horizontal="center" vertical="center"/>
    </xf>
    <xf numFmtId="0" fontId="49" fillId="2" borderId="10" xfId="0" applyFont="1" applyFill="1" applyBorder="1" applyAlignment="1">
      <alignment horizontal="center" vertical="center" wrapText="1"/>
    </xf>
    <xf numFmtId="0" fontId="49" fillId="2" borderId="12" xfId="0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/>
    </xf>
    <xf numFmtId="178" fontId="49" fillId="0" borderId="12" xfId="1" applyNumberFormat="1" applyFont="1" applyBorder="1" applyAlignment="1">
      <alignment horizontal="center" vertical="center"/>
    </xf>
    <xf numFmtId="178" fontId="38" fillId="0" borderId="13" xfId="1" applyNumberFormat="1" applyFont="1" applyBorder="1" applyAlignment="1">
      <alignment horizontal="center" vertical="center"/>
    </xf>
    <xf numFmtId="178" fontId="38" fillId="0" borderId="12" xfId="1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shrinkToFit="1"/>
    </xf>
    <xf numFmtId="9" fontId="38" fillId="0" borderId="12" xfId="2" applyFont="1" applyBorder="1" applyAlignment="1">
      <alignment horizontal="center" vertical="center"/>
    </xf>
    <xf numFmtId="179" fontId="38" fillId="0" borderId="0" xfId="5" applyNumberFormat="1" applyFont="1" applyAlignment="1">
      <alignment horizontal="center" vertical="center" shrinkToFit="1"/>
    </xf>
    <xf numFmtId="176" fontId="49" fillId="0" borderId="2" xfId="4" applyNumberFormat="1" applyFont="1" applyBorder="1" applyAlignment="1">
      <alignment horizontal="center" vertical="center"/>
    </xf>
    <xf numFmtId="176" fontId="38" fillId="0" borderId="13" xfId="4" applyNumberFormat="1" applyFont="1" applyBorder="1" applyAlignment="1">
      <alignment horizontal="center" vertical="center"/>
    </xf>
    <xf numFmtId="176" fontId="38" fillId="0" borderId="2" xfId="4" applyNumberFormat="1" applyFont="1" applyBorder="1" applyAlignment="1">
      <alignment horizontal="center" vertical="center"/>
    </xf>
    <xf numFmtId="191" fontId="64" fillId="0" borderId="14" xfId="0" applyNumberFormat="1" applyFont="1" applyBorder="1" applyAlignment="1">
      <alignment vertical="center" shrinkToFit="1"/>
    </xf>
    <xf numFmtId="191" fontId="65" fillId="0" borderId="2" xfId="0" applyNumberFormat="1" applyFont="1" applyBorder="1" applyAlignment="1">
      <alignment vertical="center" shrinkToFit="1"/>
    </xf>
    <xf numFmtId="191" fontId="64" fillId="0" borderId="2" xfId="0" applyNumberFormat="1" applyFont="1" applyBorder="1" applyAlignment="1">
      <alignment horizontal="center" vertical="center" shrinkToFit="1"/>
    </xf>
    <xf numFmtId="191" fontId="65" fillId="0" borderId="2" xfId="0" applyNumberFormat="1" applyFont="1" applyBorder="1" applyAlignment="1">
      <alignment horizontal="center" vertical="center" shrinkToFit="1"/>
    </xf>
    <xf numFmtId="176" fontId="49" fillId="0" borderId="0" xfId="0" applyNumberFormat="1" applyFont="1" applyAlignment="1">
      <alignment vertical="center" shrinkToFit="1"/>
    </xf>
    <xf numFmtId="9" fontId="38" fillId="0" borderId="14" xfId="2" applyFont="1" applyBorder="1" applyAlignment="1">
      <alignment horizontal="center" vertical="center"/>
    </xf>
    <xf numFmtId="9" fontId="38" fillId="0" borderId="2" xfId="2" applyFont="1" applyBorder="1" applyAlignment="1">
      <alignment horizontal="center" vertical="center"/>
    </xf>
    <xf numFmtId="0" fontId="66" fillId="0" borderId="0" xfId="0" applyFont="1">
      <alignment vertical="center"/>
    </xf>
    <xf numFmtId="9" fontId="67" fillId="0" borderId="0" xfId="6" applyFont="1">
      <alignment vertical="center"/>
    </xf>
    <xf numFmtId="9" fontId="68" fillId="0" borderId="0" xfId="6" applyFont="1">
      <alignment vertical="center"/>
    </xf>
    <xf numFmtId="188" fontId="38" fillId="0" borderId="0" xfId="6" applyNumberFormat="1" applyFont="1" applyAlignment="1">
      <alignment vertical="center" shrinkToFit="1"/>
    </xf>
    <xf numFmtId="188" fontId="38" fillId="0" borderId="4" xfId="6" applyNumberFormat="1" applyFont="1" applyBorder="1" applyAlignment="1">
      <alignment horizontal="center" vertical="center" shrinkToFit="1"/>
    </xf>
    <xf numFmtId="188" fontId="38" fillId="0" borderId="0" xfId="1" applyNumberFormat="1" applyFont="1" applyAlignment="1">
      <alignment horizontal="left" vertical="center" shrinkToFit="1"/>
    </xf>
    <xf numFmtId="9" fontId="63" fillId="0" borderId="0" xfId="6" applyFont="1">
      <alignment vertical="center"/>
    </xf>
    <xf numFmtId="9" fontId="38" fillId="0" borderId="0" xfId="6" applyFont="1">
      <alignment vertical="center"/>
    </xf>
    <xf numFmtId="0" fontId="69" fillId="0" borderId="0" xfId="0" applyFont="1" applyAlignment="1">
      <alignment vertical="center" shrinkToFit="1"/>
    </xf>
    <xf numFmtId="188" fontId="38" fillId="0" borderId="0" xfId="6" applyNumberFormat="1" applyFont="1" applyAlignment="1">
      <alignment horizontal="center" vertical="center" shrinkToFit="1"/>
    </xf>
    <xf numFmtId="192" fontId="38" fillId="0" borderId="0" xfId="1" applyNumberFormat="1" applyFont="1">
      <alignment vertical="center"/>
    </xf>
    <xf numFmtId="179" fontId="38" fillId="0" borderId="0" xfId="1" applyNumberFormat="1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1" xfId="0" applyFont="1" applyBorder="1">
      <alignment vertical="center"/>
    </xf>
    <xf numFmtId="0" fontId="38" fillId="0" borderId="1" xfId="0" applyFont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 wrapText="1"/>
    </xf>
    <xf numFmtId="0" fontId="49" fillId="2" borderId="14" xfId="0" applyFont="1" applyFill="1" applyBorder="1" applyAlignment="1">
      <alignment horizontal="center" vertical="center" wrapText="1"/>
    </xf>
    <xf numFmtId="179" fontId="38" fillId="0" borderId="0" xfId="5" applyNumberFormat="1" applyFont="1" applyAlignment="1">
      <alignment horizontal="center" vertical="center"/>
    </xf>
    <xf numFmtId="0" fontId="49" fillId="2" borderId="9" xfId="0" applyFont="1" applyFill="1" applyBorder="1" applyAlignment="1">
      <alignment horizontal="center" vertical="center" shrinkToFit="1"/>
    </xf>
    <xf numFmtId="178" fontId="49" fillId="0" borderId="2" xfId="0" applyNumberFormat="1" applyFont="1" applyBorder="1" applyAlignment="1">
      <alignment horizontal="center" vertical="center"/>
    </xf>
    <xf numFmtId="176" fontId="49" fillId="0" borderId="13" xfId="4" applyNumberFormat="1" applyFont="1" applyBorder="1" applyAlignment="1">
      <alignment horizontal="center" vertical="center"/>
    </xf>
    <xf numFmtId="178" fontId="49" fillId="0" borderId="2" xfId="0" applyNumberFormat="1" applyFont="1" applyBorder="1" applyAlignment="1">
      <alignment horizontal="center" vertical="center" shrinkToFit="1"/>
    </xf>
    <xf numFmtId="9" fontId="49" fillId="0" borderId="13" xfId="7" applyFont="1" applyBorder="1" applyAlignment="1">
      <alignment horizontal="center" vertical="center"/>
    </xf>
    <xf numFmtId="0" fontId="38" fillId="0" borderId="7" xfId="0" applyFont="1" applyBorder="1">
      <alignment vertical="center"/>
    </xf>
    <xf numFmtId="178" fontId="49" fillId="0" borderId="2" xfId="5" applyNumberFormat="1" applyFont="1" applyBorder="1" applyAlignment="1">
      <alignment horizontal="center" vertical="center"/>
    </xf>
    <xf numFmtId="187" fontId="49" fillId="0" borderId="2" xfId="2" applyNumberFormat="1" applyFont="1" applyBorder="1" applyAlignment="1">
      <alignment horizontal="center" vertical="center"/>
    </xf>
    <xf numFmtId="9" fontId="49" fillId="0" borderId="2" xfId="7" applyFont="1" applyBorder="1" applyAlignment="1">
      <alignment horizontal="center" vertical="center"/>
    </xf>
    <xf numFmtId="9" fontId="49" fillId="0" borderId="0" xfId="2" applyFont="1">
      <alignment vertical="center"/>
    </xf>
    <xf numFmtId="41" fontId="71" fillId="0" borderId="0" xfId="1" applyFont="1">
      <alignment vertical="center"/>
    </xf>
    <xf numFmtId="0" fontId="38" fillId="0" borderId="8" xfId="0" applyFont="1" applyBorder="1">
      <alignment vertical="center"/>
    </xf>
    <xf numFmtId="0" fontId="49" fillId="0" borderId="7" xfId="0" applyFont="1" applyBorder="1">
      <alignment vertical="center"/>
    </xf>
    <xf numFmtId="0" fontId="51" fillId="0" borderId="2" xfId="0" applyFont="1" applyBorder="1" applyAlignment="1">
      <alignment horizontal="left" vertical="center" shrinkToFit="1"/>
    </xf>
    <xf numFmtId="178" fontId="38" fillId="0" borderId="14" xfId="5" applyNumberFormat="1" applyFont="1" applyBorder="1" applyAlignment="1">
      <alignment horizontal="center" vertical="center"/>
    </xf>
    <xf numFmtId="9" fontId="38" fillId="20" borderId="2" xfId="7" applyFont="1" applyFill="1" applyBorder="1" applyAlignment="1">
      <alignment horizontal="center" vertical="center"/>
    </xf>
    <xf numFmtId="9" fontId="38" fillId="0" borderId="13" xfId="7" applyFont="1" applyBorder="1" applyAlignment="1">
      <alignment horizontal="center" vertical="center"/>
    </xf>
    <xf numFmtId="187" fontId="38" fillId="0" borderId="2" xfId="7" applyNumberFormat="1" applyFont="1" applyBorder="1" applyAlignment="1">
      <alignment horizontal="center" vertical="center"/>
    </xf>
    <xf numFmtId="9" fontId="38" fillId="0" borderId="0" xfId="2" applyFont="1">
      <alignment vertical="center"/>
    </xf>
    <xf numFmtId="0" fontId="49" fillId="0" borderId="12" xfId="0" applyFont="1" applyBorder="1">
      <alignment vertical="center"/>
    </xf>
    <xf numFmtId="0" fontId="49" fillId="0" borderId="7" xfId="0" applyFont="1" applyBorder="1" applyAlignment="1">
      <alignment horizontal="left" vertical="center" indent="1"/>
    </xf>
    <xf numFmtId="178" fontId="38" fillId="0" borderId="2" xfId="5" applyNumberFormat="1" applyFont="1" applyBorder="1" applyAlignment="1">
      <alignment horizontal="center" vertical="center"/>
    </xf>
    <xf numFmtId="187" fontId="38" fillId="0" borderId="2" xfId="2" applyNumberFormat="1" applyFont="1" applyBorder="1" applyAlignment="1">
      <alignment horizontal="center" vertical="center"/>
    </xf>
    <xf numFmtId="41" fontId="49" fillId="0" borderId="0" xfId="1" applyFont="1">
      <alignment vertical="center"/>
    </xf>
    <xf numFmtId="0" fontId="49" fillId="0" borderId="12" xfId="0" applyFont="1" applyBorder="1" applyAlignment="1">
      <alignment horizontal="left" vertical="center" indent="1"/>
    </xf>
    <xf numFmtId="0" fontId="56" fillId="0" borderId="0" xfId="0" applyFont="1">
      <alignment vertical="center"/>
    </xf>
    <xf numFmtId="0" fontId="38" fillId="0" borderId="12" xfId="0" applyFont="1" applyBorder="1">
      <alignment vertical="center"/>
    </xf>
    <xf numFmtId="180" fontId="38" fillId="0" borderId="0" xfId="0" applyNumberFormat="1" applyFont="1">
      <alignment vertical="center"/>
    </xf>
    <xf numFmtId="180" fontId="28" fillId="0" borderId="0" xfId="0" applyNumberFormat="1" applyFont="1">
      <alignment vertical="center"/>
    </xf>
    <xf numFmtId="0" fontId="66" fillId="0" borderId="0" xfId="0" applyFont="1" applyAlignment="1">
      <alignment vertical="top"/>
    </xf>
    <xf numFmtId="0" fontId="38" fillId="0" borderId="0" xfId="0" applyFont="1" applyAlignment="1">
      <alignment vertical="top"/>
    </xf>
    <xf numFmtId="0" fontId="38" fillId="16" borderId="0" xfId="0" applyFont="1" applyFill="1">
      <alignment vertical="center"/>
    </xf>
    <xf numFmtId="0" fontId="49" fillId="2" borderId="13" xfId="0" applyFont="1" applyFill="1" applyBorder="1" applyAlignment="1">
      <alignment horizontal="center" vertical="center" wrapText="1"/>
    </xf>
    <xf numFmtId="0" fontId="49" fillId="2" borderId="4" xfId="0" applyFont="1" applyFill="1" applyBorder="1" applyAlignment="1">
      <alignment horizontal="center" vertical="center" wrapText="1"/>
    </xf>
    <xf numFmtId="178" fontId="49" fillId="22" borderId="14" xfId="0" applyNumberFormat="1" applyFont="1" applyFill="1" applyBorder="1" applyAlignment="1">
      <alignment horizontal="center" vertical="center"/>
    </xf>
    <xf numFmtId="9" fontId="49" fillId="22" borderId="2" xfId="0" applyNumberFormat="1" applyFont="1" applyFill="1" applyBorder="1" applyAlignment="1">
      <alignment horizontal="center" vertical="center"/>
    </xf>
    <xf numFmtId="0" fontId="49" fillId="5" borderId="8" xfId="0" applyFont="1" applyFill="1" applyBorder="1" applyAlignment="1">
      <alignment horizontal="left" vertical="center"/>
    </xf>
    <xf numFmtId="0" fontId="38" fillId="5" borderId="0" xfId="0" applyFont="1" applyFill="1" applyAlignment="1">
      <alignment horizontal="left" vertical="center"/>
    </xf>
    <xf numFmtId="0" fontId="38" fillId="5" borderId="39" xfId="0" applyFont="1" applyFill="1" applyBorder="1" applyAlignment="1">
      <alignment horizontal="left" vertical="center"/>
    </xf>
    <xf numFmtId="178" fontId="49" fillId="5" borderId="14" xfId="0" applyNumberFormat="1" applyFont="1" applyFill="1" applyBorder="1" applyAlignment="1">
      <alignment horizontal="center" vertical="center"/>
    </xf>
    <xf numFmtId="9" fontId="49" fillId="5" borderId="2" xfId="2" applyFont="1" applyFill="1" applyBorder="1" applyAlignment="1">
      <alignment horizontal="center" vertical="center"/>
    </xf>
    <xf numFmtId="9" fontId="49" fillId="5" borderId="12" xfId="0" applyNumberFormat="1" applyFont="1" applyFill="1" applyBorder="1" applyAlignment="1">
      <alignment horizontal="center" vertical="center"/>
    </xf>
    <xf numFmtId="179" fontId="49" fillId="0" borderId="6" xfId="5" applyNumberFormat="1" applyFont="1" applyBorder="1" applyAlignment="1">
      <alignment horizontal="left" vertical="center" shrinkToFit="1"/>
    </xf>
    <xf numFmtId="9" fontId="38" fillId="0" borderId="12" xfId="5" applyNumberFormat="1" applyFont="1" applyBorder="1" applyAlignment="1">
      <alignment horizontal="center" vertical="center" shrinkToFit="1"/>
    </xf>
    <xf numFmtId="179" fontId="49" fillId="0" borderId="8" xfId="5" applyNumberFormat="1" applyFont="1" applyBorder="1" applyAlignment="1">
      <alignment horizontal="left" vertical="center" shrinkToFit="1"/>
    </xf>
    <xf numFmtId="178" fontId="38" fillId="0" borderId="14" xfId="5" applyNumberFormat="1" applyFont="1" applyBorder="1" applyAlignment="1">
      <alignment horizontal="center" vertical="center" shrinkToFit="1"/>
    </xf>
    <xf numFmtId="0" fontId="38" fillId="22" borderId="8" xfId="0" applyFont="1" applyFill="1" applyBorder="1">
      <alignment vertical="center"/>
    </xf>
    <xf numFmtId="179" fontId="50" fillId="0" borderId="7" xfId="5" applyNumberFormat="1" applyFont="1" applyBorder="1" applyAlignment="1">
      <alignment horizontal="left" vertical="center" shrinkToFit="1"/>
    </xf>
    <xf numFmtId="179" fontId="49" fillId="0" borderId="10" xfId="5" applyNumberFormat="1" applyFont="1" applyBorder="1" applyAlignment="1">
      <alignment horizontal="left" vertical="center" shrinkToFit="1"/>
    </xf>
    <xf numFmtId="179" fontId="49" fillId="5" borderId="10" xfId="5" applyNumberFormat="1" applyFont="1" applyFill="1" applyBorder="1" applyAlignment="1">
      <alignment horizontal="left" vertical="center"/>
    </xf>
    <xf numFmtId="179" fontId="49" fillId="5" borderId="39" xfId="5" applyNumberFormat="1" applyFont="1" applyFill="1" applyBorder="1" applyAlignment="1">
      <alignment horizontal="left" vertical="center" shrinkToFit="1"/>
    </xf>
    <xf numFmtId="179" fontId="49" fillId="0" borderId="13" xfId="5" applyNumberFormat="1" applyFont="1" applyBorder="1">
      <alignment vertical="center"/>
    </xf>
    <xf numFmtId="179" fontId="49" fillId="5" borderId="4" xfId="5" applyNumberFormat="1" applyFont="1" applyFill="1" applyBorder="1" applyAlignment="1">
      <alignment horizontal="left" vertical="center" shrinkToFit="1"/>
    </xf>
    <xf numFmtId="179" fontId="49" fillId="5" borderId="6" xfId="5" applyNumberFormat="1" applyFont="1" applyFill="1" applyBorder="1" applyAlignment="1">
      <alignment horizontal="left" vertical="center" shrinkToFit="1"/>
    </xf>
    <xf numFmtId="0" fontId="68" fillId="0" borderId="0" xfId="0" applyFont="1" applyAlignment="1">
      <alignment vertical="top"/>
    </xf>
    <xf numFmtId="0" fontId="49" fillId="2" borderId="7" xfId="0" applyFont="1" applyFill="1" applyBorder="1" applyAlignment="1">
      <alignment horizontal="center" vertical="center"/>
    </xf>
    <xf numFmtId="176" fontId="49" fillId="22" borderId="2" xfId="0" applyNumberFormat="1" applyFont="1" applyFill="1" applyBorder="1" applyAlignment="1">
      <alignment horizontal="center" vertical="center"/>
    </xf>
    <xf numFmtId="178" fontId="49" fillId="22" borderId="2" xfId="0" applyNumberFormat="1" applyFont="1" applyFill="1" applyBorder="1" applyAlignment="1">
      <alignment horizontal="center" vertical="center"/>
    </xf>
    <xf numFmtId="9" fontId="49" fillId="22" borderId="13" xfId="2" applyFont="1" applyFill="1" applyBorder="1" applyAlignment="1">
      <alignment horizontal="center" vertical="center"/>
    </xf>
    <xf numFmtId="9" fontId="49" fillId="22" borderId="14" xfId="2" applyFont="1" applyFill="1" applyBorder="1" applyAlignment="1">
      <alignment horizontal="center" vertical="center"/>
    </xf>
    <xf numFmtId="0" fontId="38" fillId="22" borderId="5" xfId="0" applyFont="1" applyFill="1" applyBorder="1">
      <alignment vertical="center"/>
    </xf>
    <xf numFmtId="0" fontId="38" fillId="22" borderId="14" xfId="0" applyFont="1" applyFill="1" applyBorder="1">
      <alignment vertical="center"/>
    </xf>
    <xf numFmtId="0" fontId="72" fillId="0" borderId="13" xfId="0" applyFont="1" applyBorder="1" applyAlignment="1">
      <alignment horizontal="center" vertical="center" shrinkToFit="1"/>
    </xf>
    <xf numFmtId="176" fontId="50" fillId="0" borderId="12" xfId="5" applyNumberFormat="1" applyFont="1" applyBorder="1" applyAlignment="1">
      <alignment horizontal="center" vertical="center" shrinkToFit="1"/>
    </xf>
    <xf numFmtId="9" fontId="50" fillId="0" borderId="12" xfId="2" applyFont="1" applyBorder="1" applyAlignment="1">
      <alignment horizontal="center" vertical="center" shrinkToFit="1"/>
    </xf>
    <xf numFmtId="187" fontId="50" fillId="0" borderId="12" xfId="5" applyNumberFormat="1" applyFont="1" applyBorder="1" applyAlignment="1">
      <alignment horizontal="center" vertical="center" shrinkToFit="1"/>
    </xf>
    <xf numFmtId="9" fontId="50" fillId="0" borderId="10" xfId="2" applyFont="1" applyBorder="1" applyAlignment="1">
      <alignment horizontal="center" vertical="center" shrinkToFit="1"/>
    </xf>
    <xf numFmtId="9" fontId="50" fillId="0" borderId="12" xfId="2" applyFont="1" applyBorder="1" applyAlignment="1">
      <alignment horizontal="center" vertical="center"/>
    </xf>
    <xf numFmtId="9" fontId="50" fillId="0" borderId="2" xfId="2" applyFont="1" applyBorder="1" applyAlignment="1">
      <alignment horizontal="center" vertical="center"/>
    </xf>
    <xf numFmtId="0" fontId="50" fillId="23" borderId="1" xfId="0" applyFont="1" applyFill="1" applyBorder="1" applyAlignment="1">
      <alignment horizontal="left" vertical="center"/>
    </xf>
    <xf numFmtId="0" fontId="50" fillId="23" borderId="5" xfId="0" applyFont="1" applyFill="1" applyBorder="1" applyAlignment="1">
      <alignment horizontal="left" vertical="center"/>
    </xf>
    <xf numFmtId="0" fontId="72" fillId="0" borderId="2" xfId="0" applyFont="1" applyBorder="1" applyAlignment="1">
      <alignment horizontal="center" vertical="center" shrinkToFit="1"/>
    </xf>
    <xf numFmtId="177" fontId="50" fillId="0" borderId="9" xfId="5" applyNumberFormat="1" applyFont="1" applyBorder="1" applyAlignment="1">
      <alignment horizontal="center" vertical="center" shrinkToFit="1"/>
    </xf>
    <xf numFmtId="179" fontId="73" fillId="0" borderId="7" xfId="5" applyNumberFormat="1" applyFont="1" applyBorder="1" applyAlignment="1">
      <alignment horizontal="center" vertical="center" shrinkToFit="1"/>
    </xf>
    <xf numFmtId="177" fontId="50" fillId="0" borderId="14" xfId="5" applyNumberFormat="1" applyFont="1" applyBorder="1" applyAlignment="1">
      <alignment horizontal="center" vertical="center" shrinkToFit="1"/>
    </xf>
    <xf numFmtId="177" fontId="50" fillId="0" borderId="6" xfId="5" applyNumberFormat="1" applyFont="1" applyBorder="1" applyAlignment="1">
      <alignment horizontal="center" vertical="center" shrinkToFit="1"/>
    </xf>
    <xf numFmtId="179" fontId="73" fillId="0" borderId="12" xfId="5" applyNumberFormat="1" applyFont="1" applyBorder="1" applyAlignment="1">
      <alignment horizontal="center" vertical="center" shrinkToFit="1"/>
    </xf>
    <xf numFmtId="0" fontId="50" fillId="23" borderId="5" xfId="0" applyFont="1" applyFill="1" applyBorder="1" applyAlignment="1">
      <alignment horizontal="center" vertical="center"/>
    </xf>
    <xf numFmtId="178" fontId="38" fillId="22" borderId="2" xfId="0" applyNumberFormat="1" applyFont="1" applyFill="1" applyBorder="1" applyAlignment="1">
      <alignment horizontal="center" vertical="center"/>
    </xf>
    <xf numFmtId="0" fontId="72" fillId="0" borderId="0" xfId="0" applyFont="1" applyAlignment="1">
      <alignment vertical="center" shrinkToFit="1"/>
    </xf>
    <xf numFmtId="179" fontId="53" fillId="7" borderId="2" xfId="5" applyNumberFormat="1" applyFont="1" applyFill="1" applyBorder="1" applyAlignment="1">
      <alignment horizontal="center" vertical="center" shrinkToFit="1"/>
    </xf>
    <xf numFmtId="190" fontId="38" fillId="0" borderId="2" xfId="5" applyNumberFormat="1" applyFont="1" applyBorder="1" applyAlignment="1">
      <alignment horizontal="center" vertical="center" wrapText="1" shrinkToFit="1"/>
    </xf>
    <xf numFmtId="9" fontId="38" fillId="0" borderId="13" xfId="5" applyNumberFormat="1" applyFont="1" applyBorder="1" applyAlignment="1">
      <alignment horizontal="center" vertical="center" shrinkToFit="1"/>
    </xf>
    <xf numFmtId="179" fontId="50" fillId="0" borderId="2" xfId="5" applyNumberFormat="1" applyFont="1" applyBorder="1" applyAlignment="1">
      <alignment horizontal="center" vertical="center" shrinkToFit="1"/>
    </xf>
    <xf numFmtId="0" fontId="49" fillId="2" borderId="5" xfId="0" applyFont="1" applyFill="1" applyBorder="1" applyAlignment="1">
      <alignment vertical="center" wrapText="1"/>
    </xf>
    <xf numFmtId="188" fontId="53" fillId="2" borderId="10" xfId="0" applyNumberFormat="1" applyFont="1" applyFill="1" applyBorder="1" applyAlignment="1">
      <alignment horizontal="center" vertical="center" wrapText="1" shrinkToFit="1"/>
    </xf>
    <xf numFmtId="178" fontId="53" fillId="0" borderId="2" xfId="0" applyNumberFormat="1" applyFont="1" applyBorder="1" applyAlignment="1">
      <alignment horizontal="center" vertical="center"/>
    </xf>
    <xf numFmtId="0" fontId="53" fillId="0" borderId="13" xfId="4" applyNumberFormat="1" applyFont="1" applyBorder="1" applyAlignment="1">
      <alignment horizontal="center" vertical="center"/>
    </xf>
    <xf numFmtId="9" fontId="53" fillId="0" borderId="13" xfId="2" applyFont="1" applyBorder="1" applyAlignment="1">
      <alignment horizontal="center" vertical="center"/>
    </xf>
    <xf numFmtId="0" fontId="61" fillId="0" borderId="0" xfId="0" quotePrefix="1" applyFont="1" applyAlignment="1">
      <alignment vertical="center" shrinkToFit="1"/>
    </xf>
    <xf numFmtId="0" fontId="61" fillId="0" borderId="0" xfId="0" quotePrefix="1" applyFont="1">
      <alignment vertical="center"/>
    </xf>
    <xf numFmtId="0" fontId="50" fillId="0" borderId="0" xfId="0" quotePrefix="1" applyFont="1">
      <alignment vertical="center"/>
    </xf>
    <xf numFmtId="9" fontId="49" fillId="0" borderId="13" xfId="7" quotePrefix="1" applyFont="1" applyBorder="1" applyAlignment="1">
      <alignment horizontal="center" vertical="center"/>
    </xf>
    <xf numFmtId="0" fontId="49" fillId="0" borderId="2" xfId="0" quotePrefix="1" applyFont="1" applyBorder="1" applyAlignment="1">
      <alignment horizontal="center" vertical="center" shrinkToFit="1"/>
    </xf>
    <xf numFmtId="0" fontId="49" fillId="22" borderId="2" xfId="0" quotePrefix="1" applyFont="1" applyFill="1" applyBorder="1" applyAlignment="1">
      <alignment horizontal="center" vertical="center"/>
    </xf>
    <xf numFmtId="0" fontId="72" fillId="0" borderId="13" xfId="0" quotePrefix="1" applyFont="1" applyBorder="1" applyAlignment="1">
      <alignment horizontal="center" vertical="center" shrinkToFit="1"/>
    </xf>
    <xf numFmtId="0" fontId="72" fillId="0" borderId="2" xfId="0" quotePrefix="1" applyFont="1" applyBorder="1" applyAlignment="1">
      <alignment horizontal="center" vertical="center" shrinkToFit="1"/>
    </xf>
    <xf numFmtId="41" fontId="38" fillId="0" borderId="0" xfId="1" applyFont="1" applyAlignment="1">
      <alignment vertical="center" shrinkToFit="1"/>
    </xf>
    <xf numFmtId="41" fontId="38" fillId="0" borderId="0" xfId="1" applyFont="1" applyAlignment="1">
      <alignment horizontal="center" vertical="center" shrinkToFit="1"/>
    </xf>
    <xf numFmtId="9" fontId="38" fillId="0" borderId="5" xfId="5" applyNumberFormat="1" applyFont="1" applyBorder="1" applyAlignment="1">
      <alignment horizontal="left" vertical="center" shrinkToFit="1"/>
    </xf>
    <xf numFmtId="9" fontId="38" fillId="0" borderId="14" xfId="5" applyNumberFormat="1" applyFont="1" applyBorder="1" applyAlignment="1">
      <alignment horizontal="left" vertical="center" shrinkToFit="1"/>
    </xf>
    <xf numFmtId="41" fontId="2" fillId="0" borderId="0" xfId="3" applyNumberFormat="1" applyAlignment="1">
      <alignment vertical="center" shrinkToFit="1"/>
    </xf>
    <xf numFmtId="0" fontId="56" fillId="2" borderId="0" xfId="0" quotePrefix="1" applyFont="1" applyFill="1" applyAlignment="1">
      <alignment horizontal="left" vertical="center"/>
    </xf>
    <xf numFmtId="0" fontId="56" fillId="2" borderId="0" xfId="0" applyFont="1" applyFill="1" applyAlignment="1">
      <alignment horizontal="left" vertical="center"/>
    </xf>
    <xf numFmtId="0" fontId="48" fillId="2" borderId="0" xfId="0" quotePrefix="1" applyFont="1" applyFill="1" applyAlignment="1">
      <alignment horizontal="left" vertical="center"/>
    </xf>
    <xf numFmtId="0" fontId="70" fillId="2" borderId="0" xfId="0" quotePrefix="1" applyFont="1" applyFill="1" applyAlignment="1">
      <alignment horizontal="left" vertical="center"/>
    </xf>
    <xf numFmtId="0" fontId="50" fillId="0" borderId="0" xfId="0" applyFont="1" applyAlignment="1">
      <alignment horizontal="left" vertical="center" shrinkToFit="1"/>
    </xf>
    <xf numFmtId="14" fontId="38" fillId="0" borderId="0" xfId="0" applyNumberFormat="1" applyFont="1" applyAlignment="1">
      <alignment horizontal="left" vertical="center" shrinkToFit="1"/>
    </xf>
    <xf numFmtId="0" fontId="2" fillId="0" borderId="0" xfId="3" applyAlignment="1">
      <alignment horizontal="left" vertical="center" shrinkToFit="1"/>
    </xf>
    <xf numFmtId="179" fontId="2" fillId="0" borderId="0" xfId="3" applyNumberFormat="1" applyAlignment="1">
      <alignment horizontal="left" vertical="center" shrinkToFit="1"/>
    </xf>
    <xf numFmtId="41" fontId="4" fillId="0" borderId="0" xfId="3" applyNumberFormat="1" applyFont="1" applyAlignment="1">
      <alignment horizontal="left" vertical="center" shrinkToFit="1"/>
    </xf>
    <xf numFmtId="41" fontId="38" fillId="0" borderId="0" xfId="1" applyFont="1" applyAlignment="1">
      <alignment horizontal="left" vertical="center" shrinkToFit="1"/>
    </xf>
    <xf numFmtId="41" fontId="2" fillId="0" borderId="0" xfId="3" applyNumberForma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2" fillId="0" borderId="0" xfId="3" applyBorder="1" applyAlignment="1">
      <alignment horizontal="left" vertical="center" shrinkToFit="1"/>
    </xf>
    <xf numFmtId="179" fontId="2" fillId="0" borderId="0" xfId="3" applyNumberFormat="1" applyBorder="1" applyAlignment="1">
      <alignment horizontal="left" vertical="center" shrinkToFit="1"/>
    </xf>
    <xf numFmtId="41" fontId="4" fillId="0" borderId="0" xfId="3" applyNumberFormat="1" applyFont="1" applyBorder="1" applyAlignment="1">
      <alignment horizontal="left" vertical="center" shrinkToFit="1"/>
    </xf>
    <xf numFmtId="0" fontId="2" fillId="17" borderId="0" xfId="3" applyFill="1" applyBorder="1" applyAlignment="1">
      <alignment vertical="center" shrinkToFit="1"/>
    </xf>
    <xf numFmtId="0" fontId="70" fillId="2" borderId="0" xfId="0" quotePrefix="1" applyFont="1" applyFill="1">
      <alignment vertical="center"/>
    </xf>
    <xf numFmtId="0" fontId="48" fillId="2" borderId="0" xfId="0" quotePrefix="1" applyFont="1" applyFill="1">
      <alignment vertical="center"/>
    </xf>
    <xf numFmtId="0" fontId="46" fillId="2" borderId="0" xfId="0" quotePrefix="1" applyFont="1" applyFill="1">
      <alignment vertical="center"/>
    </xf>
    <xf numFmtId="0" fontId="56" fillId="2" borderId="0" xfId="0" quotePrefix="1" applyFont="1" applyFill="1">
      <alignment vertical="center"/>
    </xf>
    <xf numFmtId="0" fontId="70" fillId="2" borderId="0" xfId="0" applyFont="1" applyFill="1">
      <alignment vertical="center"/>
    </xf>
    <xf numFmtId="9" fontId="38" fillId="0" borderId="13" xfId="5" applyNumberFormat="1" applyFont="1" applyBorder="1" applyAlignment="1">
      <alignment horizontal="left" vertical="center"/>
    </xf>
    <xf numFmtId="0" fontId="70" fillId="2" borderId="0" xfId="0" applyFont="1" applyFill="1" applyAlignment="1">
      <alignment horizontal="left" vertical="center"/>
    </xf>
    <xf numFmtId="0" fontId="2" fillId="17" borderId="0" xfId="3" applyFill="1" applyAlignment="1">
      <alignment vertical="center" shrinkToFit="1"/>
    </xf>
    <xf numFmtId="0" fontId="56" fillId="2" borderId="0" xfId="0" applyFont="1" applyFill="1">
      <alignment vertical="center"/>
    </xf>
    <xf numFmtId="0" fontId="72" fillId="17" borderId="0" xfId="0" applyFont="1" applyFill="1" applyAlignment="1">
      <alignment vertical="center" shrinkToFit="1"/>
    </xf>
    <xf numFmtId="190" fontId="38" fillId="23" borderId="5" xfId="0" applyNumberFormat="1" applyFont="1" applyFill="1" applyBorder="1" applyAlignment="1">
      <alignment horizontal="left" vertical="center"/>
    </xf>
    <xf numFmtId="0" fontId="39" fillId="0" borderId="49" xfId="2" applyNumberFormat="1" applyFont="1" applyBorder="1" applyAlignment="1">
      <alignment horizontal="center" vertical="center"/>
    </xf>
    <xf numFmtId="0" fontId="39" fillId="0" borderId="50" xfId="2" applyNumberFormat="1" applyFont="1" applyBorder="1" applyAlignment="1">
      <alignment horizontal="center" vertical="center"/>
    </xf>
    <xf numFmtId="0" fontId="15" fillId="0" borderId="0" xfId="0" applyFont="1" applyAlignment="1">
      <alignment vertical="center" shrinkToFit="1"/>
    </xf>
    <xf numFmtId="179" fontId="4" fillId="0" borderId="0" xfId="3" applyNumberFormat="1" applyFont="1" applyAlignment="1">
      <alignment horizontal="left" vertical="center" shrinkToFit="1"/>
    </xf>
    <xf numFmtId="0" fontId="81" fillId="0" borderId="0" xfId="10" applyFont="1"/>
    <xf numFmtId="1" fontId="82" fillId="0" borderId="0" xfId="10" quotePrefix="1" applyNumberFormat="1" applyFont="1"/>
    <xf numFmtId="0" fontId="81" fillId="0" borderId="0" xfId="10" applyFont="1" applyAlignment="1">
      <alignment vertical="center"/>
    </xf>
    <xf numFmtId="0" fontId="75" fillId="2" borderId="14" xfId="10" applyFont="1" applyFill="1" applyBorder="1" applyAlignment="1">
      <alignment horizontal="center" vertical="center"/>
    </xf>
    <xf numFmtId="0" fontId="75" fillId="2" borderId="9" xfId="10" applyFont="1" applyFill="1" applyBorder="1" applyAlignment="1">
      <alignment horizontal="center" vertical="center"/>
    </xf>
    <xf numFmtId="0" fontId="2" fillId="0" borderId="0" xfId="11" applyAlignment="1">
      <alignment vertical="center"/>
    </xf>
    <xf numFmtId="38" fontId="6" fillId="0" borderId="2" xfId="10" applyNumberFormat="1" applyFont="1" applyBorder="1" applyAlignment="1">
      <alignment vertical="center"/>
    </xf>
    <xf numFmtId="0" fontId="6" fillId="0" borderId="2" xfId="10" quotePrefix="1" applyFont="1" applyBorder="1" applyAlignment="1">
      <alignment horizontal="center" vertical="center"/>
    </xf>
    <xf numFmtId="0" fontId="6" fillId="0" borderId="2" xfId="10" quotePrefix="1" applyFont="1" applyBorder="1" applyAlignment="1">
      <alignment vertical="center" wrapText="1"/>
    </xf>
    <xf numFmtId="0" fontId="7" fillId="0" borderId="2" xfId="10" quotePrefix="1" applyFont="1" applyBorder="1" applyAlignment="1">
      <alignment vertical="center" wrapText="1"/>
    </xf>
    <xf numFmtId="0" fontId="4" fillId="0" borderId="0" xfId="11" applyFont="1" applyAlignment="1">
      <alignment vertical="center"/>
    </xf>
    <xf numFmtId="0" fontId="2" fillId="0" borderId="0" xfId="11" applyFill="1" applyAlignment="1">
      <alignment vertical="center"/>
    </xf>
    <xf numFmtId="0" fontId="6" fillId="0" borderId="2" xfId="10" applyFont="1" applyBorder="1" applyAlignment="1">
      <alignment vertical="center" wrapText="1"/>
    </xf>
    <xf numFmtId="0" fontId="4" fillId="0" borderId="0" xfId="11" applyFont="1" applyAlignment="1">
      <alignment vertical="center" wrapText="1"/>
    </xf>
    <xf numFmtId="0" fontId="6" fillId="0" borderId="0" xfId="10" applyFont="1"/>
    <xf numFmtId="1" fontId="8" fillId="0" borderId="0" xfId="10" quotePrefix="1" applyNumberFormat="1" applyFont="1"/>
    <xf numFmtId="0" fontId="6" fillId="0" borderId="0" xfId="10" applyFont="1" applyAlignment="1">
      <alignment vertical="center"/>
    </xf>
    <xf numFmtId="0" fontId="76" fillId="0" borderId="0" xfId="10" applyFont="1" applyAlignment="1">
      <alignment vertical="center"/>
    </xf>
    <xf numFmtId="193" fontId="78" fillId="0" borderId="0" xfId="10" applyNumberFormat="1" applyFont="1" applyAlignment="1">
      <alignment horizontal="left" vertical="center"/>
    </xf>
    <xf numFmtId="0" fontId="6" fillId="0" borderId="0" xfId="10" applyFont="1" applyAlignment="1">
      <alignment horizontal="right"/>
    </xf>
    <xf numFmtId="0" fontId="74" fillId="4" borderId="5" xfId="10" applyFont="1" applyFill="1" applyBorder="1" applyAlignment="1">
      <alignment horizontal="center" vertical="center"/>
    </xf>
    <xf numFmtId="0" fontId="5" fillId="2" borderId="2" xfId="10" applyFont="1" applyFill="1" applyBorder="1" applyAlignment="1">
      <alignment horizontal="center" vertical="center"/>
    </xf>
    <xf numFmtId="176" fontId="6" fillId="0" borderId="2" xfId="10" applyNumberFormat="1" applyFont="1" applyBorder="1" applyAlignment="1">
      <alignment vertical="center"/>
    </xf>
    <xf numFmtId="38" fontId="7" fillId="0" borderId="2" xfId="10" applyNumberFormat="1" applyFont="1" applyBorder="1" applyAlignment="1">
      <alignment vertical="center"/>
    </xf>
    <xf numFmtId="0" fontId="7" fillId="0" borderId="2" xfId="10" quotePrefix="1" applyFont="1" applyBorder="1" applyAlignment="1">
      <alignment horizontal="center" vertical="center"/>
    </xf>
    <xf numFmtId="181" fontId="6" fillId="0" borderId="2" xfId="10" applyNumberFormat="1" applyFont="1" applyBorder="1" applyAlignment="1">
      <alignment vertical="center"/>
    </xf>
    <xf numFmtId="0" fontId="2" fillId="0" borderId="0" xfId="11" applyBorder="1" applyAlignment="1">
      <alignment vertical="center"/>
    </xf>
    <xf numFmtId="0" fontId="4" fillId="0" borderId="0" xfId="11" applyFont="1" applyBorder="1" applyAlignment="1">
      <alignment vertical="center"/>
    </xf>
    <xf numFmtId="0" fontId="2" fillId="0" borderId="0" xfId="11" applyFill="1" applyBorder="1" applyAlignment="1">
      <alignment vertical="center"/>
    </xf>
    <xf numFmtId="0" fontId="4" fillId="0" borderId="0" xfId="11" applyFont="1" applyBorder="1" applyAlignment="1">
      <alignment vertical="center" wrapText="1"/>
    </xf>
    <xf numFmtId="0" fontId="7" fillId="0" borderId="2" xfId="10" applyFont="1" applyBorder="1" applyAlignment="1">
      <alignment vertical="center" wrapText="1"/>
    </xf>
    <xf numFmtId="0" fontId="7" fillId="0" borderId="0" xfId="12" applyFont="1"/>
    <xf numFmtId="1" fontId="9" fillId="0" borderId="0" xfId="12" quotePrefix="1" applyNumberFormat="1" applyFont="1"/>
    <xf numFmtId="0" fontId="7" fillId="0" borderId="0" xfId="12" applyFont="1" applyAlignment="1">
      <alignment vertical="center"/>
    </xf>
    <xf numFmtId="0" fontId="78" fillId="0" borderId="0" xfId="12" applyFont="1" applyAlignment="1">
      <alignment vertical="center"/>
    </xf>
    <xf numFmtId="193" fontId="78" fillId="0" borderId="0" xfId="12" applyNumberFormat="1" applyFont="1" applyAlignment="1">
      <alignment horizontal="left" vertical="center"/>
    </xf>
    <xf numFmtId="0" fontId="7" fillId="0" borderId="0" xfId="12" applyFont="1" applyAlignment="1">
      <alignment horizontal="right"/>
    </xf>
    <xf numFmtId="0" fontId="74" fillId="4" borderId="5" xfId="12" applyFont="1" applyFill="1" applyBorder="1" applyAlignment="1">
      <alignment horizontal="center" vertical="center"/>
    </xf>
    <xf numFmtId="0" fontId="75" fillId="2" borderId="14" xfId="12" applyFont="1" applyFill="1" applyBorder="1" applyAlignment="1">
      <alignment horizontal="center" vertical="center"/>
    </xf>
    <xf numFmtId="0" fontId="75" fillId="2" borderId="9" xfId="12" applyFont="1" applyFill="1" applyBorder="1" applyAlignment="1">
      <alignment horizontal="center" vertical="center"/>
    </xf>
    <xf numFmtId="0" fontId="80" fillId="2" borderId="2" xfId="12" applyFont="1" applyFill="1" applyBorder="1" applyAlignment="1">
      <alignment horizontal="center" vertical="center"/>
    </xf>
    <xf numFmtId="38" fontId="7" fillId="0" borderId="2" xfId="12" applyNumberFormat="1" applyFont="1" applyBorder="1" applyAlignment="1">
      <alignment vertical="center"/>
    </xf>
    <xf numFmtId="176" fontId="7" fillId="0" borderId="2" xfId="12" applyNumberFormat="1" applyFont="1" applyBorder="1" applyAlignment="1">
      <alignment vertical="center"/>
    </xf>
    <xf numFmtId="0" fontId="7" fillId="0" borderId="2" xfId="12" quotePrefix="1" applyFont="1" applyBorder="1" applyAlignment="1">
      <alignment horizontal="center" vertical="center"/>
    </xf>
    <xf numFmtId="0" fontId="7" fillId="0" borderId="2" xfId="12" quotePrefix="1" applyFont="1" applyBorder="1" applyAlignment="1">
      <alignment vertical="top" wrapText="1"/>
    </xf>
    <xf numFmtId="181" fontId="7" fillId="0" borderId="2" xfId="12" applyNumberFormat="1" applyFont="1" applyBorder="1" applyAlignment="1">
      <alignment vertical="center"/>
    </xf>
    <xf numFmtId="0" fontId="7" fillId="0" borderId="0" xfId="13" applyFont="1"/>
    <xf numFmtId="0" fontId="7" fillId="0" borderId="0" xfId="13" applyFont="1" applyAlignment="1">
      <alignment vertical="center"/>
    </xf>
    <xf numFmtId="0" fontId="78" fillId="0" borderId="0" xfId="13" applyFont="1" applyAlignment="1">
      <alignment vertical="center"/>
    </xf>
    <xf numFmtId="193" fontId="78" fillId="0" borderId="0" xfId="13" applyNumberFormat="1" applyFont="1" applyAlignment="1">
      <alignment horizontal="left" vertical="center"/>
    </xf>
    <xf numFmtId="0" fontId="7" fillId="0" borderId="0" xfId="13" applyFont="1" applyAlignment="1">
      <alignment horizontal="right"/>
    </xf>
    <xf numFmtId="0" fontId="74" fillId="4" borderId="5" xfId="13" applyFont="1" applyFill="1" applyBorder="1" applyAlignment="1">
      <alignment horizontal="center" vertical="center"/>
    </xf>
    <xf numFmtId="0" fontId="75" fillId="2" borderId="14" xfId="13" applyFont="1" applyFill="1" applyBorder="1" applyAlignment="1">
      <alignment horizontal="center" vertical="center"/>
    </xf>
    <xf numFmtId="0" fontId="75" fillId="2" borderId="9" xfId="13" applyFont="1" applyFill="1" applyBorder="1" applyAlignment="1">
      <alignment horizontal="center" vertical="center"/>
    </xf>
    <xf numFmtId="0" fontId="80" fillId="2" borderId="2" xfId="13" applyFont="1" applyFill="1" applyBorder="1" applyAlignment="1">
      <alignment horizontal="center" vertical="center"/>
    </xf>
    <xf numFmtId="38" fontId="7" fillId="0" borderId="2" xfId="13" applyNumberFormat="1" applyFont="1" applyBorder="1" applyAlignment="1">
      <alignment vertical="center"/>
    </xf>
    <xf numFmtId="176" fontId="7" fillId="0" borderId="2" xfId="13" applyNumberFormat="1" applyFont="1" applyBorder="1" applyAlignment="1">
      <alignment vertical="center"/>
    </xf>
    <xf numFmtId="181" fontId="7" fillId="0" borderId="2" xfId="13" applyNumberFormat="1" applyFont="1" applyBorder="1" applyAlignment="1">
      <alignment vertical="center"/>
    </xf>
    <xf numFmtId="1" fontId="9" fillId="0" borderId="0" xfId="13" quotePrefix="1" applyNumberFormat="1" applyFont="1"/>
    <xf numFmtId="0" fontId="7" fillId="0" borderId="2" xfId="13" quotePrefix="1" applyFont="1" applyBorder="1" applyAlignment="1">
      <alignment horizontal="center" vertical="center"/>
    </xf>
    <xf numFmtId="0" fontId="7" fillId="0" borderId="2" xfId="13" quotePrefix="1" applyFont="1" applyBorder="1" applyAlignment="1">
      <alignment vertical="top" wrapText="1"/>
    </xf>
    <xf numFmtId="49" fontId="50" fillId="23" borderId="1" xfId="0" applyNumberFormat="1" applyFont="1" applyFill="1" applyBorder="1" applyAlignment="1">
      <alignment horizontal="left" vertical="center" shrinkToFit="1"/>
    </xf>
    <xf numFmtId="49" fontId="38" fillId="23" borderId="1" xfId="0" applyNumberFormat="1" applyFont="1" applyFill="1" applyBorder="1" applyAlignment="1">
      <alignment horizontal="left" vertical="center" shrinkToFit="1"/>
    </xf>
    <xf numFmtId="49" fontId="38" fillId="23" borderId="11" xfId="0" applyNumberFormat="1" applyFont="1" applyFill="1" applyBorder="1" applyAlignment="1">
      <alignment horizontal="left" vertical="center" shrinkToFit="1"/>
    </xf>
    <xf numFmtId="49" fontId="50" fillId="23" borderId="5" xfId="0" applyNumberFormat="1" applyFont="1" applyFill="1" applyBorder="1" applyAlignment="1">
      <alignment horizontal="left" vertical="center" shrinkToFit="1"/>
    </xf>
    <xf numFmtId="49" fontId="38" fillId="23" borderId="5" xfId="0" applyNumberFormat="1" applyFont="1" applyFill="1" applyBorder="1" applyAlignment="1">
      <alignment horizontal="left" vertical="center" shrinkToFit="1"/>
    </xf>
    <xf numFmtId="49" fontId="38" fillId="23" borderId="14" xfId="0" applyNumberFormat="1" applyFont="1" applyFill="1" applyBorder="1" applyAlignment="1">
      <alignment horizontal="left" vertical="center" shrinkToFit="1"/>
    </xf>
    <xf numFmtId="49" fontId="50" fillId="23" borderId="5" xfId="0" applyNumberFormat="1" applyFont="1" applyFill="1" applyBorder="1" applyAlignment="1">
      <alignment horizontal="center" vertical="center" shrinkToFit="1"/>
    </xf>
    <xf numFmtId="49" fontId="38" fillId="23" borderId="5" xfId="0" applyNumberFormat="1" applyFont="1" applyFill="1" applyBorder="1" applyAlignment="1">
      <alignment horizontal="center" vertical="center" shrinkToFit="1"/>
    </xf>
    <xf numFmtId="49" fontId="38" fillId="23" borderId="14" xfId="0" applyNumberFormat="1" applyFont="1" applyFill="1" applyBorder="1" applyAlignment="1">
      <alignment horizontal="center" vertical="center" shrinkToFit="1"/>
    </xf>
    <xf numFmtId="0" fontId="38" fillId="23" borderId="1" xfId="0" applyFont="1" applyFill="1" applyBorder="1" applyAlignment="1">
      <alignment horizontal="left" vertical="center" shrinkToFit="1"/>
    </xf>
    <xf numFmtId="0" fontId="38" fillId="23" borderId="11" xfId="0" applyFont="1" applyFill="1" applyBorder="1" applyAlignment="1">
      <alignment horizontal="left" vertical="center" shrinkToFit="1"/>
    </xf>
    <xf numFmtId="0" fontId="38" fillId="23" borderId="5" xfId="0" applyFont="1" applyFill="1" applyBorder="1" applyAlignment="1">
      <alignment horizontal="left" vertical="center" shrinkToFit="1"/>
    </xf>
    <xf numFmtId="0" fontId="38" fillId="23" borderId="14" xfId="0" applyFont="1" applyFill="1" applyBorder="1" applyAlignment="1">
      <alignment horizontal="left" vertical="center" shrinkToFit="1"/>
    </xf>
    <xf numFmtId="0" fontId="7" fillId="0" borderId="0" xfId="55" applyFont="1"/>
    <xf numFmtId="194" fontId="9" fillId="0" borderId="0" xfId="55" quotePrefix="1" applyNumberFormat="1" applyFont="1"/>
    <xf numFmtId="0" fontId="7" fillId="0" borderId="0" xfId="55" applyFont="1" applyAlignment="1">
      <alignment vertical="center"/>
    </xf>
    <xf numFmtId="0" fontId="78" fillId="0" borderId="0" xfId="55" applyFont="1" applyAlignment="1">
      <alignment vertical="center"/>
    </xf>
    <xf numFmtId="194" fontId="78" fillId="0" borderId="0" xfId="55" applyNumberFormat="1" applyFont="1" applyAlignment="1">
      <alignment horizontal="left" vertical="center"/>
    </xf>
    <xf numFmtId="0" fontId="7" fillId="0" borderId="0" xfId="55" applyFont="1" applyAlignment="1">
      <alignment horizontal="right"/>
    </xf>
    <xf numFmtId="0" fontId="74" fillId="4" borderId="5" xfId="55" applyFont="1" applyFill="1" applyBorder="1" applyAlignment="1">
      <alignment horizontal="center" vertical="center"/>
    </xf>
    <xf numFmtId="0" fontId="75" fillId="2" borderId="14" xfId="55" applyFont="1" applyFill="1" applyBorder="1" applyAlignment="1">
      <alignment horizontal="center" vertical="center"/>
    </xf>
    <xf numFmtId="0" fontId="75" fillId="2" borderId="9" xfId="55" applyFont="1" applyFill="1" applyBorder="1" applyAlignment="1">
      <alignment horizontal="center" vertical="center"/>
    </xf>
    <xf numFmtId="0" fontId="80" fillId="2" borderId="2" xfId="55" applyFont="1" applyFill="1" applyBorder="1" applyAlignment="1">
      <alignment horizontal="center" vertical="center"/>
    </xf>
    <xf numFmtId="38" fontId="7" fillId="0" borderId="2" xfId="55" applyNumberFormat="1" applyFont="1" applyBorder="1" applyAlignment="1">
      <alignment vertical="center"/>
    </xf>
    <xf numFmtId="176" fontId="7" fillId="0" borderId="2" xfId="55" applyNumberFormat="1" applyFont="1" applyBorder="1" applyAlignment="1">
      <alignment vertical="center"/>
    </xf>
    <xf numFmtId="0" fontId="7" fillId="0" borderId="2" xfId="55" quotePrefix="1" applyFont="1" applyBorder="1" applyAlignment="1">
      <alignment horizontal="center" vertical="center"/>
    </xf>
    <xf numFmtId="0" fontId="7" fillId="0" borderId="2" xfId="55" quotePrefix="1" applyFont="1" applyBorder="1" applyAlignment="1">
      <alignment vertical="top" wrapText="1"/>
    </xf>
    <xf numFmtId="181" fontId="7" fillId="0" borderId="2" xfId="55" applyNumberFormat="1" applyFont="1" applyBorder="1" applyAlignment="1">
      <alignment vertical="center"/>
    </xf>
    <xf numFmtId="192" fontId="18" fillId="0" borderId="0" xfId="0" applyNumberFormat="1" applyFont="1">
      <alignment vertical="center"/>
    </xf>
    <xf numFmtId="192" fontId="18" fillId="0" borderId="0" xfId="1" applyNumberFormat="1" applyFont="1">
      <alignment vertical="center"/>
    </xf>
    <xf numFmtId="0" fontId="46" fillId="2" borderId="0" xfId="0" quotePrefix="1" applyFont="1" applyFill="1" applyAlignment="1">
      <alignment horizontal="left" vertical="center" indent="1"/>
    </xf>
    <xf numFmtId="0" fontId="56" fillId="2" borderId="0" xfId="0" quotePrefix="1" applyFont="1" applyFill="1" applyAlignment="1">
      <alignment horizontal="left" vertical="center" indent="1"/>
    </xf>
    <xf numFmtId="0" fontId="56" fillId="2" borderId="0" xfId="0" quotePrefix="1" applyFont="1" applyFill="1" applyAlignment="1">
      <alignment horizontal="left" vertical="center" indent="3"/>
    </xf>
    <xf numFmtId="0" fontId="4" fillId="0" borderId="0" xfId="3" applyFont="1" applyAlignment="1">
      <alignment horizontal="left" vertical="center" shrinkToFit="1"/>
    </xf>
    <xf numFmtId="192" fontId="17" fillId="0" borderId="26" xfId="5" applyNumberFormat="1" applyFont="1" applyBorder="1" applyAlignment="1">
      <alignment horizontal="center" vertical="center"/>
    </xf>
    <xf numFmtId="195" fontId="4" fillId="0" borderId="0" xfId="3" applyNumberFormat="1" applyFont="1" applyAlignment="1">
      <alignment horizontal="left" vertical="center" shrinkToFit="1"/>
    </xf>
    <xf numFmtId="0" fontId="7" fillId="0" borderId="0" xfId="56" applyFont="1"/>
    <xf numFmtId="194" fontId="9" fillId="0" borderId="0" xfId="56" quotePrefix="1" applyNumberFormat="1" applyFont="1"/>
    <xf numFmtId="0" fontId="7" fillId="0" borderId="0" xfId="56" applyFont="1" applyAlignment="1">
      <alignment vertical="center"/>
    </xf>
    <xf numFmtId="0" fontId="78" fillId="0" borderId="0" xfId="56" applyFont="1" applyAlignment="1">
      <alignment vertical="center"/>
    </xf>
    <xf numFmtId="194" fontId="78" fillId="0" borderId="0" xfId="56" applyNumberFormat="1" applyFont="1" applyAlignment="1">
      <alignment horizontal="left" vertical="center"/>
    </xf>
    <xf numFmtId="0" fontId="7" fillId="0" borderId="0" xfId="56" applyFont="1" applyAlignment="1">
      <alignment horizontal="right"/>
    </xf>
    <xf numFmtId="0" fontId="74" fillId="4" borderId="5" xfId="56" applyFont="1" applyFill="1" applyBorder="1" applyAlignment="1">
      <alignment horizontal="center" vertical="center"/>
    </xf>
    <xf numFmtId="0" fontId="75" fillId="2" borderId="14" xfId="56" applyFont="1" applyFill="1" applyBorder="1" applyAlignment="1">
      <alignment horizontal="center" vertical="center"/>
    </xf>
    <xf numFmtId="0" fontId="75" fillId="2" borderId="9" xfId="56" applyFont="1" applyFill="1" applyBorder="1" applyAlignment="1">
      <alignment horizontal="center" vertical="center"/>
    </xf>
    <xf numFmtId="0" fontId="80" fillId="2" borderId="2" xfId="56" applyFont="1" applyFill="1" applyBorder="1" applyAlignment="1">
      <alignment horizontal="center" vertical="center"/>
    </xf>
    <xf numFmtId="38" fontId="7" fillId="0" borderId="2" xfId="56" applyNumberFormat="1" applyFont="1" applyBorder="1" applyAlignment="1">
      <alignment vertical="center"/>
    </xf>
    <xf numFmtId="176" fontId="7" fillId="0" borderId="2" xfId="56" applyNumberFormat="1" applyFont="1" applyBorder="1" applyAlignment="1">
      <alignment vertical="center"/>
    </xf>
    <xf numFmtId="0" fontId="7" fillId="0" borderId="2" xfId="56" quotePrefix="1" applyFont="1" applyBorder="1" applyAlignment="1">
      <alignment horizontal="center" vertical="center"/>
    </xf>
    <xf numFmtId="0" fontId="7" fillId="0" borderId="2" xfId="56" quotePrefix="1" applyFont="1" applyBorder="1" applyAlignment="1">
      <alignment vertical="top" wrapText="1"/>
    </xf>
    <xf numFmtId="0" fontId="38" fillId="0" borderId="2" xfId="0" applyFont="1" applyBorder="1" applyAlignment="1">
      <alignment horizontal="center" vertical="center"/>
    </xf>
    <xf numFmtId="176" fontId="38" fillId="0" borderId="13" xfId="4" quotePrefix="1" applyNumberFormat="1" applyFont="1" applyBorder="1" applyAlignment="1">
      <alignment horizontal="center" vertical="center"/>
    </xf>
    <xf numFmtId="9" fontId="38" fillId="0" borderId="0" xfId="2" applyFont="1" applyAlignment="1">
      <alignment vertical="center" shrinkToFit="1"/>
    </xf>
    <xf numFmtId="9" fontId="38" fillId="0" borderId="0" xfId="5" applyNumberFormat="1" applyFont="1" applyAlignment="1">
      <alignment horizontal="left" vertical="center" shrinkToFit="1"/>
    </xf>
    <xf numFmtId="0" fontId="57" fillId="0" borderId="0" xfId="0" applyFont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/>
    </xf>
    <xf numFmtId="0" fontId="49" fillId="2" borderId="14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 wrapText="1"/>
    </xf>
    <xf numFmtId="0" fontId="49" fillId="2" borderId="8" xfId="0" applyFont="1" applyFill="1" applyBorder="1" applyAlignment="1">
      <alignment horizontal="center" vertical="center" wrapText="1"/>
    </xf>
    <xf numFmtId="0" fontId="49" fillId="2" borderId="10" xfId="0" applyFont="1" applyFill="1" applyBorder="1" applyAlignment="1">
      <alignment horizontal="center" vertical="center" wrapText="1"/>
    </xf>
    <xf numFmtId="0" fontId="49" fillId="2" borderId="3" xfId="0" applyFont="1" applyFill="1" applyBorder="1" applyAlignment="1">
      <alignment horizontal="center" vertical="center"/>
    </xf>
    <xf numFmtId="0" fontId="49" fillId="2" borderId="8" xfId="0" applyFont="1" applyFill="1" applyBorder="1" applyAlignment="1">
      <alignment horizontal="center" vertical="center"/>
    </xf>
    <xf numFmtId="0" fontId="49" fillId="2" borderId="6" xfId="0" applyFont="1" applyFill="1" applyBorder="1" applyAlignment="1">
      <alignment horizontal="center" vertical="center"/>
    </xf>
    <xf numFmtId="0" fontId="49" fillId="2" borderId="39" xfId="0" applyFont="1" applyFill="1" applyBorder="1" applyAlignment="1">
      <alignment horizontal="center" vertical="center"/>
    </xf>
    <xf numFmtId="0" fontId="49" fillId="2" borderId="10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49" fillId="2" borderId="13" xfId="0" applyFont="1" applyFill="1" applyBorder="1" applyAlignment="1">
      <alignment horizontal="center" vertical="center" wrapText="1"/>
    </xf>
    <xf numFmtId="0" fontId="49" fillId="2" borderId="5" xfId="0" applyFont="1" applyFill="1" applyBorder="1" applyAlignment="1">
      <alignment horizontal="center" vertical="center" wrapText="1"/>
    </xf>
    <xf numFmtId="0" fontId="49" fillId="2" borderId="14" xfId="0" applyFont="1" applyFill="1" applyBorder="1" applyAlignment="1">
      <alignment horizontal="center" vertical="center" wrapText="1"/>
    </xf>
    <xf numFmtId="0" fontId="49" fillId="2" borderId="9" xfId="0" applyFont="1" applyFill="1" applyBorder="1" applyAlignment="1">
      <alignment horizontal="center" vertical="center" wrapText="1"/>
    </xf>
    <xf numFmtId="0" fontId="49" fillId="2" borderId="12" xfId="0" applyFont="1" applyFill="1" applyBorder="1" applyAlignment="1">
      <alignment horizontal="center" vertical="center" wrapText="1"/>
    </xf>
    <xf numFmtId="0" fontId="49" fillId="2" borderId="4" xfId="0" applyFont="1" applyFill="1" applyBorder="1" applyAlignment="1">
      <alignment horizontal="center" vertical="center" wrapText="1"/>
    </xf>
    <xf numFmtId="0" fontId="49" fillId="2" borderId="6" xfId="0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 wrapText="1"/>
    </xf>
    <xf numFmtId="0" fontId="49" fillId="2" borderId="11" xfId="0" applyFont="1" applyFill="1" applyBorder="1" applyAlignment="1">
      <alignment horizontal="center" vertical="center" wrapText="1"/>
    </xf>
    <xf numFmtId="0" fontId="49" fillId="2" borderId="2" xfId="0" applyFont="1" applyFill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38" fillId="2" borderId="0" xfId="0" quotePrefix="1" applyFont="1" applyFill="1" applyAlignment="1">
      <alignment horizontal="left" vertical="center" wrapText="1"/>
    </xf>
    <xf numFmtId="0" fontId="38" fillId="2" borderId="0" xfId="0" applyFont="1" applyFill="1" applyAlignment="1">
      <alignment horizontal="left" vertical="center" wrapText="1"/>
    </xf>
    <xf numFmtId="0" fontId="49" fillId="2" borderId="7" xfId="0" applyFont="1" applyFill="1" applyBorder="1" applyAlignment="1">
      <alignment horizontal="center" vertical="center" wrapText="1"/>
    </xf>
    <xf numFmtId="0" fontId="49" fillId="2" borderId="9" xfId="0" applyFont="1" applyFill="1" applyBorder="1" applyAlignment="1">
      <alignment horizontal="center" vertical="center"/>
    </xf>
    <xf numFmtId="0" fontId="49" fillId="2" borderId="12" xfId="0" applyFont="1" applyFill="1" applyBorder="1" applyAlignment="1">
      <alignment horizontal="center" vertical="center"/>
    </xf>
    <xf numFmtId="0" fontId="49" fillId="2" borderId="4" xfId="0" applyFont="1" applyFill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/>
    </xf>
    <xf numFmtId="9" fontId="50" fillId="0" borderId="13" xfId="5" applyNumberFormat="1" applyFont="1" applyBorder="1" applyAlignment="1">
      <alignment horizontal="left" vertical="center" shrinkToFit="1"/>
    </xf>
    <xf numFmtId="9" fontId="50" fillId="0" borderId="5" xfId="5" applyNumberFormat="1" applyFont="1" applyBorder="1" applyAlignment="1">
      <alignment horizontal="left" vertical="center" shrinkToFit="1"/>
    </xf>
    <xf numFmtId="9" fontId="50" fillId="0" borderId="14" xfId="5" applyNumberFormat="1" applyFont="1" applyBorder="1" applyAlignment="1">
      <alignment horizontal="left" vertical="center" shrinkToFit="1"/>
    </xf>
    <xf numFmtId="9" fontId="50" fillId="5" borderId="13" xfId="5" applyNumberFormat="1" applyFont="1" applyFill="1" applyBorder="1" applyAlignment="1">
      <alignment horizontal="center" vertical="center" shrinkToFit="1"/>
    </xf>
    <xf numFmtId="9" fontId="50" fillId="5" borderId="5" xfId="5" applyNumberFormat="1" applyFont="1" applyFill="1" applyBorder="1" applyAlignment="1">
      <alignment horizontal="center" vertical="center" shrinkToFit="1"/>
    </xf>
    <xf numFmtId="9" fontId="50" fillId="5" borderId="14" xfId="5" applyNumberFormat="1" applyFont="1" applyFill="1" applyBorder="1" applyAlignment="1">
      <alignment horizontal="center" vertical="center" shrinkToFit="1"/>
    </xf>
    <xf numFmtId="0" fontId="49" fillId="22" borderId="3" xfId="0" applyFont="1" applyFill="1" applyBorder="1" applyAlignment="1">
      <alignment horizontal="center" vertical="center"/>
    </xf>
    <xf numFmtId="0" fontId="49" fillId="22" borderId="5" xfId="0" applyFont="1" applyFill="1" applyBorder="1" applyAlignment="1">
      <alignment horizontal="center" vertical="center"/>
    </xf>
    <xf numFmtId="0" fontId="49" fillId="22" borderId="14" xfId="0" applyFont="1" applyFill="1" applyBorder="1" applyAlignment="1">
      <alignment horizontal="center" vertical="center"/>
    </xf>
    <xf numFmtId="9" fontId="49" fillId="22" borderId="13" xfId="0" applyNumberFormat="1" applyFont="1" applyFill="1" applyBorder="1" applyAlignment="1">
      <alignment horizontal="center" vertical="center"/>
    </xf>
    <xf numFmtId="9" fontId="49" fillId="22" borderId="5" xfId="0" applyNumberFormat="1" applyFont="1" applyFill="1" applyBorder="1" applyAlignment="1">
      <alignment horizontal="center" vertical="center"/>
    </xf>
    <xf numFmtId="9" fontId="49" fillId="22" borderId="14" xfId="0" applyNumberFormat="1" applyFont="1" applyFill="1" applyBorder="1" applyAlignment="1">
      <alignment horizontal="center" vertical="center"/>
    </xf>
    <xf numFmtId="9" fontId="38" fillId="5" borderId="13" xfId="0" applyNumberFormat="1" applyFont="1" applyFill="1" applyBorder="1" applyAlignment="1">
      <alignment horizontal="center" vertical="center"/>
    </xf>
    <xf numFmtId="9" fontId="38" fillId="5" borderId="5" xfId="0" applyNumberFormat="1" applyFont="1" applyFill="1" applyBorder="1" applyAlignment="1">
      <alignment horizontal="center" vertical="center"/>
    </xf>
    <xf numFmtId="9" fontId="38" fillId="5" borderId="14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22" borderId="13" xfId="0" applyFont="1" applyFill="1" applyBorder="1" applyAlignment="1">
      <alignment horizontal="center" vertical="center"/>
    </xf>
    <xf numFmtId="179" fontId="53" fillId="7" borderId="3" xfId="5" applyNumberFormat="1" applyFont="1" applyFill="1" applyBorder="1" applyAlignment="1">
      <alignment horizontal="center" vertical="center"/>
    </xf>
    <xf numFmtId="179" fontId="53" fillId="7" borderId="6" xfId="5" applyNumberFormat="1" applyFont="1" applyFill="1" applyBorder="1" applyAlignment="1">
      <alignment horizontal="center" vertical="center"/>
    </xf>
    <xf numFmtId="49" fontId="50" fillId="0" borderId="13" xfId="0" applyNumberFormat="1" applyFont="1" applyBorder="1" applyAlignment="1">
      <alignment horizontal="left" vertical="center" shrinkToFit="1"/>
    </xf>
    <xf numFmtId="49" fontId="50" fillId="0" borderId="5" xfId="0" applyNumberFormat="1" applyFont="1" applyBorder="1" applyAlignment="1">
      <alignment horizontal="left" vertical="center" shrinkToFit="1"/>
    </xf>
    <xf numFmtId="49" fontId="50" fillId="0" borderId="14" xfId="0" applyNumberFormat="1" applyFont="1" applyBorder="1" applyAlignment="1">
      <alignment horizontal="left" vertical="center" shrinkToFit="1"/>
    </xf>
    <xf numFmtId="9" fontId="50" fillId="18" borderId="13" xfId="5" applyNumberFormat="1" applyFont="1" applyFill="1" applyBorder="1" applyAlignment="1">
      <alignment horizontal="center" vertical="center" shrinkToFit="1"/>
    </xf>
    <xf numFmtId="9" fontId="50" fillId="18" borderId="5" xfId="5" applyNumberFormat="1" applyFont="1" applyFill="1" applyBorder="1" applyAlignment="1">
      <alignment horizontal="center" vertical="center" shrinkToFit="1"/>
    </xf>
    <xf numFmtId="9" fontId="50" fillId="18" borderId="14" xfId="5" applyNumberFormat="1" applyFont="1" applyFill="1" applyBorder="1" applyAlignment="1">
      <alignment horizontal="center" vertical="center" shrinkToFit="1"/>
    </xf>
    <xf numFmtId="9" fontId="50" fillId="16" borderId="13" xfId="5" applyNumberFormat="1" applyFont="1" applyFill="1" applyBorder="1" applyAlignment="1">
      <alignment horizontal="left" vertical="center" shrinkToFit="1"/>
    </xf>
    <xf numFmtId="9" fontId="50" fillId="16" borderId="5" xfId="5" applyNumberFormat="1" applyFont="1" applyFill="1" applyBorder="1" applyAlignment="1">
      <alignment horizontal="left" vertical="center" shrinkToFit="1"/>
    </xf>
    <xf numFmtId="9" fontId="50" fillId="16" borderId="14" xfId="5" applyNumberFormat="1" applyFont="1" applyFill="1" applyBorder="1" applyAlignment="1">
      <alignment horizontal="left" vertical="center" shrinkToFit="1"/>
    </xf>
    <xf numFmtId="179" fontId="53" fillId="0" borderId="3" xfId="5" applyNumberFormat="1" applyFont="1" applyBorder="1" applyAlignment="1">
      <alignment horizontal="center" vertical="center"/>
    </xf>
    <xf numFmtId="179" fontId="53" fillId="0" borderId="6" xfId="5" applyNumberFormat="1" applyFont="1" applyBorder="1" applyAlignment="1">
      <alignment horizontal="center" vertical="center"/>
    </xf>
    <xf numFmtId="179" fontId="53" fillId="0" borderId="13" xfId="5" applyNumberFormat="1" applyFont="1" applyBorder="1" applyAlignment="1">
      <alignment horizontal="center" vertical="center"/>
    </xf>
    <xf numFmtId="179" fontId="53" fillId="0" borderId="14" xfId="5" applyNumberFormat="1" applyFont="1" applyBorder="1" applyAlignment="1">
      <alignment horizontal="center" vertical="center"/>
    </xf>
    <xf numFmtId="0" fontId="50" fillId="0" borderId="13" xfId="0" applyFont="1" applyBorder="1" applyAlignment="1">
      <alignment horizontal="left" vertical="center" shrinkToFit="1"/>
    </xf>
    <xf numFmtId="0" fontId="50" fillId="0" borderId="5" xfId="0" applyFont="1" applyBorder="1" applyAlignment="1">
      <alignment horizontal="left" vertical="center" shrinkToFit="1"/>
    </xf>
    <xf numFmtId="0" fontId="50" fillId="0" borderId="14" xfId="0" applyFont="1" applyBorder="1" applyAlignment="1">
      <alignment horizontal="left" vertical="center" shrinkToFit="1"/>
    </xf>
    <xf numFmtId="179" fontId="53" fillId="0" borderId="3" xfId="5" applyNumberFormat="1" applyFont="1" applyBorder="1" applyAlignment="1">
      <alignment horizontal="center" vertical="center" shrinkToFit="1"/>
    </xf>
    <xf numFmtId="179" fontId="53" fillId="0" borderId="6" xfId="5" applyNumberFormat="1" applyFont="1" applyBorder="1" applyAlignment="1">
      <alignment horizontal="center" vertical="center" shrinkToFit="1"/>
    </xf>
    <xf numFmtId="9" fontId="38" fillId="22" borderId="13" xfId="0" applyNumberFormat="1" applyFont="1" applyFill="1" applyBorder="1" applyAlignment="1">
      <alignment horizontal="center" vertical="center"/>
    </xf>
    <xf numFmtId="9" fontId="38" fillId="22" borderId="5" xfId="0" applyNumberFormat="1" applyFont="1" applyFill="1" applyBorder="1" applyAlignment="1">
      <alignment horizontal="center" vertical="center"/>
    </xf>
    <xf numFmtId="9" fontId="38" fillId="22" borderId="14" xfId="0" applyNumberFormat="1" applyFont="1" applyFill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9" fontId="38" fillId="0" borderId="13" xfId="5" applyNumberFormat="1" applyFont="1" applyBorder="1" applyAlignment="1">
      <alignment horizontal="left" vertical="center" shrinkToFit="1"/>
    </xf>
    <xf numFmtId="9" fontId="38" fillId="0" borderId="5" xfId="5" applyNumberFormat="1" applyFont="1" applyBorder="1" applyAlignment="1">
      <alignment horizontal="left" vertical="center" shrinkToFit="1"/>
    </xf>
    <xf numFmtId="9" fontId="38" fillId="0" borderId="14" xfId="5" applyNumberFormat="1" applyFont="1" applyBorder="1" applyAlignment="1">
      <alignment horizontal="left" vertical="center" shrinkToFit="1"/>
    </xf>
    <xf numFmtId="0" fontId="49" fillId="2" borderId="0" xfId="0" applyFont="1" applyFill="1" applyAlignment="1">
      <alignment horizontal="center" vertical="center"/>
    </xf>
    <xf numFmtId="9" fontId="56" fillId="0" borderId="13" xfId="5" applyNumberFormat="1" applyFont="1" applyBorder="1" applyAlignment="1">
      <alignment horizontal="left" vertical="center" shrinkToFit="1"/>
    </xf>
    <xf numFmtId="9" fontId="56" fillId="0" borderId="5" xfId="5" applyNumberFormat="1" applyFont="1" applyBorder="1" applyAlignment="1">
      <alignment horizontal="left" vertical="center" shrinkToFit="1"/>
    </xf>
    <xf numFmtId="9" fontId="56" fillId="0" borderId="14" xfId="5" applyNumberFormat="1" applyFont="1" applyBorder="1" applyAlignment="1">
      <alignment horizontal="left" vertical="center" shrinkToFit="1"/>
    </xf>
    <xf numFmtId="9" fontId="55" fillId="18" borderId="13" xfId="5" applyNumberFormat="1" applyFont="1" applyFill="1" applyBorder="1" applyAlignment="1">
      <alignment horizontal="center" vertical="center" shrinkToFit="1"/>
    </xf>
    <xf numFmtId="9" fontId="55" fillId="18" borderId="5" xfId="5" applyNumberFormat="1" applyFont="1" applyFill="1" applyBorder="1" applyAlignment="1">
      <alignment horizontal="center" vertical="center" shrinkToFit="1"/>
    </xf>
    <xf numFmtId="9" fontId="55" fillId="18" borderId="14" xfId="5" applyNumberFormat="1" applyFont="1" applyFill="1" applyBorder="1" applyAlignment="1">
      <alignment horizontal="center" vertical="center" shrinkToFit="1"/>
    </xf>
    <xf numFmtId="9" fontId="38" fillId="0" borderId="13" xfId="5" applyNumberFormat="1" applyFont="1" applyBorder="1" applyAlignment="1">
      <alignment horizontal="left" vertical="center"/>
    </xf>
    <xf numFmtId="9" fontId="38" fillId="0" borderId="5" xfId="5" applyNumberFormat="1" applyFont="1" applyBorder="1" applyAlignment="1">
      <alignment horizontal="left" vertical="center"/>
    </xf>
    <xf numFmtId="9" fontId="38" fillId="0" borderId="14" xfId="5" applyNumberFormat="1" applyFont="1" applyBorder="1" applyAlignment="1">
      <alignment horizontal="left" vertical="center"/>
    </xf>
    <xf numFmtId="0" fontId="53" fillId="0" borderId="13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3" fillId="0" borderId="14" xfId="0" applyFont="1" applyBorder="1" applyAlignment="1">
      <alignment horizontal="center" vertical="center"/>
    </xf>
    <xf numFmtId="178" fontId="50" fillId="0" borderId="13" xfId="5" applyNumberFormat="1" applyFont="1" applyBorder="1" applyAlignment="1">
      <alignment horizontal="center" vertical="center"/>
    </xf>
    <xf numFmtId="178" fontId="50" fillId="0" borderId="14" xfId="5" applyNumberFormat="1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1" fillId="2" borderId="13" xfId="0" applyFont="1" applyFill="1" applyBorder="1" applyAlignment="1">
      <alignment horizontal="center" vertical="center"/>
    </xf>
    <xf numFmtId="0" fontId="51" fillId="2" borderId="5" xfId="0" applyFont="1" applyFill="1" applyBorder="1" applyAlignment="1">
      <alignment horizontal="center" vertical="center"/>
    </xf>
    <xf numFmtId="0" fontId="51" fillId="2" borderId="14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left" vertical="center"/>
    </xf>
    <xf numFmtId="0" fontId="50" fillId="0" borderId="5" xfId="0" applyFont="1" applyBorder="1" applyAlignment="1">
      <alignment horizontal="left" vertical="center"/>
    </xf>
    <xf numFmtId="0" fontId="50" fillId="0" borderId="14" xfId="0" applyFont="1" applyBorder="1" applyAlignment="1">
      <alignment horizontal="left" vertical="center"/>
    </xf>
    <xf numFmtId="9" fontId="46" fillId="0" borderId="13" xfId="5" applyNumberFormat="1" applyFont="1" applyBorder="1" applyAlignment="1">
      <alignment horizontal="left" vertical="center" shrinkToFit="1"/>
    </xf>
    <xf numFmtId="9" fontId="46" fillId="0" borderId="5" xfId="5" applyNumberFormat="1" applyFont="1" applyBorder="1" applyAlignment="1">
      <alignment horizontal="left" vertical="center" shrinkToFit="1"/>
    </xf>
    <xf numFmtId="9" fontId="46" fillId="0" borderId="14" xfId="5" applyNumberFormat="1" applyFont="1" applyBorder="1" applyAlignment="1">
      <alignment horizontal="left" vertical="center" shrinkToFit="1"/>
    </xf>
    <xf numFmtId="0" fontId="56" fillId="2" borderId="0" xfId="0" quotePrefix="1" applyFont="1" applyFill="1" applyAlignment="1">
      <alignment horizontal="left" vertical="center" wrapText="1"/>
    </xf>
    <xf numFmtId="0" fontId="56" fillId="2" borderId="0" xfId="0" applyFont="1" applyFill="1" applyAlignment="1">
      <alignment horizontal="left" vertical="center" wrapText="1"/>
    </xf>
    <xf numFmtId="0" fontId="70" fillId="2" borderId="0" xfId="0" quotePrefix="1" applyFont="1" applyFill="1" applyAlignment="1">
      <alignment horizontal="left" vertical="center" wrapText="1"/>
    </xf>
    <xf numFmtId="0" fontId="70" fillId="2" borderId="0" xfId="0" applyFont="1" applyFill="1" applyAlignment="1">
      <alignment horizontal="left" vertical="center" wrapText="1"/>
    </xf>
    <xf numFmtId="0" fontId="79" fillId="0" borderId="0" xfId="56" applyFont="1" applyAlignment="1">
      <alignment horizontal="left" vertical="center" wrapText="1"/>
    </xf>
    <xf numFmtId="0" fontId="9" fillId="4" borderId="2" xfId="56" applyFont="1" applyFill="1" applyBorder="1" applyAlignment="1">
      <alignment horizontal="center" vertical="center"/>
    </xf>
    <xf numFmtId="0" fontId="74" fillId="4" borderId="13" xfId="56" applyFont="1" applyFill="1" applyBorder="1" applyAlignment="1">
      <alignment horizontal="center" vertical="center" wrapText="1"/>
    </xf>
    <xf numFmtId="0" fontId="74" fillId="4" borderId="14" xfId="56" applyFont="1" applyFill="1" applyBorder="1" applyAlignment="1">
      <alignment horizontal="center" vertical="center" wrapText="1"/>
    </xf>
    <xf numFmtId="0" fontId="74" fillId="4" borderId="2" xfId="56" applyFont="1" applyFill="1" applyBorder="1" applyAlignment="1">
      <alignment horizontal="center" vertical="center"/>
    </xf>
    <xf numFmtId="0" fontId="75" fillId="2" borderId="13" xfId="56" applyFont="1" applyFill="1" applyBorder="1" applyAlignment="1">
      <alignment horizontal="center" vertical="center" wrapText="1"/>
    </xf>
    <xf numFmtId="0" fontId="75" fillId="2" borderId="2" xfId="56" applyFont="1" applyFill="1" applyBorder="1" applyAlignment="1">
      <alignment horizontal="center" vertical="center" wrapText="1"/>
    </xf>
    <xf numFmtId="0" fontId="79" fillId="0" borderId="0" xfId="55" applyFont="1" applyAlignment="1">
      <alignment horizontal="left" vertical="center" wrapText="1"/>
    </xf>
    <xf numFmtId="0" fontId="9" fillId="4" borderId="2" xfId="55" applyFont="1" applyFill="1" applyBorder="1" applyAlignment="1">
      <alignment horizontal="center" vertical="center"/>
    </xf>
    <xf numFmtId="0" fontId="74" fillId="4" borderId="13" xfId="55" applyFont="1" applyFill="1" applyBorder="1" applyAlignment="1">
      <alignment horizontal="center" vertical="center" wrapText="1"/>
    </xf>
    <xf numFmtId="0" fontId="74" fillId="4" borderId="14" xfId="55" applyFont="1" applyFill="1" applyBorder="1" applyAlignment="1">
      <alignment horizontal="center" vertical="center" wrapText="1"/>
    </xf>
    <xf numFmtId="0" fontId="74" fillId="4" borderId="2" xfId="55" applyFont="1" applyFill="1" applyBorder="1" applyAlignment="1">
      <alignment horizontal="center" vertical="center"/>
    </xf>
    <xf numFmtId="0" fontId="75" fillId="2" borderId="13" xfId="55" applyFont="1" applyFill="1" applyBorder="1" applyAlignment="1">
      <alignment horizontal="center" vertical="center" wrapText="1"/>
    </xf>
    <xf numFmtId="0" fontId="75" fillId="2" borderId="2" xfId="55" applyFont="1" applyFill="1" applyBorder="1" applyAlignment="1">
      <alignment horizontal="center" vertical="center" wrapText="1"/>
    </xf>
    <xf numFmtId="0" fontId="79" fillId="0" borderId="0" xfId="13" applyFont="1" applyAlignment="1">
      <alignment horizontal="left" vertical="center" wrapText="1"/>
    </xf>
    <xf numFmtId="0" fontId="9" fillId="4" borderId="2" xfId="13" applyFont="1" applyFill="1" applyBorder="1" applyAlignment="1">
      <alignment horizontal="center" vertical="center"/>
    </xf>
    <xf numFmtId="0" fontId="74" fillId="4" borderId="13" xfId="13" applyFont="1" applyFill="1" applyBorder="1" applyAlignment="1">
      <alignment horizontal="center" vertical="center" wrapText="1"/>
    </xf>
    <xf numFmtId="0" fontId="74" fillId="4" borderId="14" xfId="13" applyFont="1" applyFill="1" applyBorder="1" applyAlignment="1">
      <alignment horizontal="center" vertical="center" wrapText="1"/>
    </xf>
    <xf numFmtId="0" fontId="74" fillId="4" borderId="2" xfId="13" applyFont="1" applyFill="1" applyBorder="1" applyAlignment="1">
      <alignment horizontal="center" vertical="center"/>
    </xf>
    <xf numFmtId="0" fontId="75" fillId="2" borderId="13" xfId="13" applyFont="1" applyFill="1" applyBorder="1" applyAlignment="1">
      <alignment horizontal="center" vertical="center" wrapText="1"/>
    </xf>
    <xf numFmtId="0" fontId="75" fillId="2" borderId="2" xfId="13" applyFont="1" applyFill="1" applyBorder="1" applyAlignment="1">
      <alignment horizontal="center" vertical="center" wrapText="1"/>
    </xf>
    <xf numFmtId="0" fontId="79" fillId="0" borderId="0" xfId="12" applyFont="1" applyAlignment="1">
      <alignment horizontal="left" vertical="center" wrapText="1"/>
    </xf>
    <xf numFmtId="0" fontId="9" fillId="4" borderId="2" xfId="12" applyFont="1" applyFill="1" applyBorder="1" applyAlignment="1">
      <alignment horizontal="center" vertical="center"/>
    </xf>
    <xf numFmtId="0" fontId="74" fillId="4" borderId="13" xfId="12" applyFont="1" applyFill="1" applyBorder="1" applyAlignment="1">
      <alignment horizontal="center" vertical="center" wrapText="1"/>
    </xf>
    <xf numFmtId="0" fontId="74" fillId="4" borderId="14" xfId="12" applyFont="1" applyFill="1" applyBorder="1" applyAlignment="1">
      <alignment horizontal="center" vertical="center" wrapText="1"/>
    </xf>
    <xf numFmtId="0" fontId="74" fillId="4" borderId="2" xfId="12" applyFont="1" applyFill="1" applyBorder="1" applyAlignment="1">
      <alignment horizontal="center" vertical="center"/>
    </xf>
    <xf numFmtId="0" fontId="75" fillId="2" borderId="13" xfId="12" applyFont="1" applyFill="1" applyBorder="1" applyAlignment="1">
      <alignment horizontal="center" vertical="center" wrapText="1"/>
    </xf>
    <xf numFmtId="0" fontId="75" fillId="2" borderId="2" xfId="12" applyFont="1" applyFill="1" applyBorder="1" applyAlignment="1">
      <alignment horizontal="center" vertical="center" wrapText="1"/>
    </xf>
    <xf numFmtId="0" fontId="77" fillId="0" borderId="0" xfId="10" applyFont="1" applyAlignment="1">
      <alignment horizontal="left" vertical="center" wrapText="1"/>
    </xf>
    <xf numFmtId="0" fontId="8" fillId="4" borderId="2" xfId="10" applyFont="1" applyFill="1" applyBorder="1" applyAlignment="1">
      <alignment horizontal="center" vertical="center"/>
    </xf>
    <xf numFmtId="0" fontId="74" fillId="4" borderId="13" xfId="10" applyFont="1" applyFill="1" applyBorder="1" applyAlignment="1">
      <alignment horizontal="center" vertical="center" wrapText="1"/>
    </xf>
    <xf numFmtId="0" fontId="74" fillId="4" borderId="14" xfId="10" applyFont="1" applyFill="1" applyBorder="1" applyAlignment="1">
      <alignment horizontal="center" vertical="center" wrapText="1"/>
    </xf>
    <xf numFmtId="0" fontId="74" fillId="4" borderId="2" xfId="10" applyFont="1" applyFill="1" applyBorder="1" applyAlignment="1">
      <alignment horizontal="center" vertical="center"/>
    </xf>
    <xf numFmtId="0" fontId="75" fillId="2" borderId="13" xfId="10" applyFont="1" applyFill="1" applyBorder="1" applyAlignment="1">
      <alignment horizontal="center" vertical="center" wrapText="1"/>
    </xf>
    <xf numFmtId="0" fontId="75" fillId="2" borderId="2" xfId="10" applyFont="1" applyFill="1" applyBorder="1" applyAlignment="1">
      <alignment horizontal="center" vertical="center" wrapText="1"/>
    </xf>
    <xf numFmtId="0" fontId="8" fillId="4" borderId="9" xfId="10" applyFont="1" applyFill="1" applyBorder="1" applyAlignment="1">
      <alignment horizontal="center" vertical="center"/>
    </xf>
    <xf numFmtId="0" fontId="8" fillId="4" borderId="7" xfId="10" applyFont="1" applyFill="1" applyBorder="1" applyAlignment="1">
      <alignment horizontal="center" vertical="center"/>
    </xf>
    <xf numFmtId="0" fontId="8" fillId="4" borderId="12" xfId="10" applyFont="1" applyFill="1" applyBorder="1" applyAlignment="1">
      <alignment horizontal="center" vertical="center"/>
    </xf>
    <xf numFmtId="0" fontId="74" fillId="4" borderId="3" xfId="10" applyFont="1" applyFill="1" applyBorder="1" applyAlignment="1">
      <alignment horizontal="center" vertical="center" wrapText="1"/>
    </xf>
    <xf numFmtId="0" fontId="74" fillId="4" borderId="8" xfId="10" applyFont="1" applyFill="1" applyBorder="1" applyAlignment="1">
      <alignment horizontal="center" vertical="center" wrapText="1"/>
    </xf>
    <xf numFmtId="0" fontId="74" fillId="4" borderId="10" xfId="10" applyFont="1" applyFill="1" applyBorder="1" applyAlignment="1">
      <alignment horizontal="center" vertical="center" wrapText="1"/>
    </xf>
    <xf numFmtId="0" fontId="74" fillId="4" borderId="9" xfId="10" applyFont="1" applyFill="1" applyBorder="1" applyAlignment="1">
      <alignment horizontal="center" vertical="center"/>
    </xf>
    <xf numFmtId="0" fontId="74" fillId="4" borderId="12" xfId="10" applyFont="1" applyFill="1" applyBorder="1" applyAlignment="1">
      <alignment horizontal="center" vertical="center"/>
    </xf>
    <xf numFmtId="0" fontId="75" fillId="2" borderId="3" xfId="10" applyFont="1" applyFill="1" applyBorder="1" applyAlignment="1">
      <alignment horizontal="center" vertical="center" wrapText="1"/>
    </xf>
    <xf numFmtId="0" fontId="75" fillId="2" borderId="10" xfId="10" applyFont="1" applyFill="1" applyBorder="1" applyAlignment="1">
      <alignment horizontal="center" vertical="center" wrapText="1"/>
    </xf>
    <xf numFmtId="0" fontId="75" fillId="2" borderId="9" xfId="10" applyFont="1" applyFill="1" applyBorder="1" applyAlignment="1">
      <alignment horizontal="center" vertical="center" wrapText="1"/>
    </xf>
    <xf numFmtId="0" fontId="75" fillId="2" borderId="12" xfId="1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2" fillId="0" borderId="48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vertical="center" wrapText="1"/>
    </xf>
    <xf numFmtId="0" fontId="36" fillId="2" borderId="39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0" fontId="36" fillId="2" borderId="11" xfId="0" applyFont="1" applyFill="1" applyBorder="1" applyAlignment="1">
      <alignment horizontal="center" vertical="center" wrapText="1"/>
    </xf>
    <xf numFmtId="0" fontId="36" fillId="2" borderId="51" xfId="0" applyFont="1" applyFill="1" applyBorder="1" applyAlignment="1">
      <alignment horizontal="center" vertical="center" wrapText="1"/>
    </xf>
    <xf numFmtId="0" fontId="36" fillId="2" borderId="52" xfId="0" applyFont="1" applyFill="1" applyBorder="1" applyAlignment="1">
      <alignment horizontal="center" vertical="center" wrapText="1"/>
    </xf>
    <xf numFmtId="0" fontId="36" fillId="2" borderId="53" xfId="0" applyFont="1" applyFill="1" applyBorder="1" applyAlignment="1">
      <alignment horizontal="center" vertical="center" wrapText="1"/>
    </xf>
    <xf numFmtId="0" fontId="36" fillId="2" borderId="54" xfId="0" applyFont="1" applyFill="1" applyBorder="1" applyAlignment="1">
      <alignment horizontal="center" vertical="center" wrapText="1"/>
    </xf>
    <xf numFmtId="0" fontId="36" fillId="2" borderId="3" xfId="0" quotePrefix="1" applyFont="1" applyFill="1" applyBorder="1" applyAlignment="1">
      <alignment horizontal="center" vertical="center"/>
    </xf>
    <xf numFmtId="0" fontId="36" fillId="2" borderId="12" xfId="0" quotePrefix="1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6" fillId="2" borderId="12" xfId="0" applyFont="1" applyFill="1" applyBorder="1" applyAlignment="1">
      <alignment horizontal="center" vertical="center"/>
    </xf>
    <xf numFmtId="0" fontId="38" fillId="2" borderId="13" xfId="0" quotePrefix="1" applyFont="1" applyFill="1" applyBorder="1" applyAlignment="1">
      <alignment horizontal="center" vertical="center"/>
    </xf>
    <xf numFmtId="0" fontId="36" fillId="2" borderId="5" xfId="0" quotePrefix="1" applyFont="1" applyFill="1" applyBorder="1" applyAlignment="1">
      <alignment horizontal="center" vertical="center"/>
    </xf>
    <xf numFmtId="0" fontId="36" fillId="2" borderId="14" xfId="0" quotePrefix="1" applyFont="1" applyFill="1" applyBorder="1" applyAlignment="1">
      <alignment horizontal="center" vertical="center"/>
    </xf>
    <xf numFmtId="0" fontId="36" fillId="2" borderId="51" xfId="0" quotePrefix="1" applyFont="1" applyFill="1" applyBorder="1" applyAlignment="1">
      <alignment horizontal="center" vertical="center"/>
    </xf>
    <xf numFmtId="0" fontId="36" fillId="2" borderId="57" xfId="0" quotePrefix="1" applyFont="1" applyFill="1" applyBorder="1" applyAlignment="1">
      <alignment horizontal="center" vertical="center"/>
    </xf>
    <xf numFmtId="0" fontId="23" fillId="8" borderId="47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9" xfId="0" applyFont="1" applyFill="1" applyBorder="1" applyAlignment="1">
      <alignment horizontal="center" vertical="center" wrapText="1"/>
    </xf>
    <xf numFmtId="0" fontId="23" fillId="8" borderId="12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10" xfId="0" applyFont="1" applyFill="1" applyBorder="1" applyAlignment="1">
      <alignment horizontal="center" vertical="center" wrapText="1"/>
    </xf>
    <xf numFmtId="0" fontId="25" fillId="10" borderId="41" xfId="0" applyFont="1" applyFill="1" applyBorder="1" applyAlignment="1">
      <alignment horizontal="center" vertical="center"/>
    </xf>
    <xf numFmtId="0" fontId="25" fillId="10" borderId="42" xfId="0" applyFont="1" applyFill="1" applyBorder="1" applyAlignment="1">
      <alignment horizontal="center" vertical="center"/>
    </xf>
    <xf numFmtId="0" fontId="25" fillId="10" borderId="43" xfId="0" applyFont="1" applyFill="1" applyBorder="1" applyAlignment="1">
      <alignment horizontal="center" vertical="center"/>
    </xf>
    <xf numFmtId="0" fontId="25" fillId="10" borderId="44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5" fillId="10" borderId="45" xfId="0" applyFont="1" applyFill="1" applyBorder="1" applyAlignment="1">
      <alignment horizontal="center" vertical="center"/>
    </xf>
    <xf numFmtId="0" fontId="23" fillId="8" borderId="15" xfId="0" applyFont="1" applyFill="1" applyBorder="1" applyAlignment="1">
      <alignment horizontal="center" vertical="center"/>
    </xf>
    <xf numFmtId="0" fontId="23" fillId="8" borderId="33" xfId="0" applyFont="1" applyFill="1" applyBorder="1" applyAlignment="1">
      <alignment horizontal="center" vertical="center"/>
    </xf>
    <xf numFmtId="0" fontId="23" fillId="8" borderId="22" xfId="0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0" fontId="23" fillId="8" borderId="31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23" fillId="8" borderId="40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5" fillId="9" borderId="41" xfId="0" applyFont="1" applyFill="1" applyBorder="1" applyAlignment="1">
      <alignment horizontal="center" vertical="center"/>
    </xf>
    <xf numFmtId="0" fontId="25" fillId="9" borderId="42" xfId="0" applyFont="1" applyFill="1" applyBorder="1" applyAlignment="1">
      <alignment horizontal="center" vertical="center"/>
    </xf>
    <xf numFmtId="0" fontId="25" fillId="9" borderId="43" xfId="0" applyFont="1" applyFill="1" applyBorder="1" applyAlignment="1">
      <alignment horizontal="center" vertical="center"/>
    </xf>
    <xf numFmtId="0" fontId="25" fillId="9" borderId="4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45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12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5" fillId="11" borderId="41" xfId="0" applyFont="1" applyFill="1" applyBorder="1" applyAlignment="1">
      <alignment horizontal="center" vertical="center"/>
    </xf>
    <xf numFmtId="0" fontId="25" fillId="11" borderId="42" xfId="0" applyFont="1" applyFill="1" applyBorder="1" applyAlignment="1">
      <alignment horizontal="center" vertical="center"/>
    </xf>
    <xf numFmtId="0" fontId="25" fillId="11" borderId="43" xfId="0" applyFont="1" applyFill="1" applyBorder="1" applyAlignment="1">
      <alignment horizontal="center" vertical="center"/>
    </xf>
    <xf numFmtId="0" fontId="25" fillId="11" borderId="44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5" fillId="11" borderId="45" xfId="0" applyFont="1" applyFill="1" applyBorder="1" applyAlignment="1">
      <alignment horizontal="center" vertical="center"/>
    </xf>
    <xf numFmtId="0" fontId="23" fillId="12" borderId="14" xfId="0" applyFont="1" applyFill="1" applyBorder="1" applyAlignment="1">
      <alignment horizontal="center" vertical="center"/>
    </xf>
    <xf numFmtId="0" fontId="17" fillId="0" borderId="5" xfId="0" applyFont="1" applyBorder="1" applyAlignment="1"/>
    <xf numFmtId="0" fontId="17" fillId="0" borderId="14" xfId="0" applyFont="1" applyBorder="1" applyAlignment="1"/>
    <xf numFmtId="0" fontId="23" fillId="12" borderId="2" xfId="0" applyFont="1" applyFill="1" applyBorder="1" applyAlignment="1">
      <alignment horizontal="center" vertical="center"/>
    </xf>
    <xf numFmtId="0" fontId="23" fillId="21" borderId="24" xfId="0" applyFont="1" applyFill="1" applyBorder="1" applyAlignment="1">
      <alignment horizontal="center"/>
    </xf>
    <xf numFmtId="0" fontId="23" fillId="21" borderId="34" xfId="0" applyFont="1" applyFill="1" applyBorder="1" applyAlignment="1">
      <alignment horizontal="center"/>
    </xf>
    <xf numFmtId="41" fontId="23" fillId="13" borderId="41" xfId="0" applyNumberFormat="1" applyFont="1" applyFill="1" applyBorder="1" applyAlignment="1">
      <alignment horizontal="center" vertical="center"/>
    </xf>
    <xf numFmtId="41" fontId="23" fillId="13" borderId="42" xfId="0" applyNumberFormat="1" applyFont="1" applyFill="1" applyBorder="1" applyAlignment="1">
      <alignment horizontal="center" vertical="center"/>
    </xf>
    <xf numFmtId="41" fontId="23" fillId="13" borderId="43" xfId="0" applyNumberFormat="1" applyFont="1" applyFill="1" applyBorder="1" applyAlignment="1">
      <alignment horizontal="center" vertical="center"/>
    </xf>
    <xf numFmtId="41" fontId="23" fillId="8" borderId="48" xfId="0" applyNumberFormat="1" applyFont="1" applyFill="1" applyBorder="1" applyAlignment="1">
      <alignment horizontal="center" vertical="center" wrapText="1"/>
    </xf>
    <xf numFmtId="41" fontId="23" fillId="8" borderId="4" xfId="0" applyNumberFormat="1" applyFont="1" applyFill="1" applyBorder="1" applyAlignment="1">
      <alignment horizontal="center" vertical="center" wrapText="1"/>
    </xf>
    <xf numFmtId="41" fontId="23" fillId="8" borderId="44" xfId="0" applyNumberFormat="1" applyFont="1" applyFill="1" applyBorder="1" applyAlignment="1">
      <alignment horizontal="center" vertical="center" wrapText="1"/>
    </xf>
    <xf numFmtId="41" fontId="23" fillId="8" borderId="1" xfId="0" applyNumberFormat="1" applyFont="1" applyFill="1" applyBorder="1" applyAlignment="1">
      <alignment horizontal="center" vertical="center" wrapText="1"/>
    </xf>
    <xf numFmtId="41" fontId="23" fillId="8" borderId="3" xfId="0" applyNumberFormat="1" applyFont="1" applyFill="1" applyBorder="1" applyAlignment="1">
      <alignment horizontal="center" vertical="center" wrapText="1"/>
    </xf>
    <xf numFmtId="41" fontId="23" fillId="8" borderId="59" xfId="0" applyNumberFormat="1" applyFont="1" applyFill="1" applyBorder="1" applyAlignment="1">
      <alignment horizontal="center" vertical="center" wrapText="1"/>
    </xf>
    <xf numFmtId="41" fontId="23" fillId="8" borderId="10" xfId="0" applyNumberFormat="1" applyFont="1" applyFill="1" applyBorder="1" applyAlignment="1">
      <alignment horizontal="center" vertical="center" wrapText="1"/>
    </xf>
    <xf numFmtId="41" fontId="23" fillId="8" borderId="45" xfId="0" applyNumberFormat="1" applyFont="1" applyFill="1" applyBorder="1" applyAlignment="1">
      <alignment horizontal="center" vertical="center" wrapText="1"/>
    </xf>
    <xf numFmtId="0" fontId="23" fillId="8" borderId="48" xfId="0" applyFont="1" applyFill="1" applyBorder="1" applyAlignment="1">
      <alignment horizontal="center" vertical="center" wrapText="1"/>
    </xf>
    <xf numFmtId="0" fontId="23" fillId="8" borderId="44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center" vertical="center" wrapText="1"/>
    </xf>
    <xf numFmtId="41" fontId="23" fillId="8" borderId="12" xfId="5" applyFont="1" applyFill="1" applyBorder="1" applyAlignment="1">
      <alignment horizontal="center" vertical="center" wrapText="1"/>
    </xf>
    <xf numFmtId="0" fontId="17" fillId="0" borderId="12" xfId="0" applyFont="1" applyBorder="1" applyAlignment="1"/>
    <xf numFmtId="41" fontId="23" fillId="8" borderId="22" xfId="5" applyFont="1" applyFill="1" applyBorder="1" applyAlignment="1">
      <alignment horizontal="center" vertical="center" wrapText="1"/>
    </xf>
    <xf numFmtId="0" fontId="17" fillId="0" borderId="22" xfId="0" applyFont="1" applyBorder="1" applyAlignment="1"/>
    <xf numFmtId="41" fontId="23" fillId="3" borderId="2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/>
    <xf numFmtId="0" fontId="17" fillId="3" borderId="14" xfId="0" applyFont="1" applyFill="1" applyBorder="1" applyAlignment="1"/>
    <xf numFmtId="41" fontId="23" fillId="8" borderId="10" xfId="5" applyFont="1" applyFill="1" applyBorder="1" applyAlignment="1">
      <alignment horizontal="center" vertical="center" wrapText="1"/>
    </xf>
    <xf numFmtId="41" fontId="23" fillId="8" borderId="2" xfId="5" applyFont="1" applyFill="1" applyBorder="1" applyAlignment="1">
      <alignment horizontal="center" vertical="center" wrapText="1"/>
    </xf>
    <xf numFmtId="41" fontId="23" fillId="8" borderId="13" xfId="5" applyFont="1" applyFill="1" applyBorder="1" applyAlignment="1">
      <alignment horizontal="center" vertical="center" wrapText="1"/>
    </xf>
    <xf numFmtId="0" fontId="17" fillId="0" borderId="10" xfId="0" applyFont="1" applyBorder="1" applyAlignment="1"/>
    <xf numFmtId="0" fontId="17" fillId="0" borderId="12" xfId="0" applyFont="1" applyBorder="1">
      <alignment vertical="center"/>
    </xf>
    <xf numFmtId="0" fontId="23" fillId="21" borderId="18" xfId="0" applyFont="1" applyFill="1" applyBorder="1" applyAlignment="1">
      <alignment horizontal="center" vertical="center"/>
    </xf>
    <xf numFmtId="0" fontId="23" fillId="21" borderId="31" xfId="0" applyFont="1" applyFill="1" applyBorder="1" applyAlignment="1">
      <alignment horizontal="center" vertical="center"/>
    </xf>
    <xf numFmtId="0" fontId="23" fillId="21" borderId="32" xfId="0" applyFont="1" applyFill="1" applyBorder="1" applyAlignment="1">
      <alignment horizontal="center" vertical="center"/>
    </xf>
    <xf numFmtId="0" fontId="23" fillId="19" borderId="31" xfId="0" applyFont="1" applyFill="1" applyBorder="1" applyAlignment="1">
      <alignment horizontal="center" vertical="center"/>
    </xf>
    <xf numFmtId="0" fontId="23" fillId="19" borderId="5" xfId="0" applyFont="1" applyFill="1" applyBorder="1" applyAlignment="1">
      <alignment horizontal="center"/>
    </xf>
    <xf numFmtId="0" fontId="23" fillId="19" borderId="13" xfId="0" applyFont="1" applyFill="1" applyBorder="1" applyAlignment="1">
      <alignment horizontal="center"/>
    </xf>
    <xf numFmtId="0" fontId="23" fillId="19" borderId="14" xfId="0" applyFont="1" applyFill="1" applyBorder="1" applyAlignment="1">
      <alignment horizontal="center"/>
    </xf>
    <xf numFmtId="0" fontId="23" fillId="3" borderId="2" xfId="0" applyFont="1" applyFill="1" applyBorder="1" applyAlignment="1">
      <alignment horizontal="center" vertical="center" wrapText="1"/>
    </xf>
    <xf numFmtId="0" fontId="17" fillId="0" borderId="34" xfId="0" applyFont="1" applyBorder="1" applyAlignment="1"/>
  </cellXfs>
  <cellStyles count="57">
    <cellStyle name="20% - 강조색1" xfId="32" builtinId="30" customBuiltin="1"/>
    <cellStyle name="20% - 강조색2" xfId="36" builtinId="34" customBuiltin="1"/>
    <cellStyle name="20% - 강조색3" xfId="40" builtinId="38" customBuiltin="1"/>
    <cellStyle name="20% - 강조색4" xfId="44" builtinId="42" customBuiltin="1"/>
    <cellStyle name="20% - 강조색5" xfId="48" builtinId="46" customBuiltin="1"/>
    <cellStyle name="20% - 강조색6" xfId="52" builtinId="50" customBuiltin="1"/>
    <cellStyle name="40% - 강조색1" xfId="33" builtinId="31" customBuiltin="1"/>
    <cellStyle name="40% - 강조색2" xfId="37" builtinId="35" customBuiltin="1"/>
    <cellStyle name="40% - 강조색3" xfId="41" builtinId="39" customBuiltin="1"/>
    <cellStyle name="40% - 강조색4" xfId="45" builtinId="43" customBuiltin="1"/>
    <cellStyle name="40% - 강조색5" xfId="49" builtinId="47" customBuiltin="1"/>
    <cellStyle name="40% - 강조색6" xfId="53" builtinId="51" customBuiltin="1"/>
    <cellStyle name="60% - 강조색1" xfId="34" builtinId="32" customBuiltin="1"/>
    <cellStyle name="60% - 강조색2" xfId="38" builtinId="36" customBuiltin="1"/>
    <cellStyle name="60% - 강조색3" xfId="42" builtinId="40" customBuiltin="1"/>
    <cellStyle name="60% - 강조색4" xfId="46" builtinId="44" customBuiltin="1"/>
    <cellStyle name="60% - 강조색5" xfId="50" builtinId="48" customBuiltin="1"/>
    <cellStyle name="60% - 강조색6" xfId="54" builtinId="52" customBuiltin="1"/>
    <cellStyle name="강조색1" xfId="31" builtinId="29" customBuiltin="1"/>
    <cellStyle name="강조색2" xfId="35" builtinId="33" customBuiltin="1"/>
    <cellStyle name="강조색3" xfId="39" builtinId="37" customBuiltin="1"/>
    <cellStyle name="강조색4" xfId="43" builtinId="41" customBuiltin="1"/>
    <cellStyle name="강조색5" xfId="47" builtinId="45" customBuiltin="1"/>
    <cellStyle name="강조색6" xfId="51" builtinId="49" customBuiltin="1"/>
    <cellStyle name="경고문" xfId="27" builtinId="11" customBuiltin="1"/>
    <cellStyle name="계산" xfId="24" builtinId="22" customBuiltin="1"/>
    <cellStyle name="나쁨" xfId="20" builtinId="27" customBuiltin="1"/>
    <cellStyle name="메모" xfId="28" builtinId="10" customBuiltin="1"/>
    <cellStyle name="백분율" xfId="2" builtinId="5"/>
    <cellStyle name="백분율 10" xfId="7" xr:uid="{887E4323-548B-46C6-A73B-480A768FD5D0}"/>
    <cellStyle name="백분율 2" xfId="6" xr:uid="{25ECF9AC-953F-49A5-9684-124BB0BEC70B}"/>
    <cellStyle name="백분율 9" xfId="8" xr:uid="{A5868B41-D227-40A6-98A4-5205D67395FD}"/>
    <cellStyle name="보통" xfId="21" builtinId="28" customBuiltin="1"/>
    <cellStyle name="설명 텍스트" xfId="29" builtinId="53" customBuiltin="1"/>
    <cellStyle name="셀 확인" xfId="26" builtinId="23" customBuiltin="1"/>
    <cellStyle name="쉼표 [0]" xfId="1" builtinId="6"/>
    <cellStyle name="쉼표 [0] 13" xfId="4" xr:uid="{4F067CAA-B27C-4679-9931-A985199E34AE}"/>
    <cellStyle name="쉼표 [0] 2" xfId="5" xr:uid="{9F410731-8953-472A-9852-E9EACB472A3B}"/>
    <cellStyle name="연결된 셀" xfId="25" builtinId="24" customBuiltin="1"/>
    <cellStyle name="요약" xfId="30" builtinId="25" customBuiltin="1"/>
    <cellStyle name="입력" xfId="22" builtinId="20" customBuiltin="1"/>
    <cellStyle name="제목" xfId="14" builtinId="15" customBuiltin="1"/>
    <cellStyle name="제목 1" xfId="15" builtinId="16" customBuiltin="1"/>
    <cellStyle name="제목 2" xfId="16" builtinId="17" customBuiltin="1"/>
    <cellStyle name="제목 3" xfId="17" builtinId="18" customBuiltin="1"/>
    <cellStyle name="제목 4" xfId="18" builtinId="19" customBuiltin="1"/>
    <cellStyle name="좋음" xfId="19" builtinId="26" customBuiltin="1"/>
    <cellStyle name="출력" xfId="23" builtinId="21" customBuiltin="1"/>
    <cellStyle name="표준" xfId="0" builtinId="0"/>
    <cellStyle name="표준 2" xfId="10" xr:uid="{AFB39548-EE49-4BD0-8309-CC5B321EE0A4}"/>
    <cellStyle name="표준 2 2" xfId="9" xr:uid="{2E9C80F2-9B07-406E-8425-4CC8700E008F}"/>
    <cellStyle name="표준 3" xfId="12" xr:uid="{81526B0A-F855-4355-A059-28C1BC8C3F93}"/>
    <cellStyle name="표준 4" xfId="13" xr:uid="{663ED06E-53BD-43B9-91B4-CB5C25F81F0D}"/>
    <cellStyle name="표준 5" xfId="55" xr:uid="{58013949-071F-4D36-AC5D-16B04AFA02F4}"/>
    <cellStyle name="표준 6" xfId="56" xr:uid="{AE2E436D-35B6-44B5-8DB3-764B9B610BFC}"/>
    <cellStyle name="하이퍼링크" xfId="3" builtinId="8"/>
    <cellStyle name="하이퍼링크 2" xfId="11" xr:uid="{6EDA20F3-D724-4520-9458-FDD203A2FB70}"/>
  </cellStyles>
  <dxfs count="199"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theme="1"/>
      </font>
    </dxf>
    <dxf>
      <font>
        <color theme="1"/>
      </font>
      <numFmt numFmtId="0" formatCode="General"/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theme="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rgb="FF0000FF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946580764330937E-2"/>
          <c:y val="0"/>
          <c:w val="0.9325607468235545"/>
          <c:h val="0.91780626859948877"/>
        </c:manualLayout>
      </c:layout>
      <c:lineChart>
        <c:grouping val="standard"/>
        <c:varyColors val="0"/>
        <c:ser>
          <c:idx val="0"/>
          <c:order val="0"/>
          <c:tx>
            <c:v>26.1H</c:v>
          </c:tx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3333FF"/>
                </a:solidFill>
                <a:prstDash val="solid"/>
              </a:ln>
            </c:spPr>
          </c:marker>
          <c:cat>
            <c:strRef>
              <c:f>Total!$H$20:$H$48</c:f>
              <c:strCache>
                <c:ptCount val="29"/>
                <c:pt idx="0">
                  <c:v>D-29</c:v>
                </c:pt>
                <c:pt idx="1">
                  <c:v>D-28</c:v>
                </c:pt>
                <c:pt idx="2">
                  <c:v>D-27</c:v>
                </c:pt>
                <c:pt idx="3">
                  <c:v>D-26</c:v>
                </c:pt>
                <c:pt idx="4">
                  <c:v>D-25</c:v>
                </c:pt>
                <c:pt idx="5">
                  <c:v>D-24</c:v>
                </c:pt>
                <c:pt idx="6">
                  <c:v>D-23</c:v>
                </c:pt>
                <c:pt idx="7">
                  <c:v>D-22</c:v>
                </c:pt>
                <c:pt idx="8">
                  <c:v>D-21</c:v>
                </c:pt>
                <c:pt idx="9">
                  <c:v>D-20</c:v>
                </c:pt>
                <c:pt idx="10">
                  <c:v>D-19</c:v>
                </c:pt>
                <c:pt idx="11">
                  <c:v>D-18</c:v>
                </c:pt>
                <c:pt idx="12">
                  <c:v>D-17</c:v>
                </c:pt>
                <c:pt idx="13">
                  <c:v>D-16</c:v>
                </c:pt>
                <c:pt idx="14">
                  <c:v>D-15</c:v>
                </c:pt>
                <c:pt idx="15">
                  <c:v>D-14</c:v>
                </c:pt>
                <c:pt idx="16">
                  <c:v>D-13</c:v>
                </c:pt>
                <c:pt idx="17">
                  <c:v>D-12</c:v>
                </c:pt>
                <c:pt idx="18">
                  <c:v>D-11</c:v>
                </c:pt>
                <c:pt idx="19">
                  <c:v>D-10</c:v>
                </c:pt>
                <c:pt idx="20">
                  <c:v>D-9</c:v>
                </c:pt>
                <c:pt idx="21">
                  <c:v>D-8</c:v>
                </c:pt>
                <c:pt idx="22">
                  <c:v>D-7</c:v>
                </c:pt>
                <c:pt idx="23">
                  <c:v>D-6</c:v>
                </c:pt>
                <c:pt idx="24">
                  <c:v>D-5</c:v>
                </c:pt>
                <c:pt idx="25">
                  <c:v>D-4</c:v>
                </c:pt>
                <c:pt idx="26">
                  <c:v>D-3</c:v>
                </c:pt>
                <c:pt idx="27">
                  <c:v>D-2</c:v>
                </c:pt>
                <c:pt idx="28">
                  <c:v>D-1</c:v>
                </c:pt>
              </c:strCache>
            </c:strRef>
          </c:cat>
          <c:val>
            <c:numRef>
              <c:f>Total!$N$20:$N$48</c:f>
              <c:numCache>
                <c:formatCode>_(* #,##0_);_(* \(#,##0\);_(* "-"_);_(@_)</c:formatCode>
                <c:ptCount val="29"/>
                <c:pt idx="0">
                  <c:v>35204</c:v>
                </c:pt>
                <c:pt idx="1">
                  <c:v>31716</c:v>
                </c:pt>
                <c:pt idx="2">
                  <c:v>25881</c:v>
                </c:pt>
                <c:pt idx="3">
                  <c:v>24467</c:v>
                </c:pt>
                <c:pt idx="4">
                  <c:v>20042</c:v>
                </c:pt>
                <c:pt idx="5">
                  <c:v>16050</c:v>
                </c:pt>
                <c:pt idx="6">
                  <c:v>17811</c:v>
                </c:pt>
                <c:pt idx="7">
                  <c:v>39229</c:v>
                </c:pt>
                <c:pt idx="8">
                  <c:v>74425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2-4F80-B063-558C7FB9BDFD}"/>
            </c:ext>
          </c:extLst>
        </c:ser>
        <c:ser>
          <c:idx val="1"/>
          <c:order val="1"/>
          <c:tx>
            <c:v>25.1H</c:v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bg1">
                    <a:lumMod val="75000"/>
                  </a:schemeClr>
                </a:solidFill>
                <a:prstDash val="solid"/>
              </a:ln>
            </c:spPr>
          </c:marker>
          <c:cat>
            <c:strRef>
              <c:f>Total!$H$20:$H$48</c:f>
              <c:strCache>
                <c:ptCount val="29"/>
                <c:pt idx="0">
                  <c:v>D-29</c:v>
                </c:pt>
                <c:pt idx="1">
                  <c:v>D-28</c:v>
                </c:pt>
                <c:pt idx="2">
                  <c:v>D-27</c:v>
                </c:pt>
                <c:pt idx="3">
                  <c:v>D-26</c:v>
                </c:pt>
                <c:pt idx="4">
                  <c:v>D-25</c:v>
                </c:pt>
                <c:pt idx="5">
                  <c:v>D-24</c:v>
                </c:pt>
                <c:pt idx="6">
                  <c:v>D-23</c:v>
                </c:pt>
                <c:pt idx="7">
                  <c:v>D-22</c:v>
                </c:pt>
                <c:pt idx="8">
                  <c:v>D-21</c:v>
                </c:pt>
                <c:pt idx="9">
                  <c:v>D-20</c:v>
                </c:pt>
                <c:pt idx="10">
                  <c:v>D-19</c:v>
                </c:pt>
                <c:pt idx="11">
                  <c:v>D-18</c:v>
                </c:pt>
                <c:pt idx="12">
                  <c:v>D-17</c:v>
                </c:pt>
                <c:pt idx="13">
                  <c:v>D-16</c:v>
                </c:pt>
                <c:pt idx="14">
                  <c:v>D-15</c:v>
                </c:pt>
                <c:pt idx="15">
                  <c:v>D-14</c:v>
                </c:pt>
                <c:pt idx="16">
                  <c:v>D-13</c:v>
                </c:pt>
                <c:pt idx="17">
                  <c:v>D-12</c:v>
                </c:pt>
                <c:pt idx="18">
                  <c:v>D-11</c:v>
                </c:pt>
                <c:pt idx="19">
                  <c:v>D-10</c:v>
                </c:pt>
                <c:pt idx="20">
                  <c:v>D-9</c:v>
                </c:pt>
                <c:pt idx="21">
                  <c:v>D-8</c:v>
                </c:pt>
                <c:pt idx="22">
                  <c:v>D-7</c:v>
                </c:pt>
                <c:pt idx="23">
                  <c:v>D-6</c:v>
                </c:pt>
                <c:pt idx="24">
                  <c:v>D-5</c:v>
                </c:pt>
                <c:pt idx="25">
                  <c:v>D-4</c:v>
                </c:pt>
                <c:pt idx="26">
                  <c:v>D-3</c:v>
                </c:pt>
                <c:pt idx="27">
                  <c:v>D-2</c:v>
                </c:pt>
                <c:pt idx="28">
                  <c:v>D-1</c:v>
                </c:pt>
              </c:strCache>
            </c:strRef>
          </c:cat>
          <c:val>
            <c:numRef>
              <c:f>Total!$M$20:$M$48</c:f>
              <c:numCache>
                <c:formatCode>_(* #,##0_);_(* \(#,##0\);_(* "-"_);_(@_)</c:formatCode>
                <c:ptCount val="29"/>
                <c:pt idx="0">
                  <c:v>9308</c:v>
                </c:pt>
                <c:pt idx="1">
                  <c:v>10560</c:v>
                </c:pt>
                <c:pt idx="2">
                  <c:v>10772</c:v>
                </c:pt>
                <c:pt idx="3">
                  <c:v>8775</c:v>
                </c:pt>
                <c:pt idx="4">
                  <c:v>9166</c:v>
                </c:pt>
                <c:pt idx="5">
                  <c:v>9684</c:v>
                </c:pt>
                <c:pt idx="6">
                  <c:v>9841</c:v>
                </c:pt>
                <c:pt idx="7">
                  <c:v>10929</c:v>
                </c:pt>
                <c:pt idx="8">
                  <c:v>13502</c:v>
                </c:pt>
                <c:pt idx="9">
                  <c:v>12970</c:v>
                </c:pt>
                <c:pt idx="10">
                  <c:v>8979</c:v>
                </c:pt>
                <c:pt idx="11">
                  <c:v>8978</c:v>
                </c:pt>
                <c:pt idx="12">
                  <c:v>12184</c:v>
                </c:pt>
                <c:pt idx="13">
                  <c:v>124036</c:v>
                </c:pt>
                <c:pt idx="14">
                  <c:v>142073</c:v>
                </c:pt>
                <c:pt idx="15">
                  <c:v>118024</c:v>
                </c:pt>
                <c:pt idx="16">
                  <c:v>118224</c:v>
                </c:pt>
                <c:pt idx="17">
                  <c:v>84562</c:v>
                </c:pt>
                <c:pt idx="18">
                  <c:v>76800</c:v>
                </c:pt>
                <c:pt idx="19">
                  <c:v>149507</c:v>
                </c:pt>
                <c:pt idx="20">
                  <c:v>73208</c:v>
                </c:pt>
                <c:pt idx="21">
                  <c:v>194112</c:v>
                </c:pt>
                <c:pt idx="22">
                  <c:v>199440</c:v>
                </c:pt>
                <c:pt idx="23">
                  <c:v>94689</c:v>
                </c:pt>
                <c:pt idx="24">
                  <c:v>81049</c:v>
                </c:pt>
                <c:pt idx="25">
                  <c:v>56895</c:v>
                </c:pt>
                <c:pt idx="26">
                  <c:v>80263</c:v>
                </c:pt>
                <c:pt idx="27">
                  <c:v>99328</c:v>
                </c:pt>
                <c:pt idx="28">
                  <c:v>105076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42-4F80-B063-558C7FB9B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179456"/>
        <c:axId val="1262191456"/>
      </c:lineChart>
      <c:catAx>
        <c:axId val="126217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</c:spPr>
        <c:txPr>
          <a:bodyPr rot="0"/>
          <a:lstStyle/>
          <a:p>
            <a:pPr>
              <a:defRPr sz="1200"/>
            </a:pPr>
            <a:endParaRPr lang="ko-KR"/>
          </a:p>
        </c:txPr>
        <c:crossAx val="1262191456"/>
        <c:crosses val="autoZero"/>
        <c:auto val="1"/>
        <c:lblAlgn val="ctr"/>
        <c:lblOffset val="100"/>
        <c:noMultiLvlLbl val="0"/>
      </c:catAx>
      <c:valAx>
        <c:axId val="1262191456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262179456"/>
        <c:crosses val="autoZero"/>
        <c:crossBetween val="between"/>
      </c:valAx>
      <c:spPr>
        <a:noFill/>
      </c:spPr>
    </c:plotArea>
    <c:legend>
      <c:legendPos val="l"/>
      <c:layout>
        <c:manualLayout>
          <c:xMode val="edge"/>
          <c:yMode val="edge"/>
          <c:x val="0"/>
          <c:y val="2.9997697440500317E-2"/>
          <c:w val="0.14885805246943468"/>
          <c:h val="0.13764772271297981"/>
        </c:manualLayout>
      </c:layout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 sz="1200" b="1"/>
          </a:pPr>
          <a:endParaRPr lang="ko-KR"/>
        </a:p>
      </c:txPr>
    </c:legend>
    <c:plotVisOnly val="1"/>
    <c:dispBlanksAs val="gap"/>
    <c:showDLblsOverMax val="1"/>
  </c:chart>
  <c:spPr>
    <a:noFill/>
    <a:ln w="9525" cap="flat" cmpd="sng" algn="ctr">
      <a:solidFill>
        <a:schemeClr val="tx1"/>
      </a:solidFill>
      <a:prstDash val="solid"/>
      <a:round/>
    </a:ln>
  </c:spPr>
  <c:txPr>
    <a:bodyPr/>
    <a:lstStyle/>
    <a:p>
      <a:pPr>
        <a:defRPr lang="en-US" altLang="ko-KR" sz="1000" b="0" i="0" u="none" strike="noStrike" kern="1200" baseline="0">
          <a:solidFill>
            <a:schemeClr val="tx1"/>
          </a:solidFill>
          <a:latin typeface="+mn-ea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569857335748871E-2"/>
          <c:y val="0"/>
          <c:w val="0.97593749320838807"/>
          <c:h val="0.90827564168199793"/>
        </c:manualLayout>
      </c:layout>
      <c:lineChart>
        <c:grouping val="standard"/>
        <c:varyColors val="0"/>
        <c:ser>
          <c:idx val="0"/>
          <c:order val="0"/>
          <c:tx>
            <c:v>26.1H UNPK Total Social Buzz</c:v>
          </c:tx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3333FF"/>
                </a:solidFill>
                <a:prstDash val="solid"/>
              </a:ln>
            </c:spPr>
          </c:marker>
          <c:cat>
            <c:strRef>
              <c:f>Total!$H$49:$H$90</c:f>
              <c:strCache>
                <c:ptCount val="42"/>
                <c:pt idx="0">
                  <c:v>D-day(D+1)</c:v>
                </c:pt>
                <c:pt idx="1">
                  <c:v>D+2</c:v>
                </c:pt>
                <c:pt idx="2">
                  <c:v>D+3</c:v>
                </c:pt>
                <c:pt idx="3">
                  <c:v>D+4</c:v>
                </c:pt>
                <c:pt idx="4">
                  <c:v>D+5</c:v>
                </c:pt>
                <c:pt idx="5">
                  <c:v>D+6</c:v>
                </c:pt>
                <c:pt idx="6">
                  <c:v>D+7</c:v>
                </c:pt>
                <c:pt idx="7">
                  <c:v>D+8</c:v>
                </c:pt>
                <c:pt idx="8">
                  <c:v>D+9</c:v>
                </c:pt>
                <c:pt idx="9">
                  <c:v>D+10</c:v>
                </c:pt>
                <c:pt idx="10">
                  <c:v>D+11</c:v>
                </c:pt>
                <c:pt idx="11">
                  <c:v>D+12</c:v>
                </c:pt>
                <c:pt idx="12">
                  <c:v>D+13</c:v>
                </c:pt>
                <c:pt idx="13">
                  <c:v>D+14</c:v>
                </c:pt>
                <c:pt idx="14">
                  <c:v>D+15</c:v>
                </c:pt>
                <c:pt idx="15">
                  <c:v>D+16</c:v>
                </c:pt>
                <c:pt idx="16">
                  <c:v>D+17</c:v>
                </c:pt>
                <c:pt idx="17">
                  <c:v>D+18</c:v>
                </c:pt>
                <c:pt idx="18">
                  <c:v>D+19</c:v>
                </c:pt>
                <c:pt idx="19">
                  <c:v>D+20</c:v>
                </c:pt>
                <c:pt idx="20">
                  <c:v>D+21</c:v>
                </c:pt>
                <c:pt idx="21">
                  <c:v>D+22</c:v>
                </c:pt>
                <c:pt idx="22">
                  <c:v>D+23</c:v>
                </c:pt>
                <c:pt idx="23">
                  <c:v>D+24</c:v>
                </c:pt>
                <c:pt idx="24">
                  <c:v>D+25</c:v>
                </c:pt>
                <c:pt idx="25">
                  <c:v>D+26</c:v>
                </c:pt>
                <c:pt idx="26">
                  <c:v>D+27</c:v>
                </c:pt>
                <c:pt idx="27">
                  <c:v>D+28</c:v>
                </c:pt>
                <c:pt idx="28">
                  <c:v>D+29</c:v>
                </c:pt>
                <c:pt idx="29">
                  <c:v>D+30</c:v>
                </c:pt>
                <c:pt idx="30">
                  <c:v>D+31</c:v>
                </c:pt>
                <c:pt idx="31">
                  <c:v>D+32</c:v>
                </c:pt>
                <c:pt idx="32">
                  <c:v>D+33</c:v>
                </c:pt>
                <c:pt idx="33">
                  <c:v>D+34</c:v>
                </c:pt>
                <c:pt idx="34">
                  <c:v>D+35</c:v>
                </c:pt>
                <c:pt idx="35">
                  <c:v>D+36</c:v>
                </c:pt>
                <c:pt idx="36">
                  <c:v>D+37</c:v>
                </c:pt>
                <c:pt idx="37">
                  <c:v>D+38</c:v>
                </c:pt>
                <c:pt idx="38">
                  <c:v>D+39</c:v>
                </c:pt>
                <c:pt idx="39">
                  <c:v>D+40</c:v>
                </c:pt>
                <c:pt idx="40">
                  <c:v>D+41</c:v>
                </c:pt>
                <c:pt idx="41">
                  <c:v>D+42</c:v>
                </c:pt>
              </c:strCache>
            </c:strRef>
          </c:cat>
          <c:val>
            <c:numRef>
              <c:f>Total!$N$49</c:f>
              <c:numCache>
                <c:formatCode>_(* #,##0_);_(* \(#,##0\);_(* "-"_);_(@_)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5-4090-960B-593A58166338}"/>
            </c:ext>
          </c:extLst>
        </c:ser>
        <c:ser>
          <c:idx val="1"/>
          <c:order val="1"/>
          <c:tx>
            <c:v>25.1H UNPK Total Social Buzz</c:v>
          </c:tx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bg1">
                    <a:lumMod val="75000"/>
                  </a:schemeClr>
                </a:solidFill>
                <a:prstDash val="solid"/>
              </a:ln>
            </c:spPr>
          </c:marker>
          <c:cat>
            <c:strRef>
              <c:f>Total!$H$49:$H$90</c:f>
              <c:strCache>
                <c:ptCount val="42"/>
                <c:pt idx="0">
                  <c:v>D-day(D+1)</c:v>
                </c:pt>
                <c:pt idx="1">
                  <c:v>D+2</c:v>
                </c:pt>
                <c:pt idx="2">
                  <c:v>D+3</c:v>
                </c:pt>
                <c:pt idx="3">
                  <c:v>D+4</c:v>
                </c:pt>
                <c:pt idx="4">
                  <c:v>D+5</c:v>
                </c:pt>
                <c:pt idx="5">
                  <c:v>D+6</c:v>
                </c:pt>
                <c:pt idx="6">
                  <c:v>D+7</c:v>
                </c:pt>
                <c:pt idx="7">
                  <c:v>D+8</c:v>
                </c:pt>
                <c:pt idx="8">
                  <c:v>D+9</c:v>
                </c:pt>
                <c:pt idx="9">
                  <c:v>D+10</c:v>
                </c:pt>
                <c:pt idx="10">
                  <c:v>D+11</c:v>
                </c:pt>
                <c:pt idx="11">
                  <c:v>D+12</c:v>
                </c:pt>
                <c:pt idx="12">
                  <c:v>D+13</c:v>
                </c:pt>
                <c:pt idx="13">
                  <c:v>D+14</c:v>
                </c:pt>
                <c:pt idx="14">
                  <c:v>D+15</c:v>
                </c:pt>
                <c:pt idx="15">
                  <c:v>D+16</c:v>
                </c:pt>
                <c:pt idx="16">
                  <c:v>D+17</c:v>
                </c:pt>
                <c:pt idx="17">
                  <c:v>D+18</c:v>
                </c:pt>
                <c:pt idx="18">
                  <c:v>D+19</c:v>
                </c:pt>
                <c:pt idx="19">
                  <c:v>D+20</c:v>
                </c:pt>
                <c:pt idx="20">
                  <c:v>D+21</c:v>
                </c:pt>
                <c:pt idx="21">
                  <c:v>D+22</c:v>
                </c:pt>
                <c:pt idx="22">
                  <c:v>D+23</c:v>
                </c:pt>
                <c:pt idx="23">
                  <c:v>D+24</c:v>
                </c:pt>
                <c:pt idx="24">
                  <c:v>D+25</c:v>
                </c:pt>
                <c:pt idx="25">
                  <c:v>D+26</c:v>
                </c:pt>
                <c:pt idx="26">
                  <c:v>D+27</c:v>
                </c:pt>
                <c:pt idx="27">
                  <c:v>D+28</c:v>
                </c:pt>
                <c:pt idx="28">
                  <c:v>D+29</c:v>
                </c:pt>
                <c:pt idx="29">
                  <c:v>D+30</c:v>
                </c:pt>
                <c:pt idx="30">
                  <c:v>D+31</c:v>
                </c:pt>
                <c:pt idx="31">
                  <c:v>D+32</c:v>
                </c:pt>
                <c:pt idx="32">
                  <c:v>D+33</c:v>
                </c:pt>
                <c:pt idx="33">
                  <c:v>D+34</c:v>
                </c:pt>
                <c:pt idx="34">
                  <c:v>D+35</c:v>
                </c:pt>
                <c:pt idx="35">
                  <c:v>D+36</c:v>
                </c:pt>
                <c:pt idx="36">
                  <c:v>D+37</c:v>
                </c:pt>
                <c:pt idx="37">
                  <c:v>D+38</c:v>
                </c:pt>
                <c:pt idx="38">
                  <c:v>D+39</c:v>
                </c:pt>
                <c:pt idx="39">
                  <c:v>D+40</c:v>
                </c:pt>
                <c:pt idx="40">
                  <c:v>D+41</c:v>
                </c:pt>
                <c:pt idx="41">
                  <c:v>D+42</c:v>
                </c:pt>
              </c:strCache>
            </c:strRef>
          </c:cat>
          <c:val>
            <c:numRef>
              <c:f>Total!$M$49:$M$90</c:f>
              <c:numCache>
                <c:formatCode>_(* #,##0_);_(* \(#,##0\);_(* "-"_);_(@_)</c:formatCode>
                <c:ptCount val="42"/>
                <c:pt idx="0">
                  <c:v>1910604</c:v>
                </c:pt>
                <c:pt idx="1">
                  <c:v>431342</c:v>
                </c:pt>
                <c:pt idx="2">
                  <c:v>475891</c:v>
                </c:pt>
                <c:pt idx="3">
                  <c:v>305228</c:v>
                </c:pt>
                <c:pt idx="4">
                  <c:v>334534</c:v>
                </c:pt>
                <c:pt idx="5">
                  <c:v>190894</c:v>
                </c:pt>
                <c:pt idx="6">
                  <c:v>149378</c:v>
                </c:pt>
                <c:pt idx="7">
                  <c:v>1124154</c:v>
                </c:pt>
                <c:pt idx="8">
                  <c:v>539823</c:v>
                </c:pt>
                <c:pt idx="9">
                  <c:v>315115</c:v>
                </c:pt>
                <c:pt idx="10">
                  <c:v>224789</c:v>
                </c:pt>
                <c:pt idx="11">
                  <c:v>170196</c:v>
                </c:pt>
                <c:pt idx="12">
                  <c:v>170463</c:v>
                </c:pt>
                <c:pt idx="13">
                  <c:v>152381</c:v>
                </c:pt>
                <c:pt idx="14">
                  <c:v>157833</c:v>
                </c:pt>
                <c:pt idx="15">
                  <c:v>340399</c:v>
                </c:pt>
                <c:pt idx="16">
                  <c:v>155004</c:v>
                </c:pt>
                <c:pt idx="17">
                  <c:v>142478</c:v>
                </c:pt>
                <c:pt idx="18">
                  <c:v>306665</c:v>
                </c:pt>
                <c:pt idx="19">
                  <c:v>146090</c:v>
                </c:pt>
                <c:pt idx="20">
                  <c:v>149769</c:v>
                </c:pt>
                <c:pt idx="21">
                  <c:v>297165</c:v>
                </c:pt>
                <c:pt idx="22">
                  <c:v>157734</c:v>
                </c:pt>
                <c:pt idx="23">
                  <c:v>128127</c:v>
                </c:pt>
                <c:pt idx="24">
                  <c:v>99969</c:v>
                </c:pt>
                <c:pt idx="25">
                  <c:v>91968</c:v>
                </c:pt>
                <c:pt idx="26">
                  <c:v>100081</c:v>
                </c:pt>
                <c:pt idx="27">
                  <c:v>94523</c:v>
                </c:pt>
                <c:pt idx="28">
                  <c:v>58672</c:v>
                </c:pt>
                <c:pt idx="29">
                  <c:v>57684</c:v>
                </c:pt>
                <c:pt idx="30">
                  <c:v>53062</c:v>
                </c:pt>
                <c:pt idx="31">
                  <c:v>44998</c:v>
                </c:pt>
                <c:pt idx="32">
                  <c:v>54085</c:v>
                </c:pt>
                <c:pt idx="33">
                  <c:v>58767</c:v>
                </c:pt>
                <c:pt idx="34">
                  <c:v>67598</c:v>
                </c:pt>
                <c:pt idx="35">
                  <c:v>52339</c:v>
                </c:pt>
                <c:pt idx="36">
                  <c:v>77194</c:v>
                </c:pt>
                <c:pt idx="37">
                  <c:v>46646</c:v>
                </c:pt>
                <c:pt idx="38">
                  <c:v>36949</c:v>
                </c:pt>
                <c:pt idx="39">
                  <c:v>46766</c:v>
                </c:pt>
                <c:pt idx="40">
                  <c:v>40164</c:v>
                </c:pt>
                <c:pt idx="41">
                  <c:v>46599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5-4090-960B-593A58166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179456"/>
        <c:axId val="1262191456"/>
      </c:lineChart>
      <c:catAx>
        <c:axId val="126217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</c:spPr>
        <c:txPr>
          <a:bodyPr rot="0"/>
          <a:lstStyle/>
          <a:p>
            <a:pPr>
              <a:defRPr sz="700"/>
            </a:pPr>
            <a:endParaRPr lang="ko-KR"/>
          </a:p>
        </c:txPr>
        <c:crossAx val="1262191456"/>
        <c:crosses val="autoZero"/>
        <c:auto val="1"/>
        <c:lblAlgn val="ctr"/>
        <c:lblOffset val="100"/>
        <c:noMultiLvlLbl val="0"/>
      </c:catAx>
      <c:valAx>
        <c:axId val="1262191456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262179456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84184409612141387"/>
          <c:y val="2.0441175984859264E-3"/>
          <c:w val="0.15547781320795415"/>
          <c:h val="0.30431483781741814"/>
        </c:manualLayout>
      </c:layout>
      <c:overlay val="0"/>
      <c:spPr>
        <a:noFill/>
        <a:ln>
          <a:noFill/>
          <a:prstDash val="solid"/>
        </a:ln>
      </c:spPr>
      <c:txPr>
        <a:bodyPr rot="0" vert="horz"/>
        <a:lstStyle/>
        <a:p>
          <a:pPr>
            <a:defRPr/>
          </a:pPr>
          <a:endParaRPr lang="ko-K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</c:spPr>
  <c:txPr>
    <a:bodyPr/>
    <a:lstStyle/>
    <a:p>
      <a:pPr>
        <a:defRPr sz="1400">
          <a:latin typeface="+mn-ea"/>
          <a:ea typeface="+mn-ea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54429</xdr:colOff>
      <xdr:row>3</xdr:row>
      <xdr:rowOff>4328</xdr:rowOff>
    </xdr:from>
    <xdr:to>
      <xdr:col>33</xdr:col>
      <xdr:colOff>121227</xdr:colOff>
      <xdr:row>14</xdr:row>
      <xdr:rowOff>176892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13F5191C-0B72-4B6F-A178-8DBF77A65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25</xdr:row>
      <xdr:rowOff>0</xdr:rowOff>
    </xdr:from>
    <xdr:to>
      <xdr:col>34</xdr:col>
      <xdr:colOff>0</xdr:colOff>
      <xdr:row>36</xdr:row>
      <xdr:rowOff>176893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156BDAE-1336-4968-850D-767B8E510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sondesix/status/2016520584369471682" TargetMode="External"/><Relationship Id="rId13" Type="http://schemas.openxmlformats.org/officeDocument/2006/relationships/hyperlink" Target="https://x.com/UniverseIce/status/2016322537777725746" TargetMode="External"/><Relationship Id="rId18" Type="http://schemas.openxmlformats.org/officeDocument/2006/relationships/hyperlink" Target="https://x.com/SaudiAndroid/status/2016546556028014909" TargetMode="External"/><Relationship Id="rId26" Type="http://schemas.openxmlformats.org/officeDocument/2006/relationships/hyperlink" Target="https://www.reddit.com/r/samsunggalaxy/comments/1qj5wcn/comment/o3od4xz/?utm_source=share&amp;utm_medium=web3x&amp;utm_name=web3xcss&amp;utm_term=1&amp;utm_content=share_button" TargetMode="External"/><Relationship Id="rId3" Type="http://schemas.openxmlformats.org/officeDocument/2006/relationships/hyperlink" Target="https://x.com/Olympic/status/2016316039202517387" TargetMode="External"/><Relationship Id="rId21" Type="http://schemas.openxmlformats.org/officeDocument/2006/relationships/hyperlink" Target="https://www.reddit.com/r/samsunggalaxy/comments/1qp8ki5/comment/o29ozik/" TargetMode="External"/><Relationship Id="rId7" Type="http://schemas.openxmlformats.org/officeDocument/2006/relationships/hyperlink" Target="https://www.reddit.com/r/samsunggalaxy/comments/1qop48c/comment/o23f1j2/" TargetMode="External"/><Relationship Id="rId12" Type="http://schemas.openxmlformats.org/officeDocument/2006/relationships/hyperlink" Target="https://x.com/osamahesam1/status/2016560914309263778" TargetMode="External"/><Relationship Id="rId17" Type="http://schemas.openxmlformats.org/officeDocument/2006/relationships/hyperlink" Target="https://x.com/UniverseIce/status/2016342843644883276" TargetMode="External"/><Relationship Id="rId25" Type="http://schemas.openxmlformats.org/officeDocument/2006/relationships/hyperlink" Target="https://www.instagram.com/reel/DUVjVLqjA3G" TargetMode="External"/><Relationship Id="rId2" Type="http://schemas.openxmlformats.org/officeDocument/2006/relationships/hyperlink" Target="https://www.instagram.com/p/DTVVCkGjF7j/" TargetMode="External"/><Relationship Id="rId16" Type="http://schemas.openxmlformats.org/officeDocument/2006/relationships/hyperlink" Target="https://x.com/SaudiAndroid/status/2016546556028014909" TargetMode="External"/><Relationship Id="rId20" Type="http://schemas.openxmlformats.org/officeDocument/2006/relationships/hyperlink" Target="https://www.instagram.com/reel/DUVICTfEgK1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space.sprinklr.com/research/insights/listening/dashboard/696592937cb16f4b0d0146d3/tab/2" TargetMode="External"/><Relationship Id="rId6" Type="http://schemas.openxmlformats.org/officeDocument/2006/relationships/hyperlink" Target="https://www.reddit.com/r/PhoneNow/comments/1qpafa0/comment/o2btjvf/" TargetMode="External"/><Relationship Id="rId11" Type="http://schemas.openxmlformats.org/officeDocument/2006/relationships/hyperlink" Target="https://x.com/Olympic/status/2016316039202517387" TargetMode="External"/><Relationship Id="rId24" Type="http://schemas.openxmlformats.org/officeDocument/2006/relationships/hyperlink" Target="https://x.com/TekTrndz/status/2019048559585439893" TargetMode="External"/><Relationship Id="rId5" Type="http://schemas.openxmlformats.org/officeDocument/2006/relationships/hyperlink" Target="https://x.com/kandhesh/status/2016527453418819962" TargetMode="External"/><Relationship Id="rId15" Type="http://schemas.openxmlformats.org/officeDocument/2006/relationships/hyperlink" Target="https://x.com/UniverseIce/status/2016342843644883276" TargetMode="External"/><Relationship Id="rId23" Type="http://schemas.openxmlformats.org/officeDocument/2006/relationships/hyperlink" Target="https://www.reddit.com/r/GalaxyFold/comments/1qpme42/comment/o2a3a05/?utm_source=share&amp;utm_medium=web3x&amp;utm_name=web3xcss&amp;utm_term=1&amp;utm_content=share_button" TargetMode="External"/><Relationship Id="rId28" Type="http://schemas.openxmlformats.org/officeDocument/2006/relationships/hyperlink" Target="https://x.com/rrreggegg/status/2016407184419258802" TargetMode="External"/><Relationship Id="rId10" Type="http://schemas.openxmlformats.org/officeDocument/2006/relationships/hyperlink" Target="https://www.reddit.com/r/samsunggalaxy/comments/1qs9c7s/comment/o2xaobf/?utm_source=share&amp;utm_medium=web3x&amp;utm_name=web3xcss&amp;utm_term=1&amp;utm_content=share_button" TargetMode="External"/><Relationship Id="rId19" Type="http://schemas.openxmlformats.org/officeDocument/2006/relationships/hyperlink" Target="https://www.youtube.com/watch?v=v26QpfOeRs0&amp;lc=Ugy0hlH8UPjPmKx3Dnl4AaABAg" TargetMode="External"/><Relationship Id="rId4" Type="http://schemas.openxmlformats.org/officeDocument/2006/relationships/hyperlink" Target="https://x.com/beebomco/status/2016535725328806170" TargetMode="External"/><Relationship Id="rId9" Type="http://schemas.openxmlformats.org/officeDocument/2006/relationships/hyperlink" Target="https://x.com/jethronyagti/status/2016577101206368706" TargetMode="External"/><Relationship Id="rId14" Type="http://schemas.openxmlformats.org/officeDocument/2006/relationships/hyperlink" Target="https://www.instagram.com/reel/DTVVCkGjF7j" TargetMode="External"/><Relationship Id="rId22" Type="http://schemas.openxmlformats.org/officeDocument/2006/relationships/hyperlink" Target="https://www.reddit.com/r/samsunggalaxy/comments/1qvjp4u/comment/o3i7djr/" TargetMode="External"/><Relationship Id="rId27" Type="http://schemas.openxmlformats.org/officeDocument/2006/relationships/hyperlink" Target="https://www.instagram.com/reels/DUUEZbVExzw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sondesix/status/2016520584369471682" TargetMode="External"/><Relationship Id="rId13" Type="http://schemas.openxmlformats.org/officeDocument/2006/relationships/hyperlink" Target="https://x.com/UniverseIce/status/2016322537777725746" TargetMode="External"/><Relationship Id="rId18" Type="http://schemas.openxmlformats.org/officeDocument/2006/relationships/hyperlink" Target="https://x.com/SaudiAndroid/status/2016546556028014909" TargetMode="External"/><Relationship Id="rId3" Type="http://schemas.openxmlformats.org/officeDocument/2006/relationships/hyperlink" Target="https://x.com/Olympic/status/2016316039202517387" TargetMode="External"/><Relationship Id="rId21" Type="http://schemas.openxmlformats.org/officeDocument/2006/relationships/hyperlink" Target="https://www.instagram.com/reel/DUVICTfEgK1" TargetMode="External"/><Relationship Id="rId7" Type="http://schemas.openxmlformats.org/officeDocument/2006/relationships/hyperlink" Target="https://www.reddit.com/r/samsunggalaxy/comments/1qop48c/comment/o23f1j2/" TargetMode="External"/><Relationship Id="rId12" Type="http://schemas.openxmlformats.org/officeDocument/2006/relationships/hyperlink" Target="https://x.com/osamahesam1/status/2016560914309263778" TargetMode="External"/><Relationship Id="rId17" Type="http://schemas.openxmlformats.org/officeDocument/2006/relationships/hyperlink" Target="https://x.com/UniverseIce/status/2016342843644883276" TargetMode="External"/><Relationship Id="rId2" Type="http://schemas.openxmlformats.org/officeDocument/2006/relationships/hyperlink" Target="https://www.instagram.com/p/DTVVCkGjF7j/" TargetMode="External"/><Relationship Id="rId16" Type="http://schemas.openxmlformats.org/officeDocument/2006/relationships/hyperlink" Target="https://x.com/SaudiAndroid/status/2016546556028014909" TargetMode="External"/><Relationship Id="rId20" Type="http://schemas.openxmlformats.org/officeDocument/2006/relationships/hyperlink" Target="https://www.instagram.com/reels/DUUEZbVExzw/" TargetMode="External"/><Relationship Id="rId1" Type="http://schemas.openxmlformats.org/officeDocument/2006/relationships/hyperlink" Target="https://space.sprinklr.com/research/insights/listening/dashboard/696592937cb16f4b0d0146d3/tab/2" TargetMode="External"/><Relationship Id="rId6" Type="http://schemas.openxmlformats.org/officeDocument/2006/relationships/hyperlink" Target="https://www.reddit.com/r/PhoneNow/comments/1qpafa0/comment/o2btjvf/" TargetMode="External"/><Relationship Id="rId11" Type="http://schemas.openxmlformats.org/officeDocument/2006/relationships/hyperlink" Target="https://x.com/Olympic/status/2016316039202517387" TargetMode="External"/><Relationship Id="rId5" Type="http://schemas.openxmlformats.org/officeDocument/2006/relationships/hyperlink" Target="https://x.com/kandhesh/status/2016527453418819962" TargetMode="External"/><Relationship Id="rId15" Type="http://schemas.openxmlformats.org/officeDocument/2006/relationships/hyperlink" Target="https://x.com/UniverseIce/status/2016342843644883276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www.reddit.com/r/samsunggalaxy/comments/1qs9c7s/comment/o2xaobf/?utm_source=share&amp;utm_medium=web3x&amp;utm_name=web3xcss&amp;utm_term=1&amp;utm_content=share_button" TargetMode="External"/><Relationship Id="rId19" Type="http://schemas.openxmlformats.org/officeDocument/2006/relationships/hyperlink" Target="https://www.youtube.com/watch?v=Ozth7ho8x18&amp;lc=Ugx6fEdeC77h48NoIR54AaABAg" TargetMode="External"/><Relationship Id="rId4" Type="http://schemas.openxmlformats.org/officeDocument/2006/relationships/hyperlink" Target="https://x.com/beebomco/status/2016535725328806170" TargetMode="External"/><Relationship Id="rId9" Type="http://schemas.openxmlformats.org/officeDocument/2006/relationships/hyperlink" Target="https://x.com/jethronyagti/status/2016577101206368706" TargetMode="External"/><Relationship Id="rId14" Type="http://schemas.openxmlformats.org/officeDocument/2006/relationships/hyperlink" Target="https://www.instagram.com/reel/DTVVCkGjF7j" TargetMode="External"/><Relationship Id="rId22" Type="http://schemas.openxmlformats.org/officeDocument/2006/relationships/hyperlink" Target="https://www.facebook.com/701689855332829/posts/136188966264617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sondesix/status/2016520584369471682" TargetMode="External"/><Relationship Id="rId13" Type="http://schemas.openxmlformats.org/officeDocument/2006/relationships/hyperlink" Target="https://x.com/UniverseIce/status/2016322537777725746" TargetMode="External"/><Relationship Id="rId18" Type="http://schemas.openxmlformats.org/officeDocument/2006/relationships/hyperlink" Target="https://x.com/UniverseIce/status/2016342843644883276" TargetMode="External"/><Relationship Id="rId3" Type="http://schemas.openxmlformats.org/officeDocument/2006/relationships/hyperlink" Target="https://x.com/Olympic/status/2016316039202517387" TargetMode="External"/><Relationship Id="rId21" Type="http://schemas.openxmlformats.org/officeDocument/2006/relationships/hyperlink" Target="https://www.youtube.com/watch?v=Ozth7ho8x18&amp;lc=Ugx6fEdeC77h48NoIR54AaABAg" TargetMode="External"/><Relationship Id="rId7" Type="http://schemas.openxmlformats.org/officeDocument/2006/relationships/hyperlink" Target="https://www.reddit.com/r/samsunggalaxy/comments/1qop48c/comment/o23f1j2/" TargetMode="External"/><Relationship Id="rId12" Type="http://schemas.openxmlformats.org/officeDocument/2006/relationships/hyperlink" Target="https://x.com/osamahesam1/status/2016560914309263778" TargetMode="External"/><Relationship Id="rId17" Type="http://schemas.openxmlformats.org/officeDocument/2006/relationships/hyperlink" Target="https://x.com/SaudiAndroid/status/2016546556028014909" TargetMode="External"/><Relationship Id="rId2" Type="http://schemas.openxmlformats.org/officeDocument/2006/relationships/hyperlink" Target="https://www.instagram.com/p/DTVVCkGjF7j/" TargetMode="External"/><Relationship Id="rId16" Type="http://schemas.openxmlformats.org/officeDocument/2006/relationships/hyperlink" Target="https://x.com/SaudiAndroid/status/2016546556028014909" TargetMode="External"/><Relationship Id="rId20" Type="http://schemas.openxmlformats.org/officeDocument/2006/relationships/hyperlink" Target="https://x.com/SaudiAndroid/status/2016546556028014909" TargetMode="External"/><Relationship Id="rId1" Type="http://schemas.openxmlformats.org/officeDocument/2006/relationships/hyperlink" Target="https://space.sprinklr.com/research/insights/listening/dashboard/696592937cb16f4b0d0146d3/tab/2" TargetMode="External"/><Relationship Id="rId6" Type="http://schemas.openxmlformats.org/officeDocument/2006/relationships/hyperlink" Target="https://www.reddit.com/r/PhoneNow/comments/1qpafa0/comment/o2btjvf/" TargetMode="External"/><Relationship Id="rId11" Type="http://schemas.openxmlformats.org/officeDocument/2006/relationships/hyperlink" Target="https://x.com/Olympic/status/2016316039202517387" TargetMode="External"/><Relationship Id="rId5" Type="http://schemas.openxmlformats.org/officeDocument/2006/relationships/hyperlink" Target="https://x.com/kandhesh/status/2016527453418819962" TargetMode="External"/><Relationship Id="rId15" Type="http://schemas.openxmlformats.org/officeDocument/2006/relationships/hyperlink" Target="https://x.com/UniverseIce/status/2016342843644883276" TargetMode="External"/><Relationship Id="rId10" Type="http://schemas.openxmlformats.org/officeDocument/2006/relationships/hyperlink" Target="https://www.reddit.com/r/samsunggalaxy/comments/1qs9c7s/comment/o2xaobf/?utm_source=share&amp;utm_medium=web3x&amp;utm_name=web3xcss&amp;utm_term=1&amp;utm_content=share_button" TargetMode="External"/><Relationship Id="rId19" Type="http://schemas.openxmlformats.org/officeDocument/2006/relationships/hyperlink" Target="https://x.com/UniverseIce/status/2016342843644883276" TargetMode="External"/><Relationship Id="rId4" Type="http://schemas.openxmlformats.org/officeDocument/2006/relationships/hyperlink" Target="https://x.com/beebomco/status/2016535725328806170" TargetMode="External"/><Relationship Id="rId9" Type="http://schemas.openxmlformats.org/officeDocument/2006/relationships/hyperlink" Target="https://x.com/jethronyagti/status/2016577101206368706" TargetMode="External"/><Relationship Id="rId14" Type="http://schemas.openxmlformats.org/officeDocument/2006/relationships/hyperlink" Target="https://www.instagram.com/reel/DTVVCkGjF7j" TargetMode="External"/><Relationship Id="rId22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jethronyagti/status/2016577101206368706" TargetMode="External"/><Relationship Id="rId13" Type="http://schemas.openxmlformats.org/officeDocument/2006/relationships/hyperlink" Target="https://www.instagram.com/reel/DTVVCkGjF7j" TargetMode="External"/><Relationship Id="rId18" Type="http://schemas.openxmlformats.org/officeDocument/2006/relationships/hyperlink" Target="https://x.com/UniverseIce/status/2016342843644883276" TargetMode="External"/><Relationship Id="rId3" Type="http://schemas.openxmlformats.org/officeDocument/2006/relationships/hyperlink" Target="https://x.com/beebomco/status/2016535725328806170" TargetMode="External"/><Relationship Id="rId21" Type="http://schemas.openxmlformats.org/officeDocument/2006/relationships/printerSettings" Target="../printerSettings/printerSettings4.bin"/><Relationship Id="rId7" Type="http://schemas.openxmlformats.org/officeDocument/2006/relationships/hyperlink" Target="https://x.com/sondesix/status/2016520584369471682" TargetMode="External"/><Relationship Id="rId12" Type="http://schemas.openxmlformats.org/officeDocument/2006/relationships/hyperlink" Target="https://x.com/UniverseIce/status/2016322537777725746" TargetMode="External"/><Relationship Id="rId17" Type="http://schemas.openxmlformats.org/officeDocument/2006/relationships/hyperlink" Target="https://x.com/UniverseIce/status/2016342843644883276" TargetMode="External"/><Relationship Id="rId2" Type="http://schemas.openxmlformats.org/officeDocument/2006/relationships/hyperlink" Target="https://x.com/Olympic/status/2016316039202517387" TargetMode="External"/><Relationship Id="rId16" Type="http://schemas.openxmlformats.org/officeDocument/2006/relationships/hyperlink" Target="https://x.com/SaudiAndroid/status/2016546556028014909" TargetMode="External"/><Relationship Id="rId20" Type="http://schemas.openxmlformats.org/officeDocument/2006/relationships/hyperlink" Target="https://x.com/Rapid_for_North/status/2018192824953713102" TargetMode="External"/><Relationship Id="rId1" Type="http://schemas.openxmlformats.org/officeDocument/2006/relationships/hyperlink" Target="https://www.instagram.com/p/DTVVCkGjF7j/" TargetMode="External"/><Relationship Id="rId6" Type="http://schemas.openxmlformats.org/officeDocument/2006/relationships/hyperlink" Target="https://www.reddit.com/r/samsunggalaxy/comments/1qop48c/comment/o23f1j2/" TargetMode="External"/><Relationship Id="rId11" Type="http://schemas.openxmlformats.org/officeDocument/2006/relationships/hyperlink" Target="https://x.com/osamahesam1/status/2016560914309263778" TargetMode="External"/><Relationship Id="rId5" Type="http://schemas.openxmlformats.org/officeDocument/2006/relationships/hyperlink" Target="https://www.reddit.com/r/PhoneNow/comments/1qpafa0/comment/o2btjvf/" TargetMode="External"/><Relationship Id="rId15" Type="http://schemas.openxmlformats.org/officeDocument/2006/relationships/hyperlink" Target="https://x.com/SaudiAndroid/status/2016546556028014909" TargetMode="External"/><Relationship Id="rId10" Type="http://schemas.openxmlformats.org/officeDocument/2006/relationships/hyperlink" Target="https://x.com/Olympic/status/2016316039202517387" TargetMode="External"/><Relationship Id="rId19" Type="http://schemas.openxmlformats.org/officeDocument/2006/relationships/hyperlink" Target="https://x.com/SaudiAndroid/status/2016546556028014909" TargetMode="External"/><Relationship Id="rId4" Type="http://schemas.openxmlformats.org/officeDocument/2006/relationships/hyperlink" Target="https://x.com/kandhesh/status/2016527453418819962" TargetMode="External"/><Relationship Id="rId9" Type="http://schemas.openxmlformats.org/officeDocument/2006/relationships/hyperlink" Target="https://www.reddit.com/r/samsunggalaxy/comments/1qs9c7s/comment/o2xaobf/?utm_source=share&amp;utm_medium=web3x&amp;utm_name=web3xcss&amp;utm_term=1&amp;utm_content=share_button" TargetMode="External"/><Relationship Id="rId14" Type="http://schemas.openxmlformats.org/officeDocument/2006/relationships/hyperlink" Target="https://x.com/UniverseIce/status/201634284364488327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jethronyagti/status/2016577101206368706" TargetMode="External"/><Relationship Id="rId13" Type="http://schemas.openxmlformats.org/officeDocument/2006/relationships/hyperlink" Target="https://www.instagram.com/reel/DTVVCkGjF7j" TargetMode="External"/><Relationship Id="rId18" Type="http://schemas.openxmlformats.org/officeDocument/2006/relationships/hyperlink" Target="https://x.com/UniverseIce/status/2016342843644883276" TargetMode="External"/><Relationship Id="rId3" Type="http://schemas.openxmlformats.org/officeDocument/2006/relationships/hyperlink" Target="https://x.com/beebomco/status/2016535725328806170" TargetMode="External"/><Relationship Id="rId21" Type="http://schemas.openxmlformats.org/officeDocument/2006/relationships/hyperlink" Target="https://www.reddit.com/r/Damnthatsinteresting/comments/1qpf1mo/comment/o2nx5j2/?utm_source=share&amp;utm_medium=web3x&amp;utm_name=web3xcss&amp;utm_term=1&amp;utm_content=share_button" TargetMode="External"/><Relationship Id="rId7" Type="http://schemas.openxmlformats.org/officeDocument/2006/relationships/hyperlink" Target="https://x.com/sondesix/status/2016520584369471682" TargetMode="External"/><Relationship Id="rId12" Type="http://schemas.openxmlformats.org/officeDocument/2006/relationships/hyperlink" Target="https://x.com/UniverseIce/status/2016322537777725746" TargetMode="External"/><Relationship Id="rId17" Type="http://schemas.openxmlformats.org/officeDocument/2006/relationships/hyperlink" Target="https://x.com/UniverseIce/status/2016342843644883276" TargetMode="External"/><Relationship Id="rId2" Type="http://schemas.openxmlformats.org/officeDocument/2006/relationships/hyperlink" Target="https://x.com/Olympic/status/2016316039202517387" TargetMode="External"/><Relationship Id="rId16" Type="http://schemas.openxmlformats.org/officeDocument/2006/relationships/hyperlink" Target="https://x.com/SaudiAndroid/status/2016546556028014909" TargetMode="External"/><Relationship Id="rId20" Type="http://schemas.openxmlformats.org/officeDocument/2006/relationships/hyperlink" Target="https://x.com/sergebevz/status/2016425308325347694" TargetMode="External"/><Relationship Id="rId1" Type="http://schemas.openxmlformats.org/officeDocument/2006/relationships/hyperlink" Target="https://www.instagram.com/p/DTVVCkGjF7j/" TargetMode="External"/><Relationship Id="rId6" Type="http://schemas.openxmlformats.org/officeDocument/2006/relationships/hyperlink" Target="https://www.reddit.com/r/samsunggalaxy/comments/1qop48c/comment/o23f1j2/" TargetMode="External"/><Relationship Id="rId11" Type="http://schemas.openxmlformats.org/officeDocument/2006/relationships/hyperlink" Target="https://x.com/osamahesam1/status/2016560914309263778" TargetMode="External"/><Relationship Id="rId5" Type="http://schemas.openxmlformats.org/officeDocument/2006/relationships/hyperlink" Target="https://www.reddit.com/r/PhoneNow/comments/1qpafa0/comment/o2btjvf/" TargetMode="External"/><Relationship Id="rId15" Type="http://schemas.openxmlformats.org/officeDocument/2006/relationships/hyperlink" Target="https://x.com/SaudiAndroid/status/2016546556028014909" TargetMode="External"/><Relationship Id="rId10" Type="http://schemas.openxmlformats.org/officeDocument/2006/relationships/hyperlink" Target="https://x.com/Olympic/status/2016316039202517387" TargetMode="External"/><Relationship Id="rId19" Type="http://schemas.openxmlformats.org/officeDocument/2006/relationships/hyperlink" Target="https://x.com/SaudiAndroid/status/2016546556028014909" TargetMode="External"/><Relationship Id="rId4" Type="http://schemas.openxmlformats.org/officeDocument/2006/relationships/hyperlink" Target="https://x.com/kandhesh/status/2016527453418819962" TargetMode="External"/><Relationship Id="rId9" Type="http://schemas.openxmlformats.org/officeDocument/2006/relationships/hyperlink" Target="https://www.reddit.com/r/samsunggalaxy/comments/1qs9c7s/comment/o2xaobf/?utm_source=share&amp;utm_medium=web3x&amp;utm_name=web3xcss&amp;utm_term=1&amp;utm_content=share_button" TargetMode="External"/><Relationship Id="rId14" Type="http://schemas.openxmlformats.org/officeDocument/2006/relationships/hyperlink" Target="https://x.com/UniverseIce/status/2016342843644883276" TargetMode="External"/><Relationship Id="rId22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UniverseIce/status/2016322537777725746" TargetMode="External"/><Relationship Id="rId13" Type="http://schemas.openxmlformats.org/officeDocument/2006/relationships/hyperlink" Target="https://x.com/beebomco/status/2016535725328806170" TargetMode="External"/><Relationship Id="rId18" Type="http://schemas.openxmlformats.org/officeDocument/2006/relationships/hyperlink" Target="https://x.com/jethronyagti/status/2016577101206368706" TargetMode="External"/><Relationship Id="rId3" Type="http://schemas.openxmlformats.org/officeDocument/2006/relationships/hyperlink" Target="https://www.instagram.com/p/DTVVCkGjF7j/" TargetMode="External"/><Relationship Id="rId21" Type="http://schemas.openxmlformats.org/officeDocument/2006/relationships/hyperlink" Target="https://www.reddit.com/r/S25Ultra/comments/1qowe93/i_love_the_cameras/" TargetMode="External"/><Relationship Id="rId7" Type="http://schemas.openxmlformats.org/officeDocument/2006/relationships/hyperlink" Target="https://www.reddit.com/r/samsunggalaxy/comments/1qp8ki5/comment/o285o1a/?utm_source=share&amp;utm_medium=web3x&amp;utm_name=web3xcss&amp;utm_term=1&amp;utm_content=share_button" TargetMode="External"/><Relationship Id="rId12" Type="http://schemas.openxmlformats.org/officeDocument/2006/relationships/hyperlink" Target="https://x.com/osamahesam1/status/2016560914309263778" TargetMode="External"/><Relationship Id="rId17" Type="http://schemas.openxmlformats.org/officeDocument/2006/relationships/hyperlink" Target="https://x.com/sondesix/status/2016520584369471682" TargetMode="External"/><Relationship Id="rId2" Type="http://schemas.openxmlformats.org/officeDocument/2006/relationships/hyperlink" Target="https://www.reddit.com/r/samsunggalaxy/comments/1qmroft/comment/o217hz5/?utm_source=share&amp;utm_medium=web3x&amp;utm_name=web3xcss&amp;utm_term=1&amp;utm_content=share_button" TargetMode="External"/><Relationship Id="rId16" Type="http://schemas.openxmlformats.org/officeDocument/2006/relationships/hyperlink" Target="https://www.reddit.com/r/samsunggalaxy/comments/1qop48c/comment/o23f1j2/" TargetMode="External"/><Relationship Id="rId20" Type="http://schemas.openxmlformats.org/officeDocument/2006/relationships/hyperlink" Target="https://x.com/sondesix/status/2016520584369471682" TargetMode="External"/><Relationship Id="rId1" Type="http://schemas.openxmlformats.org/officeDocument/2006/relationships/hyperlink" Target="https://space.sprinklr.com/research/insights/listening/dashboard/696592937cb16f4b0d0146d3/tab/2" TargetMode="External"/><Relationship Id="rId6" Type="http://schemas.openxmlformats.org/officeDocument/2006/relationships/hyperlink" Target="https://x.com/bbogi2207/status/2016764482853454029" TargetMode="External"/><Relationship Id="rId11" Type="http://schemas.openxmlformats.org/officeDocument/2006/relationships/hyperlink" Target="https://x.com/Olympic/status/2016316039202517387" TargetMode="External"/><Relationship Id="rId5" Type="http://schemas.openxmlformats.org/officeDocument/2006/relationships/hyperlink" Target="https://x.com/Olympic/status/2016316039202517387" TargetMode="External"/><Relationship Id="rId15" Type="http://schemas.openxmlformats.org/officeDocument/2006/relationships/hyperlink" Target="https://www.reddit.com/r/PhoneNow/comments/1qpafa0/comment/o2btjvf/" TargetMode="External"/><Relationship Id="rId10" Type="http://schemas.openxmlformats.org/officeDocument/2006/relationships/hyperlink" Target="https://x.com/osamahesam1/status/2016560914309263778" TargetMode="External"/><Relationship Id="rId19" Type="http://schemas.openxmlformats.org/officeDocument/2006/relationships/hyperlink" Target="https://x.com/UniverseIce/status/2016342843644883276" TargetMode="External"/><Relationship Id="rId4" Type="http://schemas.openxmlformats.org/officeDocument/2006/relationships/hyperlink" Target="https://x.com/UniverseIce/status/2016342843644883276" TargetMode="External"/><Relationship Id="rId9" Type="http://schemas.openxmlformats.org/officeDocument/2006/relationships/hyperlink" Target="https://www.instagram.com/reel/DTVVCkGjF7j/c/18088663010034647" TargetMode="External"/><Relationship Id="rId14" Type="http://schemas.openxmlformats.org/officeDocument/2006/relationships/hyperlink" Target="https://x.com/kandhesh/status/2016527453418819962" TargetMode="External"/><Relationship Id="rId22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UniverseIce/status/2016342843644883276" TargetMode="External"/><Relationship Id="rId13" Type="http://schemas.openxmlformats.org/officeDocument/2006/relationships/hyperlink" Target="https://x.com/theonecid/status/2016172470273749076" TargetMode="External"/><Relationship Id="rId3" Type="http://schemas.openxmlformats.org/officeDocument/2006/relationships/hyperlink" Target="https://www.instagram.com/reel/DTVVCkGjF7j/c/18088663010034647" TargetMode="External"/><Relationship Id="rId7" Type="http://schemas.openxmlformats.org/officeDocument/2006/relationships/hyperlink" Target="https://www.instagram.com/p/DTVVCkGjF7j/" TargetMode="External"/><Relationship Id="rId12" Type="http://schemas.openxmlformats.org/officeDocument/2006/relationships/hyperlink" Target="https://x.com/roettsk/status/2016378137781895621" TargetMode="External"/><Relationship Id="rId2" Type="http://schemas.openxmlformats.org/officeDocument/2006/relationships/hyperlink" Target="https://www.reddit.com/r/samsunggalaxy/comments/1qmroft/comment/o217hz5/?utm_source=share&amp;utm_medium=web3x&amp;utm_name=web3xcss&amp;utm_term=1&amp;utm_content=share_button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https://space.sprinklr.com/research/insights/listening/dashboard/696592937cb16f4b0d0146d3/tab/2" TargetMode="External"/><Relationship Id="rId6" Type="http://schemas.openxmlformats.org/officeDocument/2006/relationships/hyperlink" Target="https://meeco.kr/mini/41150813" TargetMode="External"/><Relationship Id="rId11" Type="http://schemas.openxmlformats.org/officeDocument/2006/relationships/hyperlink" Target="https://x.com/ascendant32/status/2016404332959424714" TargetMode="External"/><Relationship Id="rId5" Type="http://schemas.openxmlformats.org/officeDocument/2006/relationships/hyperlink" Target="https://x.com/UniverseIce/status/2016322537777725746" TargetMode="External"/><Relationship Id="rId15" Type="http://schemas.openxmlformats.org/officeDocument/2006/relationships/hyperlink" Target="https://x.com/swiggah1/status/2014040534440911086" TargetMode="External"/><Relationship Id="rId10" Type="http://schemas.openxmlformats.org/officeDocument/2006/relationships/hyperlink" Target="https://x.com/UniverseIce/status/2016342843644883276" TargetMode="External"/><Relationship Id="rId4" Type="http://schemas.openxmlformats.org/officeDocument/2006/relationships/hyperlink" Target="https://x.com/Olympic/status/2016316039202517387" TargetMode="External"/><Relationship Id="rId9" Type="http://schemas.openxmlformats.org/officeDocument/2006/relationships/hyperlink" Target="https://x.com/Olympic/status/2016316039202517387" TargetMode="External"/><Relationship Id="rId14" Type="http://schemas.openxmlformats.org/officeDocument/2006/relationships/hyperlink" Target="https://x.com/Androidheadline/status/2016279357925326982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reels/DUDQdUZCkqL/" TargetMode="External"/><Relationship Id="rId18" Type="http://schemas.openxmlformats.org/officeDocument/2006/relationships/hyperlink" Target="https://www.instagram.com/reels/DUCHbHEj4av/" TargetMode="External"/><Relationship Id="rId26" Type="http://schemas.openxmlformats.org/officeDocument/2006/relationships/hyperlink" Target="https://www.instagram.com/reels/DUCt6xKisxT/" TargetMode="External"/><Relationship Id="rId39" Type="http://schemas.openxmlformats.org/officeDocument/2006/relationships/hyperlink" Target="https://www.youtube.com/watch?v=N_zmyL2gMAY" TargetMode="External"/><Relationship Id="rId21" Type="http://schemas.openxmlformats.org/officeDocument/2006/relationships/hyperlink" Target="https://x.com/tanyakanrl/status/2016447427683717395?s=20" TargetMode="External"/><Relationship Id="rId34" Type="http://schemas.openxmlformats.org/officeDocument/2006/relationships/hyperlink" Target="https://www.instagram.com/p/DUH0-vjkm8f/" TargetMode="External"/><Relationship Id="rId42" Type="http://schemas.openxmlformats.org/officeDocument/2006/relationships/hyperlink" Target="https://www.facebook.com/701689855332829/posts/1367187068783101?comment_id=1581164813207291" TargetMode="External"/><Relationship Id="rId7" Type="http://schemas.openxmlformats.org/officeDocument/2006/relationships/hyperlink" Target="https://www.instagram.com/reels/DUB--jEDyne/" TargetMode="External"/><Relationship Id="rId2" Type="http://schemas.openxmlformats.org/officeDocument/2006/relationships/hyperlink" Target="https://droidsoft.fr/2026/01/27/samsung-galaxy-s26-et-s26-toutes-les-rumeurs-sur-leurs-caracteristiques/" TargetMode="External"/><Relationship Id="rId16" Type="http://schemas.openxmlformats.org/officeDocument/2006/relationships/hyperlink" Target="https://www.instagram.com/reel/DUCeq4ZAcxS/" TargetMode="External"/><Relationship Id="rId20" Type="http://schemas.openxmlformats.org/officeDocument/2006/relationships/hyperlink" Target="https://www.tiktok.com/@samsung.jpn/video/7600180155864173836" TargetMode="External"/><Relationship Id="rId29" Type="http://schemas.openxmlformats.org/officeDocument/2006/relationships/hyperlink" Target="https://x.com/madura_i21/status/2016532589318918198" TargetMode="External"/><Relationship Id="rId41" Type="http://schemas.openxmlformats.org/officeDocument/2006/relationships/hyperlink" Target="https://www.instagram.com/reel/DUUR1QuCtvA/" TargetMode="External"/><Relationship Id="rId1" Type="http://schemas.openxmlformats.org/officeDocument/2006/relationships/hyperlink" Target="https://x.com/rrreggegg/status/2016407184419258802" TargetMode="External"/><Relationship Id="rId6" Type="http://schemas.openxmlformats.org/officeDocument/2006/relationships/hyperlink" Target="https://www.tiktok.com/@samsungindonesia/video/7600178876039449868" TargetMode="External"/><Relationship Id="rId11" Type="http://schemas.openxmlformats.org/officeDocument/2006/relationships/hyperlink" Target="https://www.tiktok.com/@samsungkorea/video/7600213420058709269" TargetMode="External"/><Relationship Id="rId24" Type="http://schemas.openxmlformats.org/officeDocument/2006/relationships/hyperlink" Target="https://x.com/ISAQUES81/status/2016923799174668637" TargetMode="External"/><Relationship Id="rId32" Type="http://schemas.openxmlformats.org/officeDocument/2006/relationships/hyperlink" Target="https://x.com/evleaks/status/2016989387272192230" TargetMode="External"/><Relationship Id="rId37" Type="http://schemas.openxmlformats.org/officeDocument/2006/relationships/hyperlink" Target="https://bbs.ruliweb.com/community/board/300009/read/2284468" TargetMode="External"/><Relationship Id="rId40" Type="http://schemas.openxmlformats.org/officeDocument/2006/relationships/hyperlink" Target="https://www.youtube.com/watch?v=oA1LmcX5h78" TargetMode="External"/><Relationship Id="rId5" Type="http://schemas.openxmlformats.org/officeDocument/2006/relationships/hyperlink" Target="https://x.com/Chidex_A15/status/2016419718454710468" TargetMode="External"/><Relationship Id="rId15" Type="http://schemas.openxmlformats.org/officeDocument/2006/relationships/hyperlink" Target="https://www.tiktok.com/@samsungthailand/video/7600246402215578887" TargetMode="External"/><Relationship Id="rId23" Type="http://schemas.openxmlformats.org/officeDocument/2006/relationships/hyperlink" Target="https://www.instagram.com/reel/DUC20ZVjLbX/c/18559576420007341" TargetMode="External"/><Relationship Id="rId28" Type="http://schemas.openxmlformats.org/officeDocument/2006/relationships/hyperlink" Target="https://www.instagram.com/reels/DUBWAZ4iq3z/" TargetMode="External"/><Relationship Id="rId36" Type="http://schemas.openxmlformats.org/officeDocument/2006/relationships/hyperlink" Target="https://forums.macrumors.com/threads/samsung-s26-ultra-s26-s26-plus.2461706/page-11" TargetMode="External"/><Relationship Id="rId10" Type="http://schemas.openxmlformats.org/officeDocument/2006/relationships/hyperlink" Target="https://x.com/TechTrendsJP/status/2019009541153910927" TargetMode="External"/><Relationship Id="rId19" Type="http://schemas.openxmlformats.org/officeDocument/2006/relationships/hyperlink" Target="https://www.instagram.com/reel/DUCEMzDkZah/" TargetMode="External"/><Relationship Id="rId31" Type="http://schemas.openxmlformats.org/officeDocument/2006/relationships/hyperlink" Target="https://x.com/tanyakanrl/status/2017905809246605328?s=20" TargetMode="External"/><Relationship Id="rId4" Type="http://schemas.openxmlformats.org/officeDocument/2006/relationships/hyperlink" Target="https://www.tiktok.com/@samsungau/video/7600282601659616523" TargetMode="External"/><Relationship Id="rId9" Type="http://schemas.openxmlformats.org/officeDocument/2006/relationships/hyperlink" Target="https://www.instagram.com/reels/DUCDHUpCZ9d/" TargetMode="External"/><Relationship Id="rId14" Type="http://schemas.openxmlformats.org/officeDocument/2006/relationships/hyperlink" Target="https://www.facebook.com/701689855332829/posts/1361889662646175?comment_id=912220757951064" TargetMode="External"/><Relationship Id="rId22" Type="http://schemas.openxmlformats.org/officeDocument/2006/relationships/hyperlink" Target="https://r1.community.samsung.com/t5/geral/poste-a-sua-foto-favorita-e-conquiste-um-emblema/m-p/36690150" TargetMode="External"/><Relationship Id="rId27" Type="http://schemas.openxmlformats.org/officeDocument/2006/relationships/hyperlink" Target="http://ct.moreover.com/?a=58741274958&amp;p=1yx&amp;v=1&amp;x=p_SJL_1-oDonMkpxFMMfag" TargetMode="External"/><Relationship Id="rId30" Type="http://schemas.openxmlformats.org/officeDocument/2006/relationships/hyperlink" Target="https://www.reddit.com/r/samsunggalaxy/comments/1qsutxn/official_images_of_the_galaxy_s26_ultra_are/" TargetMode="External"/><Relationship Id="rId35" Type="http://schemas.openxmlformats.org/officeDocument/2006/relationships/hyperlink" Target="https://x.com/TECHMX_NET/status/2019040747568365791" TargetMode="External"/><Relationship Id="rId43" Type="http://schemas.openxmlformats.org/officeDocument/2006/relationships/printerSettings" Target="../printerSettings/printerSettings8.bin"/><Relationship Id="rId8" Type="http://schemas.openxmlformats.org/officeDocument/2006/relationships/hyperlink" Target="https://www.reddit.com/r/Damnthatsinteresting/comments/1qpf1mo/the_galaxy_s26_ultra_will_have_a_new_technology/" TargetMode="External"/><Relationship Id="rId3" Type="http://schemas.openxmlformats.org/officeDocument/2006/relationships/hyperlink" Target="https://www.schmidtisblog.de/galaxy-s26-ultra-samsung-beendet-den-8-bit-kompromiss-und-bringt-echtes-10-bit-panel-1792201/?feed_id=93100" TargetMode="External"/><Relationship Id="rId12" Type="http://schemas.openxmlformats.org/officeDocument/2006/relationships/hyperlink" Target="https://rafasgeek.com.br/este-novo-acessorio-samsung-pode-ser-a-melhor-maneira-de-carregar-seu-galaxy-s26-sem-fio/" TargetMode="External"/><Relationship Id="rId17" Type="http://schemas.openxmlformats.org/officeDocument/2006/relationships/hyperlink" Target="https://www.instagram.com/reels/DUCGX-aASD_/" TargetMode="External"/><Relationship Id="rId25" Type="http://schemas.openxmlformats.org/officeDocument/2006/relationships/hyperlink" Target="https://r2.community.samsung.com/t5/Galaxy-S/BREAKING-S26-Ultra/m-p/21476227" TargetMode="External"/><Relationship Id="rId33" Type="http://schemas.openxmlformats.org/officeDocument/2006/relationships/hyperlink" Target="https://www.instagram.com/andressaalves9oficial/reels/" TargetMode="External"/><Relationship Id="rId38" Type="http://schemas.openxmlformats.org/officeDocument/2006/relationships/hyperlink" Target="https://www.instagram.com/reel/DUUFjAziavi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rafasgeek.com.br/este-novo-acessorio-samsung-pode-ser-a-melhor-maneira-de-carregar-seu-galaxy-s26-sem-fio/" TargetMode="External"/><Relationship Id="rId18" Type="http://schemas.openxmlformats.org/officeDocument/2006/relationships/hyperlink" Target="https://www.instagram.com/reel/DUCeq4ZAcxS/" TargetMode="External"/><Relationship Id="rId26" Type="http://schemas.openxmlformats.org/officeDocument/2006/relationships/hyperlink" Target="https://x.com/ISAQUES81/status/2016923799174668637" TargetMode="External"/><Relationship Id="rId39" Type="http://schemas.openxmlformats.org/officeDocument/2006/relationships/hyperlink" Target="https://bbs.ruliweb.com/community/board/300009/read/2284449" TargetMode="External"/><Relationship Id="rId21" Type="http://schemas.openxmlformats.org/officeDocument/2006/relationships/hyperlink" Target="https://www.instagram.com/reel/DUCEMzDkZah/" TargetMode="External"/><Relationship Id="rId34" Type="http://schemas.openxmlformats.org/officeDocument/2006/relationships/hyperlink" Target="https://x.com/evleaks/status/2016989387272192230" TargetMode="External"/><Relationship Id="rId42" Type="http://schemas.openxmlformats.org/officeDocument/2006/relationships/printerSettings" Target="../printerSettings/printerSettings9.bin"/><Relationship Id="rId7" Type="http://schemas.openxmlformats.org/officeDocument/2006/relationships/hyperlink" Target="https://www.tiktok.com/@samsungindonesia/video/7600178876039449868" TargetMode="External"/><Relationship Id="rId2" Type="http://schemas.openxmlformats.org/officeDocument/2006/relationships/hyperlink" Target="https://droidsoft.fr/2026/01/27/samsung-galaxy-s26-et-s26-toutes-les-rumeurs-sur-leurs-caracteristiques/" TargetMode="External"/><Relationship Id="rId16" Type="http://schemas.openxmlformats.org/officeDocument/2006/relationships/hyperlink" Target="https://www.instagram.com/reels/DUCHbHEj4av/" TargetMode="External"/><Relationship Id="rId20" Type="http://schemas.openxmlformats.org/officeDocument/2006/relationships/hyperlink" Target="https://www.instagram.com/reels/DUCHbHEj4av/" TargetMode="External"/><Relationship Id="rId29" Type="http://schemas.openxmlformats.org/officeDocument/2006/relationships/hyperlink" Target="http://ct.moreover.com/?a=58741274958&amp;p=1yx&amp;v=1&amp;x=p_SJL_1-oDonMkpxFMMfag" TargetMode="External"/><Relationship Id="rId41" Type="http://schemas.openxmlformats.org/officeDocument/2006/relationships/hyperlink" Target="https://www.youtube.com/watch?v=N_zmyL2gMAY" TargetMode="External"/><Relationship Id="rId1" Type="http://schemas.openxmlformats.org/officeDocument/2006/relationships/hyperlink" Target="https://x.com/rrreggegg/status/2016407184419258802" TargetMode="External"/><Relationship Id="rId6" Type="http://schemas.openxmlformats.org/officeDocument/2006/relationships/hyperlink" Target="https://www.youtube.com/watch?v=6cE9m4-imYg" TargetMode="External"/><Relationship Id="rId11" Type="http://schemas.openxmlformats.org/officeDocument/2006/relationships/hyperlink" Target="https://x.com/ONE1KOU/status/2018625827274187028" TargetMode="External"/><Relationship Id="rId24" Type="http://schemas.openxmlformats.org/officeDocument/2006/relationships/hyperlink" Target="https://r1.community.samsung.com/t5/geral/poste-a-sua-foto-favorita-e-conquiste-um-emblema/m-p/36690150" TargetMode="External"/><Relationship Id="rId32" Type="http://schemas.openxmlformats.org/officeDocument/2006/relationships/hyperlink" Target="https://www.reddit.com/r/samsunggalaxy/comments/1qsutxn/official_images_of_the_galaxy_s26_ultra_are/" TargetMode="External"/><Relationship Id="rId37" Type="http://schemas.openxmlformats.org/officeDocument/2006/relationships/hyperlink" Target="https://x.com/Wvisioncreation/status/2016135270002000011" TargetMode="External"/><Relationship Id="rId40" Type="http://schemas.openxmlformats.org/officeDocument/2006/relationships/hyperlink" Target="https://www.youtube.com/watch?v=AyoyHHuSxP0" TargetMode="External"/><Relationship Id="rId5" Type="http://schemas.openxmlformats.org/officeDocument/2006/relationships/hyperlink" Target="https://x.com/Chidex_A15/status/2016419718454710468" TargetMode="External"/><Relationship Id="rId15" Type="http://schemas.openxmlformats.org/officeDocument/2006/relationships/hyperlink" Target="https://www.facebook.com/701689855332829/posts/1361889662646175?comment_id=912220757951064" TargetMode="External"/><Relationship Id="rId23" Type="http://schemas.openxmlformats.org/officeDocument/2006/relationships/hyperlink" Target="https://x.com/tanyakanrl/status/2016447427683717395?s=20" TargetMode="External"/><Relationship Id="rId28" Type="http://schemas.openxmlformats.org/officeDocument/2006/relationships/hyperlink" Target="https://www.instagram.com/reels/DUCt6xKisxT/" TargetMode="External"/><Relationship Id="rId36" Type="http://schemas.openxmlformats.org/officeDocument/2006/relationships/hyperlink" Target="https://www.instagram.com/p/DUH0-vjkm8f/" TargetMode="External"/><Relationship Id="rId10" Type="http://schemas.openxmlformats.org/officeDocument/2006/relationships/hyperlink" Target="https://www.instagram.com/reels/DUCDHUpCZ9d/" TargetMode="External"/><Relationship Id="rId19" Type="http://schemas.openxmlformats.org/officeDocument/2006/relationships/hyperlink" Target="https://www.instagram.com/reels/DUCGX-aASD_/" TargetMode="External"/><Relationship Id="rId31" Type="http://schemas.openxmlformats.org/officeDocument/2006/relationships/hyperlink" Target="https://x.com/madura_i21/status/2016532589318918198" TargetMode="External"/><Relationship Id="rId4" Type="http://schemas.openxmlformats.org/officeDocument/2006/relationships/hyperlink" Target="https://www.tiktok.com/@samsungau/video/7600282601659616523" TargetMode="External"/><Relationship Id="rId9" Type="http://schemas.openxmlformats.org/officeDocument/2006/relationships/hyperlink" Target="https://www.reddit.com/r/Damnthatsinteresting/comments/1qpf1mo/the_galaxy_s26_ultra_will_have_a_new_technology/" TargetMode="External"/><Relationship Id="rId14" Type="http://schemas.openxmlformats.org/officeDocument/2006/relationships/hyperlink" Target="https://www.instagram.com/reels/DUDQdUZCkqL/" TargetMode="External"/><Relationship Id="rId22" Type="http://schemas.openxmlformats.org/officeDocument/2006/relationships/hyperlink" Target="https://www.tiktok.com/@samsung.jpn/video/7600180155864173836" TargetMode="External"/><Relationship Id="rId27" Type="http://schemas.openxmlformats.org/officeDocument/2006/relationships/hyperlink" Target="https://r2.community.samsung.com/t5/Galaxy-S/BREAKING-S26-Ultra/m-p/21476227" TargetMode="External"/><Relationship Id="rId30" Type="http://schemas.openxmlformats.org/officeDocument/2006/relationships/hyperlink" Target="https://www.instagram.com/reels/DUBWAZ4iq3z/" TargetMode="External"/><Relationship Id="rId35" Type="http://schemas.openxmlformats.org/officeDocument/2006/relationships/hyperlink" Target="https://www.instagram.com/andressaalves9oficial/reels/" TargetMode="External"/><Relationship Id="rId8" Type="http://schemas.openxmlformats.org/officeDocument/2006/relationships/hyperlink" Target="https://www.instagram.com/reels/DUB--jEDyne/" TargetMode="External"/><Relationship Id="rId3" Type="http://schemas.openxmlformats.org/officeDocument/2006/relationships/hyperlink" Target="https://www.schmidtisblog.de/galaxy-s26-ultra-samsung-beendet-den-8-bit-kompromiss-und-bringt-echtes-10-bit-panel-1792201/?feed_id=93100" TargetMode="External"/><Relationship Id="rId12" Type="http://schemas.openxmlformats.org/officeDocument/2006/relationships/hyperlink" Target="https://www.tiktok.com/@samsungkorea/video/7600213420058709269" TargetMode="External"/><Relationship Id="rId17" Type="http://schemas.openxmlformats.org/officeDocument/2006/relationships/hyperlink" Target="https://www.tiktok.com/@samsungthailand/video/7600246402215578887" TargetMode="External"/><Relationship Id="rId25" Type="http://schemas.openxmlformats.org/officeDocument/2006/relationships/hyperlink" Target="https://www.instagram.com/reel/DUC20ZVjLbX/c/18559576420007341" TargetMode="External"/><Relationship Id="rId33" Type="http://schemas.openxmlformats.org/officeDocument/2006/relationships/hyperlink" Target="https://x.com/tanyakanrl/status/2017905809246605328?s=20" TargetMode="External"/><Relationship Id="rId38" Type="http://schemas.openxmlformats.org/officeDocument/2006/relationships/hyperlink" Target="https://forums.macrumors.com/threads/samsung-s26-ultra-s26-s26-plus.2461706/page-11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rafasgeek.com.br/este-novo-acessorio-samsung-pode-ser-a-melhor-maneira-de-carregar-seu-galaxy-s26-sem-fio/" TargetMode="External"/><Relationship Id="rId18" Type="http://schemas.openxmlformats.org/officeDocument/2006/relationships/hyperlink" Target="https://www.instagram.com/reel/DUCeq4ZAcxS/" TargetMode="External"/><Relationship Id="rId26" Type="http://schemas.openxmlformats.org/officeDocument/2006/relationships/hyperlink" Target="https://x.com/ISAQUES81/status/2016923799174668637" TargetMode="External"/><Relationship Id="rId21" Type="http://schemas.openxmlformats.org/officeDocument/2006/relationships/hyperlink" Target="https://www.instagram.com/reel/DUCEMzDkZah/" TargetMode="External"/><Relationship Id="rId34" Type="http://schemas.openxmlformats.org/officeDocument/2006/relationships/hyperlink" Target="https://x.com/evleaks/status/2016989387272192230" TargetMode="External"/><Relationship Id="rId7" Type="http://schemas.openxmlformats.org/officeDocument/2006/relationships/hyperlink" Target="https://www.tiktok.com/@samsungindonesia/video/7600178876039449868" TargetMode="External"/><Relationship Id="rId12" Type="http://schemas.openxmlformats.org/officeDocument/2006/relationships/hyperlink" Target="https://www.tiktok.com/@samsungkorea/video/7600213420058709269" TargetMode="External"/><Relationship Id="rId17" Type="http://schemas.openxmlformats.org/officeDocument/2006/relationships/hyperlink" Target="https://www.tiktok.com/@samsungthailand/video/7600246402215578887" TargetMode="External"/><Relationship Id="rId25" Type="http://schemas.openxmlformats.org/officeDocument/2006/relationships/hyperlink" Target="https://www.instagram.com/reel/DUC20ZVjLbX/c/18559576420007341" TargetMode="External"/><Relationship Id="rId33" Type="http://schemas.openxmlformats.org/officeDocument/2006/relationships/hyperlink" Target="https://x.com/tanyakanrl/status/2017905809246605328?s=20" TargetMode="External"/><Relationship Id="rId38" Type="http://schemas.openxmlformats.org/officeDocument/2006/relationships/printerSettings" Target="../printerSettings/printerSettings10.bin"/><Relationship Id="rId2" Type="http://schemas.openxmlformats.org/officeDocument/2006/relationships/hyperlink" Target="https://droidsoft.fr/2026/01/27/samsung-galaxy-s26-et-s26-toutes-les-rumeurs-sur-leurs-caracteristiques/" TargetMode="External"/><Relationship Id="rId16" Type="http://schemas.openxmlformats.org/officeDocument/2006/relationships/hyperlink" Target="https://www.instagram.com/reels/DUCHbHEj4av/" TargetMode="External"/><Relationship Id="rId20" Type="http://schemas.openxmlformats.org/officeDocument/2006/relationships/hyperlink" Target="https://www.instagram.com/reels/DUCHbHEj4av/" TargetMode="External"/><Relationship Id="rId29" Type="http://schemas.openxmlformats.org/officeDocument/2006/relationships/hyperlink" Target="http://ct.moreover.com/?a=58741274958&amp;p=1yx&amp;v=1&amp;x=p_SJL_1-oDonMkpxFMMfag" TargetMode="External"/><Relationship Id="rId1" Type="http://schemas.openxmlformats.org/officeDocument/2006/relationships/hyperlink" Target="https://x.com/rrreggegg/status/2016407184419258802" TargetMode="External"/><Relationship Id="rId6" Type="http://schemas.openxmlformats.org/officeDocument/2006/relationships/hyperlink" Target="https://www.youtube.com/watch?v=6cE9m4-imYg" TargetMode="External"/><Relationship Id="rId11" Type="http://schemas.openxmlformats.org/officeDocument/2006/relationships/hyperlink" Target="https://x.com/sunnydaylog/status/2018291144871084449" TargetMode="External"/><Relationship Id="rId24" Type="http://schemas.openxmlformats.org/officeDocument/2006/relationships/hyperlink" Target="https://r1.community.samsung.com/t5/geral/poste-a-sua-foto-favorita-e-conquiste-um-emblema/m-p/36690150" TargetMode="External"/><Relationship Id="rId32" Type="http://schemas.openxmlformats.org/officeDocument/2006/relationships/hyperlink" Target="https://www.reddit.com/r/samsunggalaxy/comments/1qsutxn/official_images_of_the_galaxy_s26_ultra_are/" TargetMode="External"/><Relationship Id="rId37" Type="http://schemas.openxmlformats.org/officeDocument/2006/relationships/hyperlink" Target="https://x.com/Wvisioncreation/status/2016135270002000011" TargetMode="External"/><Relationship Id="rId5" Type="http://schemas.openxmlformats.org/officeDocument/2006/relationships/hyperlink" Target="https://x.com/Chidex_A15/status/2016419718454710468" TargetMode="External"/><Relationship Id="rId15" Type="http://schemas.openxmlformats.org/officeDocument/2006/relationships/hyperlink" Target="https://www.facebook.com/701689855332829/posts/1361889662646175?comment_id=912220757951064" TargetMode="External"/><Relationship Id="rId23" Type="http://schemas.openxmlformats.org/officeDocument/2006/relationships/hyperlink" Target="https://x.com/tanyakanrl/status/2016447427683717395?s=20" TargetMode="External"/><Relationship Id="rId28" Type="http://schemas.openxmlformats.org/officeDocument/2006/relationships/hyperlink" Target="https://www.instagram.com/reels/DUCt6xKisxT/" TargetMode="External"/><Relationship Id="rId36" Type="http://schemas.openxmlformats.org/officeDocument/2006/relationships/hyperlink" Target="https://www.instagram.com/p/DUH0-vjkm8f/" TargetMode="External"/><Relationship Id="rId10" Type="http://schemas.openxmlformats.org/officeDocument/2006/relationships/hyperlink" Target="https://www.instagram.com/reels/DUCDHUpCZ9d/" TargetMode="External"/><Relationship Id="rId19" Type="http://schemas.openxmlformats.org/officeDocument/2006/relationships/hyperlink" Target="https://www.instagram.com/reels/DUCGX-aASD_/" TargetMode="External"/><Relationship Id="rId31" Type="http://schemas.openxmlformats.org/officeDocument/2006/relationships/hyperlink" Target="https://x.com/madura_i21/status/2016532589318918198" TargetMode="External"/><Relationship Id="rId4" Type="http://schemas.openxmlformats.org/officeDocument/2006/relationships/hyperlink" Target="https://www.tiktok.com/@samsungau/video/7600282601659616523" TargetMode="External"/><Relationship Id="rId9" Type="http://schemas.openxmlformats.org/officeDocument/2006/relationships/hyperlink" Target="https://www.reddit.com/r/Damnthatsinteresting/comments/1qpf1mo/the_galaxy_s26_ultra_will_have_a_new_technology/" TargetMode="External"/><Relationship Id="rId14" Type="http://schemas.openxmlformats.org/officeDocument/2006/relationships/hyperlink" Target="https://www.instagram.com/reels/DUDQdUZCkqL/" TargetMode="External"/><Relationship Id="rId22" Type="http://schemas.openxmlformats.org/officeDocument/2006/relationships/hyperlink" Target="https://www.tiktok.com/@samsung.jpn/video/7600180155864173836" TargetMode="External"/><Relationship Id="rId27" Type="http://schemas.openxmlformats.org/officeDocument/2006/relationships/hyperlink" Target="https://r2.community.samsung.com/t5/Galaxy-S/BREAKING-S26-Ultra/m-p/21476227" TargetMode="External"/><Relationship Id="rId30" Type="http://schemas.openxmlformats.org/officeDocument/2006/relationships/hyperlink" Target="https://www.instagram.com/reels/DUBWAZ4iq3z/" TargetMode="External"/><Relationship Id="rId35" Type="http://schemas.openxmlformats.org/officeDocument/2006/relationships/hyperlink" Target="https://www.instagram.com/andressaalves9oficial/reels/" TargetMode="External"/><Relationship Id="rId8" Type="http://schemas.openxmlformats.org/officeDocument/2006/relationships/hyperlink" Target="https://www.instagram.com/reels/DUB--jEDyne/" TargetMode="External"/><Relationship Id="rId3" Type="http://schemas.openxmlformats.org/officeDocument/2006/relationships/hyperlink" Target="https://www.schmidtisblog.de/galaxy-s26-ultra-samsung-beendet-den-8-bit-kompromiss-und-bringt-echtes-10-bit-panel-1792201/?feed_id=93100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samsungkorea/video/7600213420058709269" TargetMode="External"/><Relationship Id="rId18" Type="http://schemas.openxmlformats.org/officeDocument/2006/relationships/hyperlink" Target="https://www.tiktok.com/@samsungthailand/video/7600246402215578887" TargetMode="External"/><Relationship Id="rId26" Type="http://schemas.openxmlformats.org/officeDocument/2006/relationships/hyperlink" Target="https://www.instagram.com/reel/DUC20ZVjLbX/c/18559576420007341" TargetMode="External"/><Relationship Id="rId21" Type="http://schemas.openxmlformats.org/officeDocument/2006/relationships/hyperlink" Target="https://www.instagram.com/reels/DUCHbHEj4av/" TargetMode="External"/><Relationship Id="rId34" Type="http://schemas.openxmlformats.org/officeDocument/2006/relationships/hyperlink" Target="https://x.com/tanyakanrl/status/2017905809246605328?s=20" TargetMode="External"/><Relationship Id="rId7" Type="http://schemas.openxmlformats.org/officeDocument/2006/relationships/hyperlink" Target="https://www.tiktok.com/@samsungindonesia/video/7600178876039449868" TargetMode="External"/><Relationship Id="rId12" Type="http://schemas.openxmlformats.org/officeDocument/2006/relationships/hyperlink" Target="https://www.instagram.com/reels/DUAjNUsgbge/" TargetMode="External"/><Relationship Id="rId17" Type="http://schemas.openxmlformats.org/officeDocument/2006/relationships/hyperlink" Target="https://www.instagram.com/reels/DUCHbHEj4av/" TargetMode="External"/><Relationship Id="rId25" Type="http://schemas.openxmlformats.org/officeDocument/2006/relationships/hyperlink" Target="https://r1.community.samsung.com/t5/geral/poste-a-sua-foto-favorita-e-conquiste-um-emblema/m-p/36690150" TargetMode="External"/><Relationship Id="rId33" Type="http://schemas.openxmlformats.org/officeDocument/2006/relationships/hyperlink" Target="https://www.reddit.com/r/S24Ultra/comments/1qs2ofz/s26_ultra/" TargetMode="External"/><Relationship Id="rId38" Type="http://schemas.openxmlformats.org/officeDocument/2006/relationships/printerSettings" Target="../printerSettings/printerSettings11.bin"/><Relationship Id="rId2" Type="http://schemas.openxmlformats.org/officeDocument/2006/relationships/hyperlink" Target="https://droidsoft.fr/2026/01/27/samsung-galaxy-s26-et-s26-toutes-les-rumeurs-sur-leurs-caracteristiques/" TargetMode="External"/><Relationship Id="rId16" Type="http://schemas.openxmlformats.org/officeDocument/2006/relationships/hyperlink" Target="https://www.facebook.com/701689855332829/posts/1361889662646175?comment_id=912220757951064" TargetMode="External"/><Relationship Id="rId20" Type="http://schemas.openxmlformats.org/officeDocument/2006/relationships/hyperlink" Target="https://www.instagram.com/reels/DUCGX-aASD_/" TargetMode="External"/><Relationship Id="rId29" Type="http://schemas.openxmlformats.org/officeDocument/2006/relationships/hyperlink" Target="https://www.instagram.com/reels/DUCt6xKisxT/" TargetMode="External"/><Relationship Id="rId1" Type="http://schemas.openxmlformats.org/officeDocument/2006/relationships/hyperlink" Target="https://x.com/rrreggegg/status/2016407184419258802" TargetMode="External"/><Relationship Id="rId6" Type="http://schemas.openxmlformats.org/officeDocument/2006/relationships/hyperlink" Target="https://www.youtube.com/watch?v=6cE9m4-imYg" TargetMode="External"/><Relationship Id="rId11" Type="http://schemas.openxmlformats.org/officeDocument/2006/relationships/hyperlink" Target="https://x.com/4ou4__xX__Xx__/status/2016526086533009527" TargetMode="External"/><Relationship Id="rId24" Type="http://schemas.openxmlformats.org/officeDocument/2006/relationships/hyperlink" Target="https://x.com/tanyakanrl/status/2016447427683717395?s=20" TargetMode="External"/><Relationship Id="rId32" Type="http://schemas.openxmlformats.org/officeDocument/2006/relationships/hyperlink" Target="https://x.com/madura_i21/status/2016532589318918198" TargetMode="External"/><Relationship Id="rId37" Type="http://schemas.openxmlformats.org/officeDocument/2006/relationships/hyperlink" Target="https://www.instagram.com/p/DUJzj_SjhXS/" TargetMode="External"/><Relationship Id="rId5" Type="http://schemas.openxmlformats.org/officeDocument/2006/relationships/hyperlink" Target="https://x.com/Chidex_A15/status/2016419718454710468" TargetMode="External"/><Relationship Id="rId15" Type="http://schemas.openxmlformats.org/officeDocument/2006/relationships/hyperlink" Target="https://www.instagram.com/reels/DUDQdUZCkqL/" TargetMode="External"/><Relationship Id="rId23" Type="http://schemas.openxmlformats.org/officeDocument/2006/relationships/hyperlink" Target="https://www.tiktok.com/@samsung.jpn/video/7600180155864173836" TargetMode="External"/><Relationship Id="rId28" Type="http://schemas.openxmlformats.org/officeDocument/2006/relationships/hyperlink" Target="https://r2.community.samsung.com/t5/Galaxy-S/BREAKING-S26-Ultra/m-p/21476227" TargetMode="External"/><Relationship Id="rId36" Type="http://schemas.openxmlformats.org/officeDocument/2006/relationships/hyperlink" Target="https://x.com/evleaks/status/2016989387272192230" TargetMode="External"/><Relationship Id="rId10" Type="http://schemas.openxmlformats.org/officeDocument/2006/relationships/hyperlink" Target="https://www.instagram.com/reels/DUCDHUpCZ9d/" TargetMode="External"/><Relationship Id="rId19" Type="http://schemas.openxmlformats.org/officeDocument/2006/relationships/hyperlink" Target="https://www.instagram.com/reel/DUCeq4ZAcxS/" TargetMode="External"/><Relationship Id="rId31" Type="http://schemas.openxmlformats.org/officeDocument/2006/relationships/hyperlink" Target="https://www.instagram.com/reels/DUBWAZ4iq3z/" TargetMode="External"/><Relationship Id="rId4" Type="http://schemas.openxmlformats.org/officeDocument/2006/relationships/hyperlink" Target="https://www.tiktok.com/@samsungau/video/7600282601659616523" TargetMode="External"/><Relationship Id="rId9" Type="http://schemas.openxmlformats.org/officeDocument/2006/relationships/hyperlink" Target="https://www.reddit.com/r/Damnthatsinteresting/comments/1qpf1mo/the_galaxy_s26_ultra_will_have_a_new_technology/" TargetMode="External"/><Relationship Id="rId14" Type="http://schemas.openxmlformats.org/officeDocument/2006/relationships/hyperlink" Target="https://rafasgeek.com.br/este-novo-acessorio-samsung-pode-ser-a-melhor-maneira-de-carregar-seu-galaxy-s26-sem-fio/" TargetMode="External"/><Relationship Id="rId22" Type="http://schemas.openxmlformats.org/officeDocument/2006/relationships/hyperlink" Target="https://www.instagram.com/reel/DUCEMzDkZah/" TargetMode="External"/><Relationship Id="rId27" Type="http://schemas.openxmlformats.org/officeDocument/2006/relationships/hyperlink" Target="https://x.com/ISAQUES81/status/2016923799174668637" TargetMode="External"/><Relationship Id="rId30" Type="http://schemas.openxmlformats.org/officeDocument/2006/relationships/hyperlink" Target="http://ct.moreover.com/?a=58741274958&amp;p=1yx&amp;v=1&amp;x=p_SJL_1-oDonMkpxFMMfag" TargetMode="External"/><Relationship Id="rId35" Type="http://schemas.openxmlformats.org/officeDocument/2006/relationships/hyperlink" Target="https://x.com/JUEPAKOFFICIAL/status/2017247760140153292" TargetMode="External"/><Relationship Id="rId8" Type="http://schemas.openxmlformats.org/officeDocument/2006/relationships/hyperlink" Target="https://www.instagram.com/reels/DUB--jEDyne/" TargetMode="External"/><Relationship Id="rId3" Type="http://schemas.openxmlformats.org/officeDocument/2006/relationships/hyperlink" Target="https://www.schmidtisblog.de/galaxy-s26-ultra-samsung-beendet-den-8-bit-kompromiss-und-bringt-echtes-10-bit-panel-1792201/?feed_id=93100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x.com/4ou4__xX__Xx__/status/2016526086533009527" TargetMode="External"/><Relationship Id="rId18" Type="http://schemas.openxmlformats.org/officeDocument/2006/relationships/hyperlink" Target="https://www.facebook.com/701689855332829/posts/1361889662646175?comment_id=912220757951064" TargetMode="External"/><Relationship Id="rId26" Type="http://schemas.openxmlformats.org/officeDocument/2006/relationships/hyperlink" Target="https://gall.dcinside.com/mgallery/board/view/?id=galaxy&amp;no=2109623" TargetMode="External"/><Relationship Id="rId39" Type="http://schemas.openxmlformats.org/officeDocument/2006/relationships/hyperlink" Target="https://www.instagram.com/reels/DUBWAZ4iq3z/" TargetMode="External"/><Relationship Id="rId21" Type="http://schemas.openxmlformats.org/officeDocument/2006/relationships/hyperlink" Target="https://www.tiktok.com/@samsungthailand/video/7600246402215578887" TargetMode="External"/><Relationship Id="rId34" Type="http://schemas.openxmlformats.org/officeDocument/2006/relationships/hyperlink" Target="https://www.instagram.com/reel/DUC20ZVjLbX/c/18559576420007341" TargetMode="External"/><Relationship Id="rId42" Type="http://schemas.openxmlformats.org/officeDocument/2006/relationships/printerSettings" Target="../printerSettings/printerSettings12.bin"/><Relationship Id="rId7" Type="http://schemas.openxmlformats.org/officeDocument/2006/relationships/hyperlink" Target="https://www.tiktok.com/@samsungindonesia/video/7600178876039449868" TargetMode="External"/><Relationship Id="rId2" Type="http://schemas.openxmlformats.org/officeDocument/2006/relationships/hyperlink" Target="https://droidsoft.fr/2026/01/27/samsung-galaxy-s26-et-s26-toutes-les-rumeurs-sur-leurs-caracteristiques/" TargetMode="External"/><Relationship Id="rId16" Type="http://schemas.openxmlformats.org/officeDocument/2006/relationships/hyperlink" Target="https://rafasgeek.com.br/este-novo-acessorio-samsung-pode-ser-a-melhor-maneira-de-carregar-seu-galaxy-s26-sem-fio/" TargetMode="External"/><Relationship Id="rId20" Type="http://schemas.openxmlformats.org/officeDocument/2006/relationships/hyperlink" Target="https://www.facebook.com/100064575404353/posts/1331165029045998/" TargetMode="External"/><Relationship Id="rId29" Type="http://schemas.openxmlformats.org/officeDocument/2006/relationships/hyperlink" Target="https://x.com/sumahokuchikomi/status/2016867289648271863" TargetMode="External"/><Relationship Id="rId41" Type="http://schemas.openxmlformats.org/officeDocument/2006/relationships/hyperlink" Target="https://www.reddit.com/r/samsunggalaxy/comments/1qqjlxn/comment/o2ivn6j/" TargetMode="External"/><Relationship Id="rId1" Type="http://schemas.openxmlformats.org/officeDocument/2006/relationships/hyperlink" Target="https://x.com/rrreggegg/status/2016407184419258802" TargetMode="External"/><Relationship Id="rId6" Type="http://schemas.openxmlformats.org/officeDocument/2006/relationships/hyperlink" Target="https://www.youtube.com/watch?v=6cE9m4-imYg" TargetMode="External"/><Relationship Id="rId11" Type="http://schemas.openxmlformats.org/officeDocument/2006/relationships/hyperlink" Target="https://www.instagram.com/reels/DUCDHUpCZ9d/" TargetMode="External"/><Relationship Id="rId24" Type="http://schemas.openxmlformats.org/officeDocument/2006/relationships/hyperlink" Target="https://www.instagram.com/reels/DUCHbHEj4av/" TargetMode="External"/><Relationship Id="rId32" Type="http://schemas.openxmlformats.org/officeDocument/2006/relationships/hyperlink" Target="https://x.com/tanyakanrl/status/2016447427683717395?s=20" TargetMode="External"/><Relationship Id="rId37" Type="http://schemas.openxmlformats.org/officeDocument/2006/relationships/hyperlink" Target="https://www.instagram.com/reels/DUCt6xKisxT/" TargetMode="External"/><Relationship Id="rId40" Type="http://schemas.openxmlformats.org/officeDocument/2006/relationships/hyperlink" Target="https://x.com/madura_i21/status/2016532589318918198" TargetMode="External"/><Relationship Id="rId5" Type="http://schemas.openxmlformats.org/officeDocument/2006/relationships/hyperlink" Target="https://x.com/Chidex_A15/status/2016419718454710468" TargetMode="External"/><Relationship Id="rId15" Type="http://schemas.openxmlformats.org/officeDocument/2006/relationships/hyperlink" Target="https://www.tiktok.com/@samsungkorea/video/7600213420058709269" TargetMode="External"/><Relationship Id="rId23" Type="http://schemas.openxmlformats.org/officeDocument/2006/relationships/hyperlink" Target="https://www.instagram.com/reels/DUCGX-aASD_/" TargetMode="External"/><Relationship Id="rId28" Type="http://schemas.openxmlformats.org/officeDocument/2006/relationships/hyperlink" Target="https://bsky.app/profile/did:plc:36mz5lutk7mmac4vdnijpd3x/post/3mdkwgj34yt2d" TargetMode="External"/><Relationship Id="rId36" Type="http://schemas.openxmlformats.org/officeDocument/2006/relationships/hyperlink" Target="https://r2.community.samsung.com/t5/Galaxy-S/BREAKING-S26-Ultra/m-p/21476227" TargetMode="External"/><Relationship Id="rId10" Type="http://schemas.openxmlformats.org/officeDocument/2006/relationships/hyperlink" Target="https://www.reddit.com/r/Damnthatsinteresting/comments/1qpf1mo/the_galaxy_s26_ultra_will_have_a_new_technology/" TargetMode="External"/><Relationship Id="rId19" Type="http://schemas.openxmlformats.org/officeDocument/2006/relationships/hyperlink" Target="https://www.instagram.com/reels/DUCHbHEj4av/" TargetMode="External"/><Relationship Id="rId31" Type="http://schemas.openxmlformats.org/officeDocument/2006/relationships/hyperlink" Target="https://www.tiktok.com/@samsung.jpn/video/7600180155864173836" TargetMode="External"/><Relationship Id="rId4" Type="http://schemas.openxmlformats.org/officeDocument/2006/relationships/hyperlink" Target="https://www.tiktok.com/@samsungau/video/7600282601659616523" TargetMode="External"/><Relationship Id="rId9" Type="http://schemas.openxmlformats.org/officeDocument/2006/relationships/hyperlink" Target="https://www.instagram.com/reels/DUB--jEDyne/" TargetMode="External"/><Relationship Id="rId14" Type="http://schemas.openxmlformats.org/officeDocument/2006/relationships/hyperlink" Target="https://www.instagram.com/reels/DUAjNUsgbge/" TargetMode="External"/><Relationship Id="rId22" Type="http://schemas.openxmlformats.org/officeDocument/2006/relationships/hyperlink" Target="https://www.instagram.com/reel/DUCeq4ZAcxS/" TargetMode="External"/><Relationship Id="rId27" Type="http://schemas.openxmlformats.org/officeDocument/2006/relationships/hyperlink" Target="https://x.com/sumahotaburetto/status/2016882688230064412" TargetMode="External"/><Relationship Id="rId30" Type="http://schemas.openxmlformats.org/officeDocument/2006/relationships/hyperlink" Target="https://www.instagram.com/reel/DUCEMzDkZah/" TargetMode="External"/><Relationship Id="rId35" Type="http://schemas.openxmlformats.org/officeDocument/2006/relationships/hyperlink" Target="https://x.com/ISAQUES81/status/2016923799174668637" TargetMode="External"/><Relationship Id="rId8" Type="http://schemas.openxmlformats.org/officeDocument/2006/relationships/hyperlink" Target="https://x.com/Wvisioncreation/status/2016135270002000011" TargetMode="External"/><Relationship Id="rId3" Type="http://schemas.openxmlformats.org/officeDocument/2006/relationships/hyperlink" Target="https://www.schmidtisblog.de/galaxy-s26-ultra-samsung-beendet-den-8-bit-kompromiss-und-bringt-echtes-10-bit-panel-1792201/?feed_id=93100" TargetMode="External"/><Relationship Id="rId12" Type="http://schemas.openxmlformats.org/officeDocument/2006/relationships/hyperlink" Target="https://www.instagram.com/reels/DUAbGOQkUqL/" TargetMode="External"/><Relationship Id="rId17" Type="http://schemas.openxmlformats.org/officeDocument/2006/relationships/hyperlink" Target="https://www.instagram.com/reels/DUDQdUZCkqL/" TargetMode="External"/><Relationship Id="rId25" Type="http://schemas.openxmlformats.org/officeDocument/2006/relationships/hyperlink" Target="https://gall.dcinside.com/mgallery/board/view/?id=galaxy&amp;no=2109900" TargetMode="External"/><Relationship Id="rId33" Type="http://schemas.openxmlformats.org/officeDocument/2006/relationships/hyperlink" Target="https://r1.community.samsung.com/t5/geral/poste-a-sua-foto-favorita-e-conquiste-um-emblema/m-p/36690150" TargetMode="External"/><Relationship Id="rId38" Type="http://schemas.openxmlformats.org/officeDocument/2006/relationships/hyperlink" Target="http://ct.moreover.com/?a=58741274958&amp;p=1yx&amp;v=1&amp;x=p_SJL_1-oDonMkpxFMMfag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samsungindonesia/video/7600178876039449868" TargetMode="External"/><Relationship Id="rId13" Type="http://schemas.openxmlformats.org/officeDocument/2006/relationships/hyperlink" Target="https://www.instagram.com/reels/DUAbGOQkUqL/" TargetMode="External"/><Relationship Id="rId18" Type="http://schemas.openxmlformats.org/officeDocument/2006/relationships/hyperlink" Target="https://rafasgeek.com.br/este-novo-acessorio-samsung-pode-ser-a-melhor-maneira-de-carregar-seu-galaxy-s26-sem-fio/" TargetMode="External"/><Relationship Id="rId3" Type="http://schemas.openxmlformats.org/officeDocument/2006/relationships/hyperlink" Target="https://droidsoft.fr/2026/01/27/samsung-galaxy-s26-et-s26-toutes-les-rumeurs-sur-leurs-caracteristiques/" TargetMode="External"/><Relationship Id="rId7" Type="http://schemas.openxmlformats.org/officeDocument/2006/relationships/hyperlink" Target="https://www.youtube.com/watch?v=6cE9m4-imYg" TargetMode="External"/><Relationship Id="rId12" Type="http://schemas.openxmlformats.org/officeDocument/2006/relationships/hyperlink" Target="https://www.instagram.com/reels/DUCDHUpCZ9d/" TargetMode="External"/><Relationship Id="rId17" Type="http://schemas.openxmlformats.org/officeDocument/2006/relationships/hyperlink" Target="https://www.tiktok.com/@samsungkorea/video/7600213420058709269" TargetMode="External"/><Relationship Id="rId2" Type="http://schemas.openxmlformats.org/officeDocument/2006/relationships/hyperlink" Target="https://x.com/rrreggegg/status/2016407184419258802" TargetMode="External"/><Relationship Id="rId16" Type="http://schemas.openxmlformats.org/officeDocument/2006/relationships/hyperlink" Target="https://www.instagram.com/reels/DUAjNUsgbge/" TargetMode="External"/><Relationship Id="rId20" Type="http://schemas.openxmlformats.org/officeDocument/2006/relationships/printerSettings" Target="../printerSettings/printerSettings13.bin"/><Relationship Id="rId1" Type="http://schemas.openxmlformats.org/officeDocument/2006/relationships/hyperlink" Target="https://www.onenewspage.com/n/Technology/1ztdom55el/Samsung-first-Galaxy-S26-teaser-is-for.htm" TargetMode="External"/><Relationship Id="rId6" Type="http://schemas.openxmlformats.org/officeDocument/2006/relationships/hyperlink" Target="https://r2.community.samsung.com/t5/Galaxy-S/BREAKING-S26-Ultra/m-p/21476227" TargetMode="External"/><Relationship Id="rId11" Type="http://schemas.openxmlformats.org/officeDocument/2006/relationships/hyperlink" Target="https://www.reddit.com/r/Damnthatsinteresting/comments/1qpf1mo/the_galaxy_s26_ultra_will_have_a_new_technology/" TargetMode="External"/><Relationship Id="rId5" Type="http://schemas.openxmlformats.org/officeDocument/2006/relationships/hyperlink" Target="https://www.tiktok.com/@samsungau/video/7600282601659616523" TargetMode="External"/><Relationship Id="rId15" Type="http://schemas.openxmlformats.org/officeDocument/2006/relationships/hyperlink" Target="https://x.com/4ou4__xX__Xx__/status/2016526086533009527" TargetMode="External"/><Relationship Id="rId10" Type="http://schemas.openxmlformats.org/officeDocument/2006/relationships/hyperlink" Target="https://www.instagram.com/reels/DUB--jEDyne/" TargetMode="External"/><Relationship Id="rId19" Type="http://schemas.openxmlformats.org/officeDocument/2006/relationships/hyperlink" Target="https://www.youtube.com/shorts/P5ZmrmSjQdE" TargetMode="External"/><Relationship Id="rId4" Type="http://schemas.openxmlformats.org/officeDocument/2006/relationships/hyperlink" Target="https://www.schmidtisblog.de/galaxy-s26-ultra-samsung-beendet-den-8-bit-kompromiss-und-bringt-echtes-10-bit-panel-1792201/?feed_id=93100" TargetMode="External"/><Relationship Id="rId9" Type="http://schemas.openxmlformats.org/officeDocument/2006/relationships/hyperlink" Target="https://x.com/Wvisioncreation/status/2016135270002000011" TargetMode="External"/><Relationship Id="rId14" Type="http://schemas.openxmlformats.org/officeDocument/2006/relationships/hyperlink" Target="https://m.dailyhunt.in/news/india/hindi/gizbothindi-epaper-dh034fdd28c04741769dd8c38cbb1b3470/samsung%20galaxy%20s26%20ultra%20vs%20galaxy%20s25%20ultra%20agale%20mahine%20milane%20vale%205%20bade%20apagred%20janie%20kya%20hoga%20naya-newsid-n698550910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2B66-D05C-4375-A9E2-06B32C5984A4}">
  <sheetPr>
    <tabColor rgb="FF0000FF"/>
  </sheetPr>
  <dimension ref="A1:NY256"/>
  <sheetViews>
    <sheetView showGridLines="0" tabSelected="1" view="pageBreakPreview" zoomScale="55" zoomScaleNormal="55" zoomScaleSheetLayoutView="55" workbookViewId="0">
      <selection activeCell="E13" sqref="E13"/>
    </sheetView>
  </sheetViews>
  <sheetFormatPr defaultColWidth="9" defaultRowHeight="16.5" outlineLevelRow="1" x14ac:dyDescent="0.3"/>
  <cols>
    <col min="1" max="2" width="2.625" customWidth="1"/>
    <col min="3" max="3" width="2.875" customWidth="1"/>
    <col min="4" max="4" width="13.25" customWidth="1"/>
    <col min="5" max="12" width="12.625" customWidth="1"/>
    <col min="13" max="20" width="6.625" customWidth="1"/>
    <col min="21" max="21" width="2.625" customWidth="1"/>
    <col min="22" max="24" width="11.5" style="297" customWidth="1"/>
    <col min="25" max="31" width="14.125" customWidth="1"/>
    <col min="32" max="32" width="11.875" customWidth="1"/>
    <col min="33" max="37" width="12.75" style="1" customWidth="1"/>
    <col min="38" max="38" width="12.375" style="1" customWidth="1"/>
    <col min="39" max="39" width="11.875" style="1" customWidth="1"/>
    <col min="40" max="40" width="12.75" style="1" customWidth="1"/>
    <col min="41" max="41" width="9.875" style="1" customWidth="1"/>
    <col min="42" max="42" width="9.125" style="1" customWidth="1"/>
    <col min="43" max="389" width="9" style="1" customWidth="1"/>
    <col min="390" max="392" width="9" customWidth="1"/>
  </cols>
  <sheetData>
    <row r="1" spans="1:389" s="6" customFormat="1" ht="20.100000000000001" customHeight="1" x14ac:dyDescent="0.3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25"/>
      <c r="W1" s="323"/>
      <c r="X1" s="323"/>
      <c r="Y1" s="318"/>
      <c r="Z1" s="318"/>
      <c r="AA1" s="318"/>
      <c r="AB1" s="318"/>
      <c r="AC1" s="318"/>
      <c r="AD1" s="318"/>
      <c r="AE1" s="318"/>
      <c r="AF1" s="158"/>
      <c r="AG1" s="158"/>
      <c r="AH1" s="158"/>
      <c r="AI1" s="158"/>
      <c r="AJ1" s="158"/>
      <c r="AK1" s="158"/>
      <c r="AL1" s="158"/>
      <c r="AM1" s="158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 s="1"/>
    </row>
    <row r="2" spans="1:389" s="7" customFormat="1" ht="20.100000000000001" customHeight="1" x14ac:dyDescent="0.3">
      <c r="A2" s="326"/>
      <c r="B2" s="627" t="s">
        <v>501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324"/>
      <c r="V2" s="327"/>
      <c r="W2" s="328"/>
      <c r="X2" s="468" t="s">
        <v>220</v>
      </c>
      <c r="Y2" s="469" t="s">
        <v>211</v>
      </c>
      <c r="Z2" s="329" t="s">
        <v>207</v>
      </c>
      <c r="AA2" s="469" t="s">
        <v>210</v>
      </c>
      <c r="AB2" s="470" t="s">
        <v>208</v>
      </c>
      <c r="AC2" s="470" t="s">
        <v>209</v>
      </c>
      <c r="AD2" s="326"/>
      <c r="AE2" s="326"/>
      <c r="AF2" s="330"/>
      <c r="AG2" s="330"/>
      <c r="AH2" s="330"/>
      <c r="AI2" s="330"/>
      <c r="AJ2" s="330"/>
      <c r="AK2" s="330"/>
      <c r="AL2" s="330"/>
      <c r="AM2" s="330"/>
      <c r="NY2" s="1"/>
    </row>
    <row r="3" spans="1:389" s="6" customFormat="1" ht="20.100000000000001" customHeight="1" x14ac:dyDescent="0.3">
      <c r="A3" s="318"/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324"/>
      <c r="V3" s="485"/>
      <c r="W3" s="485"/>
      <c r="X3" s="486">
        <v>45651</v>
      </c>
      <c r="Y3" s="321">
        <v>45679</v>
      </c>
      <c r="Z3" s="321">
        <v>45680</v>
      </c>
      <c r="AA3" s="321">
        <v>45721</v>
      </c>
      <c r="AB3" s="321">
        <v>45651</v>
      </c>
      <c r="AC3" s="321">
        <v>45659</v>
      </c>
      <c r="AD3" s="318"/>
      <c r="AE3" s="318"/>
      <c r="AF3" s="158"/>
      <c r="AG3" s="158"/>
      <c r="AH3" s="158"/>
      <c r="AI3" s="158"/>
      <c r="AJ3" s="158"/>
      <c r="AK3" s="158"/>
      <c r="AL3" s="158"/>
      <c r="AM3" s="15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 s="1"/>
    </row>
    <row r="4" spans="1:389" s="6" customFormat="1" ht="24.95" customHeight="1" x14ac:dyDescent="0.3">
      <c r="A4" s="318"/>
      <c r="B4" s="331" t="s">
        <v>502</v>
      </c>
      <c r="C4" s="331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32" t="s">
        <v>1005</v>
      </c>
      <c r="Q4" s="318"/>
      <c r="R4" s="318"/>
      <c r="S4" s="318"/>
      <c r="T4" s="324"/>
      <c r="U4" s="324"/>
      <c r="V4" s="485"/>
      <c r="W4" s="485"/>
      <c r="X4" s="486">
        <v>46050</v>
      </c>
      <c r="Y4" s="321">
        <v>46078</v>
      </c>
      <c r="Z4" s="321">
        <v>46079</v>
      </c>
      <c r="AA4" s="321">
        <v>46120</v>
      </c>
      <c r="AB4" s="321">
        <v>46050</v>
      </c>
      <c r="AC4" s="321">
        <v>46058</v>
      </c>
      <c r="AD4" s="318"/>
      <c r="AE4" s="318"/>
      <c r="AF4" s="158"/>
      <c r="AG4" s="158"/>
      <c r="AH4" s="158"/>
      <c r="AI4" s="158"/>
      <c r="AJ4" s="158"/>
      <c r="AK4" s="158"/>
      <c r="AL4" s="158"/>
      <c r="AM4" s="158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 s="1"/>
    </row>
    <row r="5" spans="1:389" s="6" customFormat="1" ht="18.75" customHeight="1" x14ac:dyDescent="0.3">
      <c r="A5" s="318"/>
      <c r="B5" s="319"/>
      <c r="C5" s="484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78"/>
      <c r="V5" s="487"/>
      <c r="W5" s="488"/>
      <c r="X5" s="489"/>
      <c r="Y5" s="476"/>
      <c r="Z5" s="480"/>
      <c r="AA5" s="320"/>
      <c r="AB5" s="320"/>
      <c r="AC5" s="320"/>
      <c r="AD5" s="318"/>
      <c r="AE5" s="318"/>
      <c r="AF5" s="158"/>
      <c r="AG5" s="158"/>
      <c r="AH5" s="158"/>
      <c r="AI5" s="158"/>
      <c r="AJ5" s="158"/>
      <c r="AK5" s="158"/>
      <c r="AL5" s="158"/>
      <c r="AM5" s="15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 s="1"/>
    </row>
    <row r="6" spans="1:389" s="6" customFormat="1" ht="18.75" customHeight="1" x14ac:dyDescent="0.3">
      <c r="A6" s="318"/>
      <c r="B6" s="319"/>
      <c r="C6" s="484" t="s">
        <v>968</v>
      </c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78"/>
      <c r="V6" s="487"/>
      <c r="W6" s="488"/>
      <c r="X6" s="489"/>
      <c r="Y6" s="476"/>
      <c r="Z6" s="480"/>
      <c r="AA6" s="320"/>
      <c r="AB6" s="320"/>
      <c r="AC6" s="320"/>
      <c r="AD6" s="318"/>
      <c r="AE6" s="318"/>
      <c r="AF6" s="158"/>
      <c r="AG6" s="158"/>
      <c r="AH6" s="158"/>
      <c r="AI6" s="158"/>
      <c r="AJ6" s="158"/>
      <c r="AK6" s="158"/>
      <c r="AL6" s="158"/>
      <c r="AM6" s="158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 s="1"/>
    </row>
    <row r="7" spans="1:389" s="6" customFormat="1" ht="18.75" customHeight="1" x14ac:dyDescent="0.3">
      <c r="A7" s="318"/>
      <c r="B7" s="319"/>
      <c r="C7" s="483" t="s">
        <v>970</v>
      </c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78"/>
      <c r="V7" s="487"/>
      <c r="W7" s="488"/>
      <c r="X7" s="489"/>
      <c r="Y7" s="476"/>
      <c r="Z7" s="480"/>
      <c r="AA7" s="320"/>
      <c r="AB7" s="320"/>
      <c r="AC7" s="320"/>
      <c r="AD7" s="318"/>
      <c r="AE7" s="318"/>
      <c r="AF7" s="158"/>
      <c r="AG7" s="158"/>
      <c r="AH7" s="158"/>
      <c r="AI7" s="158"/>
      <c r="AJ7" s="158"/>
      <c r="AK7" s="158"/>
      <c r="AL7" s="158"/>
      <c r="AM7" s="158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 s="1"/>
    </row>
    <row r="8" spans="1:389" s="6" customFormat="1" ht="18.75" customHeight="1" x14ac:dyDescent="0.3">
      <c r="A8" s="318"/>
      <c r="B8" s="319"/>
      <c r="C8" s="604" t="s">
        <v>980</v>
      </c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178"/>
      <c r="V8" s="487" t="s">
        <v>912</v>
      </c>
      <c r="W8" s="511" t="s">
        <v>987</v>
      </c>
      <c r="X8" s="489"/>
      <c r="Y8" s="625"/>
      <c r="Z8" s="480"/>
      <c r="AA8" s="320"/>
      <c r="AB8" s="320"/>
      <c r="AC8" s="320"/>
      <c r="AD8" s="318"/>
      <c r="AE8" s="318"/>
      <c r="AF8" s="158"/>
      <c r="AG8" s="158"/>
      <c r="AH8" s="158"/>
      <c r="AI8" s="158"/>
      <c r="AJ8" s="158"/>
      <c r="AK8" s="158"/>
      <c r="AL8" s="158"/>
      <c r="AM8" s="15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 s="1"/>
    </row>
    <row r="9" spans="1:389" s="6" customFormat="1" ht="18.75" customHeight="1" x14ac:dyDescent="0.3">
      <c r="A9" s="318"/>
      <c r="B9" s="319"/>
      <c r="C9" s="603" t="s">
        <v>981</v>
      </c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178"/>
      <c r="V9" s="487" t="s">
        <v>899</v>
      </c>
      <c r="W9" s="488"/>
      <c r="X9" s="489"/>
      <c r="Y9" s="625"/>
      <c r="Z9" s="480"/>
      <c r="AA9" s="320"/>
      <c r="AB9" s="320"/>
      <c r="AC9" s="320"/>
      <c r="AD9" s="318"/>
      <c r="AE9" s="318"/>
      <c r="AF9" s="158"/>
      <c r="AG9" s="158"/>
      <c r="AH9" s="158"/>
      <c r="AI9" s="158"/>
      <c r="AJ9" s="158"/>
      <c r="AK9" s="158"/>
      <c r="AL9" s="158"/>
      <c r="AM9" s="158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 s="1"/>
    </row>
    <row r="10" spans="1:389" s="6" customFormat="1" ht="18.75" customHeight="1" x14ac:dyDescent="0.3">
      <c r="A10" s="318"/>
      <c r="B10" s="319"/>
      <c r="C10" s="603"/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78"/>
      <c r="V10" s="487"/>
      <c r="W10" s="608"/>
      <c r="X10" s="608"/>
      <c r="Y10" s="608"/>
      <c r="Z10" s="480"/>
      <c r="AA10" s="320"/>
      <c r="AB10" s="320"/>
      <c r="AC10" s="320"/>
      <c r="AD10" s="318"/>
      <c r="AE10" s="318"/>
      <c r="AF10" s="158"/>
      <c r="AG10" s="158"/>
      <c r="AH10" s="158"/>
      <c r="AI10" s="158"/>
      <c r="AJ10" s="158"/>
      <c r="AK10" s="158"/>
      <c r="AL10" s="158"/>
      <c r="AM10" s="158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 s="1"/>
    </row>
    <row r="11" spans="1:389" s="6" customFormat="1" ht="18.75" customHeight="1" x14ac:dyDescent="0.3">
      <c r="A11" s="318"/>
      <c r="B11" s="319"/>
      <c r="C11" s="484" t="s">
        <v>971</v>
      </c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78"/>
      <c r="V11" s="487"/>
      <c r="W11" s="488"/>
      <c r="X11" s="489"/>
      <c r="Y11" s="476"/>
      <c r="Z11" s="480"/>
      <c r="AA11" s="320"/>
      <c r="AB11" s="320"/>
      <c r="AC11" s="320"/>
      <c r="AD11" s="318"/>
      <c r="AE11" s="318"/>
      <c r="AF11" s="158"/>
      <c r="AG11" s="158"/>
      <c r="AH11" s="158"/>
      <c r="AI11" s="158"/>
      <c r="AJ11" s="158"/>
      <c r="AK11" s="158"/>
      <c r="AL11" s="158"/>
      <c r="AM11" s="15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 s="1"/>
    </row>
    <row r="12" spans="1:389" s="6" customFormat="1" ht="18.75" customHeight="1" x14ac:dyDescent="0.3">
      <c r="A12" s="318"/>
      <c r="B12" s="319"/>
      <c r="C12" s="483" t="s">
        <v>972</v>
      </c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78"/>
      <c r="V12" s="487"/>
      <c r="W12" s="488"/>
      <c r="X12" s="489"/>
      <c r="Y12" s="476"/>
      <c r="Z12" s="480"/>
      <c r="AA12" s="320"/>
      <c r="AB12" s="320"/>
      <c r="AC12" s="320"/>
      <c r="AD12" s="318"/>
      <c r="AE12" s="318"/>
      <c r="AF12" s="158"/>
      <c r="AG12" s="158"/>
      <c r="AH12" s="158"/>
      <c r="AI12" s="158"/>
      <c r="AJ12" s="158"/>
      <c r="AK12" s="158"/>
      <c r="AL12" s="158"/>
      <c r="AM12" s="158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 s="1"/>
    </row>
    <row r="13" spans="1:389" s="6" customFormat="1" ht="18.75" customHeight="1" x14ac:dyDescent="0.3">
      <c r="A13" s="318"/>
      <c r="B13" s="319"/>
      <c r="C13" s="604" t="s">
        <v>982</v>
      </c>
      <c r="D13" s="482"/>
      <c r="E13" s="482"/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178"/>
      <c r="V13" s="511" t="s">
        <v>700</v>
      </c>
      <c r="W13" s="488"/>
      <c r="X13" s="488"/>
      <c r="Y13" s="488"/>
      <c r="Z13" s="480"/>
      <c r="AA13" s="320"/>
      <c r="AB13" s="320"/>
      <c r="AC13" s="320"/>
      <c r="AD13" s="318"/>
      <c r="AE13" s="318"/>
      <c r="AF13" s="158"/>
      <c r="AG13" s="158"/>
      <c r="AH13" s="158"/>
      <c r="AI13" s="158"/>
      <c r="AJ13" s="158"/>
      <c r="AK13" s="158"/>
      <c r="AL13" s="158"/>
      <c r="AM13" s="15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 s="1"/>
    </row>
    <row r="14" spans="1:389" s="6" customFormat="1" ht="18.75" customHeight="1" x14ac:dyDescent="0.3">
      <c r="A14" s="318"/>
      <c r="B14" s="319"/>
      <c r="C14" s="604" t="s">
        <v>983</v>
      </c>
      <c r="D14" s="482"/>
      <c r="E14" s="482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178"/>
      <c r="V14" s="488" t="s">
        <v>463</v>
      </c>
      <c r="W14" s="511" t="s">
        <v>462</v>
      </c>
      <c r="X14" s="489"/>
      <c r="Y14" s="488"/>
      <c r="Z14" s="480"/>
      <c r="AA14" s="320"/>
      <c r="AB14" s="320"/>
      <c r="AC14" s="320"/>
      <c r="AD14" s="318"/>
      <c r="AE14" s="318"/>
      <c r="AF14" s="158"/>
      <c r="AG14" s="158"/>
      <c r="AH14" s="158"/>
      <c r="AI14" s="158"/>
      <c r="AJ14" s="158"/>
      <c r="AK14" s="158"/>
      <c r="AL14" s="158"/>
      <c r="AM14" s="158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 s="1"/>
    </row>
    <row r="15" spans="1:389" s="6" customFormat="1" ht="18.75" customHeight="1" x14ac:dyDescent="0.3">
      <c r="A15" s="318"/>
      <c r="B15" s="319"/>
      <c r="C15" s="605" t="s">
        <v>984</v>
      </c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2"/>
      <c r="Q15" s="482"/>
      <c r="R15" s="482"/>
      <c r="S15" s="482"/>
      <c r="T15" s="482"/>
      <c r="U15" s="178"/>
      <c r="V15" s="488"/>
      <c r="W15" s="511"/>
      <c r="X15" s="489"/>
      <c r="Y15" s="488"/>
      <c r="Z15" s="480"/>
      <c r="AA15" s="320"/>
      <c r="AB15" s="320"/>
      <c r="AC15" s="320"/>
      <c r="AD15" s="318"/>
      <c r="AE15" s="318"/>
      <c r="AF15" s="158"/>
      <c r="AG15" s="158"/>
      <c r="AH15" s="158"/>
      <c r="AI15" s="158"/>
      <c r="AJ15" s="158"/>
      <c r="AK15" s="158"/>
      <c r="AL15" s="158"/>
      <c r="AM15" s="158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 s="1"/>
    </row>
    <row r="16" spans="1:389" s="6" customFormat="1" ht="18.75" customHeight="1" x14ac:dyDescent="0.3">
      <c r="A16" s="318"/>
      <c r="B16" s="319"/>
      <c r="C16" s="604" t="s">
        <v>989</v>
      </c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178"/>
      <c r="V16" s="487" t="s">
        <v>461</v>
      </c>
      <c r="W16" s="488" t="s">
        <v>1001</v>
      </c>
      <c r="X16" s="487"/>
      <c r="Y16" s="488"/>
      <c r="Z16" s="480"/>
      <c r="AA16" s="320"/>
      <c r="AB16" s="320"/>
      <c r="AC16" s="320"/>
      <c r="AD16" s="318"/>
      <c r="AE16" s="318"/>
      <c r="AF16" s="158"/>
      <c r="AG16" s="158"/>
      <c r="AH16" s="158"/>
      <c r="AI16" s="158"/>
      <c r="AJ16" s="158"/>
      <c r="AK16" s="158"/>
      <c r="AL16" s="158"/>
      <c r="AM16" s="158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 s="1"/>
    </row>
    <row r="17" spans="1:389" s="6" customFormat="1" ht="18.75" customHeight="1" x14ac:dyDescent="0.3">
      <c r="A17" s="318"/>
      <c r="B17" s="319"/>
      <c r="C17" s="604" t="s">
        <v>985</v>
      </c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2"/>
      <c r="O17" s="482"/>
      <c r="P17" s="482"/>
      <c r="Q17" s="482"/>
      <c r="R17" s="482"/>
      <c r="S17" s="482"/>
      <c r="T17" s="482"/>
      <c r="U17" s="178"/>
      <c r="V17" s="489" t="s">
        <v>705</v>
      </c>
      <c r="W17" s="491" t="s">
        <v>545</v>
      </c>
      <c r="X17" s="490"/>
      <c r="Y17" s="491"/>
      <c r="Z17" s="480"/>
      <c r="AA17" s="320"/>
      <c r="AB17" s="320"/>
      <c r="AC17" s="320"/>
      <c r="AD17" s="318"/>
      <c r="AE17" s="318"/>
      <c r="AF17" s="158"/>
      <c r="AG17" s="158"/>
      <c r="AH17" s="158"/>
      <c r="AI17" s="158"/>
      <c r="AJ17" s="158"/>
      <c r="AK17" s="158"/>
      <c r="AL17" s="158"/>
      <c r="AM17" s="158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 s="1"/>
    </row>
    <row r="18" spans="1:389" s="6" customFormat="1" ht="18.75" customHeight="1" x14ac:dyDescent="0.3">
      <c r="A18" s="318"/>
      <c r="B18" s="319"/>
      <c r="C18" s="481"/>
      <c r="D18" s="482"/>
      <c r="E18" s="482"/>
      <c r="F18" s="482"/>
      <c r="G18" s="482"/>
      <c r="H18" s="482"/>
      <c r="I18" s="482"/>
      <c r="J18" s="482"/>
      <c r="K18" s="482"/>
      <c r="L18" s="482"/>
      <c r="M18" s="482"/>
      <c r="N18" s="482"/>
      <c r="O18" s="482"/>
      <c r="P18" s="482"/>
      <c r="Q18" s="482"/>
      <c r="R18" s="482"/>
      <c r="S18" s="482"/>
      <c r="T18" s="482"/>
      <c r="U18" s="178"/>
      <c r="V18" s="487"/>
      <c r="W18" s="488"/>
      <c r="X18" s="489"/>
      <c r="Y18" s="476"/>
      <c r="Z18" s="480"/>
      <c r="AA18" s="320"/>
      <c r="AB18" s="320"/>
      <c r="AC18" s="320"/>
      <c r="AD18" s="318"/>
      <c r="AE18" s="318"/>
      <c r="AF18" s="158"/>
      <c r="AG18" s="158"/>
      <c r="AH18" s="158"/>
      <c r="AI18" s="158"/>
      <c r="AJ18" s="158"/>
      <c r="AK18" s="158"/>
      <c r="AL18" s="158"/>
      <c r="AM18" s="15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 s="1"/>
    </row>
    <row r="19" spans="1:389" s="6" customFormat="1" ht="18.75" customHeight="1" x14ac:dyDescent="0.3">
      <c r="A19" s="318"/>
      <c r="B19" s="319"/>
      <c r="C19" s="483" t="s">
        <v>998</v>
      </c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82"/>
      <c r="Q19" s="482"/>
      <c r="R19" s="482"/>
      <c r="S19" s="482"/>
      <c r="T19" s="482"/>
      <c r="U19" s="178"/>
      <c r="V19" s="493"/>
      <c r="W19" s="494"/>
      <c r="X19" s="495"/>
      <c r="Y19" s="476"/>
      <c r="Z19" s="480"/>
      <c r="AA19" s="320"/>
      <c r="AB19" s="320"/>
      <c r="AC19" s="320"/>
      <c r="AD19" s="318"/>
      <c r="AE19" s="318"/>
      <c r="AF19" s="158"/>
      <c r="AG19" s="158"/>
      <c r="AH19" s="158"/>
      <c r="AI19" s="158"/>
      <c r="AJ19" s="158"/>
      <c r="AK19" s="158"/>
      <c r="AL19" s="158"/>
      <c r="AM19" s="158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 s="1"/>
    </row>
    <row r="20" spans="1:389" s="6" customFormat="1" ht="18.75" customHeight="1" x14ac:dyDescent="0.3">
      <c r="A20" s="318"/>
      <c r="B20" s="319"/>
      <c r="C20" s="604" t="s">
        <v>969</v>
      </c>
      <c r="D20" s="482"/>
      <c r="E20" s="482"/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82"/>
      <c r="Q20" s="482"/>
      <c r="R20" s="482"/>
      <c r="S20" s="482"/>
      <c r="T20" s="482"/>
      <c r="U20" s="178"/>
      <c r="V20" s="496" t="s">
        <v>495</v>
      </c>
      <c r="W20" s="313" t="s">
        <v>500</v>
      </c>
      <c r="X20" s="495"/>
      <c r="Y20" s="476"/>
      <c r="Z20" s="480"/>
      <c r="AA20" s="320"/>
      <c r="AB20" s="320"/>
      <c r="AC20" s="320"/>
      <c r="AD20" s="318"/>
      <c r="AE20" s="318"/>
      <c r="AF20" s="158"/>
      <c r="AG20" s="158"/>
      <c r="AH20" s="158"/>
      <c r="AI20" s="158"/>
      <c r="AJ20" s="158"/>
      <c r="AK20" s="158"/>
      <c r="AL20" s="158"/>
      <c r="AM20" s="158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 s="1"/>
    </row>
    <row r="21" spans="1:389" s="6" customFormat="1" ht="18.75" customHeight="1" x14ac:dyDescent="0.3">
      <c r="A21" s="318"/>
      <c r="B21" s="319"/>
      <c r="C21" s="605" t="s">
        <v>975</v>
      </c>
      <c r="D21" s="482"/>
      <c r="E21" s="482"/>
      <c r="F21" s="482"/>
      <c r="G21" s="482"/>
      <c r="H21" s="482"/>
      <c r="I21" s="482"/>
      <c r="J21" s="482"/>
      <c r="K21" s="482"/>
      <c r="L21" s="482"/>
      <c r="M21" s="482"/>
      <c r="N21" s="482"/>
      <c r="O21" s="482"/>
      <c r="P21" s="482"/>
      <c r="Q21" s="482"/>
      <c r="R21" s="482"/>
      <c r="S21" s="482"/>
      <c r="T21" s="482"/>
      <c r="U21" s="178"/>
      <c r="V21" s="493"/>
      <c r="W21" s="494"/>
      <c r="X21" s="495"/>
      <c r="Y21" s="476"/>
      <c r="Z21" s="480"/>
      <c r="AA21" s="320"/>
      <c r="AB21" s="320"/>
      <c r="AC21" s="320"/>
      <c r="AD21" s="318"/>
      <c r="AE21" s="318"/>
      <c r="AF21" s="158"/>
      <c r="AG21" s="158"/>
      <c r="AH21" s="158"/>
      <c r="AI21" s="158"/>
      <c r="AJ21" s="158"/>
      <c r="AK21" s="158"/>
      <c r="AL21" s="158"/>
      <c r="AM21" s="15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 s="1"/>
    </row>
    <row r="22" spans="1:389" s="6" customFormat="1" ht="18.75" customHeight="1" x14ac:dyDescent="0.3">
      <c r="A22" s="318"/>
      <c r="B22" s="319"/>
      <c r="C22" s="604" t="s">
        <v>973</v>
      </c>
      <c r="D22" s="482"/>
      <c r="E22" s="482"/>
      <c r="F22" s="482"/>
      <c r="G22" s="482"/>
      <c r="H22" s="482"/>
      <c r="I22" s="482"/>
      <c r="J22" s="482"/>
      <c r="K22" s="482"/>
      <c r="L22" s="482"/>
      <c r="M22" s="482"/>
      <c r="N22" s="482"/>
      <c r="O22" s="482"/>
      <c r="P22" s="482"/>
      <c r="Q22" s="482"/>
      <c r="R22" s="482"/>
      <c r="S22" s="482"/>
      <c r="T22" s="482"/>
      <c r="U22" s="178"/>
      <c r="V22" s="313" t="s">
        <v>553</v>
      </c>
      <c r="W22" s="496" t="s">
        <v>540</v>
      </c>
      <c r="X22" s="495"/>
      <c r="Y22" s="476"/>
      <c r="Z22" s="480"/>
      <c r="AA22" s="320"/>
      <c r="AB22" s="320"/>
      <c r="AC22" s="320"/>
      <c r="AD22" s="318"/>
      <c r="AE22" s="318"/>
      <c r="AF22" s="158"/>
      <c r="AG22" s="158"/>
      <c r="AH22" s="158"/>
      <c r="AI22" s="158"/>
      <c r="AJ22" s="158"/>
      <c r="AK22" s="158"/>
      <c r="AL22" s="158"/>
      <c r="AM22" s="158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 s="1"/>
    </row>
    <row r="23" spans="1:389" s="6" customFormat="1" ht="18.75" customHeight="1" x14ac:dyDescent="0.3">
      <c r="A23" s="318"/>
      <c r="B23" s="319"/>
      <c r="C23" s="604" t="s">
        <v>974</v>
      </c>
      <c r="D23" s="482"/>
      <c r="E23" s="482"/>
      <c r="F23" s="482"/>
      <c r="G23" s="482"/>
      <c r="H23" s="482"/>
      <c r="I23" s="482"/>
      <c r="J23" s="482"/>
      <c r="K23" s="482"/>
      <c r="L23" s="482"/>
      <c r="M23" s="482"/>
      <c r="N23" s="482"/>
      <c r="O23" s="482"/>
      <c r="P23" s="482"/>
      <c r="Q23" s="482"/>
      <c r="R23" s="482"/>
      <c r="S23" s="482"/>
      <c r="T23" s="482"/>
      <c r="U23" s="178"/>
      <c r="V23" s="496" t="s">
        <v>541</v>
      </c>
      <c r="W23" s="496" t="s">
        <v>542</v>
      </c>
      <c r="X23" s="495"/>
      <c r="Y23" s="476"/>
      <c r="Z23" s="480"/>
      <c r="AA23" s="320"/>
      <c r="AB23" s="320"/>
      <c r="AC23" s="320"/>
      <c r="AD23" s="318"/>
      <c r="AE23" s="318"/>
      <c r="AF23" s="158"/>
      <c r="AG23" s="158"/>
      <c r="AH23" s="158"/>
      <c r="AI23" s="158"/>
      <c r="AJ23" s="158"/>
      <c r="AK23" s="158"/>
      <c r="AL23" s="158"/>
      <c r="AM23" s="158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 s="1"/>
    </row>
    <row r="24" spans="1:389" s="6" customFormat="1" ht="18.75" customHeight="1" x14ac:dyDescent="0.3">
      <c r="A24" s="318"/>
      <c r="B24" s="319"/>
      <c r="C24" s="604" t="s">
        <v>1030</v>
      </c>
      <c r="D24" s="482"/>
      <c r="E24" s="482"/>
      <c r="F24" s="482"/>
      <c r="G24" s="482"/>
      <c r="H24" s="482"/>
      <c r="I24" s="482"/>
      <c r="J24" s="482"/>
      <c r="K24" s="482"/>
      <c r="L24" s="482"/>
      <c r="M24" s="482"/>
      <c r="N24" s="482"/>
      <c r="O24" s="482"/>
      <c r="P24" s="482"/>
      <c r="Q24" s="482"/>
      <c r="R24" s="482"/>
      <c r="S24" s="482"/>
      <c r="T24" s="482"/>
      <c r="U24" s="178"/>
      <c r="V24" s="496" t="s">
        <v>1002</v>
      </c>
      <c r="W24" s="496" t="s">
        <v>977</v>
      </c>
      <c r="X24" s="495"/>
      <c r="Y24" s="476"/>
      <c r="Z24" s="480"/>
      <c r="AA24" s="320"/>
      <c r="AB24" s="320"/>
      <c r="AC24" s="320"/>
      <c r="AD24" s="318"/>
      <c r="AE24" s="318"/>
      <c r="AF24" s="158"/>
      <c r="AG24" s="158"/>
      <c r="AH24" s="158"/>
      <c r="AI24" s="158"/>
      <c r="AJ24" s="158"/>
      <c r="AK24" s="158"/>
      <c r="AL24" s="158"/>
      <c r="AM24" s="158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 s="1"/>
    </row>
    <row r="25" spans="1:389" s="6" customFormat="1" ht="18.75" customHeight="1" x14ac:dyDescent="0.3">
      <c r="A25" s="318"/>
      <c r="B25" s="319"/>
      <c r="C25" s="481"/>
      <c r="D25" s="482"/>
      <c r="E25" s="482"/>
      <c r="F25" s="482"/>
      <c r="G25" s="482"/>
      <c r="H25" s="482"/>
      <c r="I25" s="482"/>
      <c r="J25" s="482"/>
      <c r="K25" s="482"/>
      <c r="L25" s="482"/>
      <c r="M25" s="482"/>
      <c r="N25" s="482"/>
      <c r="O25" s="482"/>
      <c r="P25" s="482"/>
      <c r="Q25" s="482"/>
      <c r="R25" s="482"/>
      <c r="S25" s="482"/>
      <c r="T25" s="482"/>
      <c r="U25" s="178"/>
      <c r="V25" s="493"/>
      <c r="W25" s="494"/>
      <c r="X25" s="495"/>
      <c r="Y25" s="476"/>
      <c r="Z25" s="480"/>
      <c r="AA25" s="320"/>
      <c r="AB25" s="320"/>
      <c r="AC25" s="320"/>
      <c r="AD25" s="318"/>
      <c r="AE25" s="318"/>
      <c r="AF25" s="158"/>
      <c r="AG25" s="158"/>
      <c r="AH25" s="158"/>
      <c r="AI25" s="158"/>
      <c r="AJ25" s="158"/>
      <c r="AK25" s="158"/>
      <c r="AL25" s="158"/>
      <c r="AM25" s="158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 s="1"/>
    </row>
    <row r="26" spans="1:389" s="6" customFormat="1" ht="18.75" customHeight="1" x14ac:dyDescent="0.3">
      <c r="A26" s="318"/>
      <c r="B26" s="319"/>
      <c r="C26" s="483" t="s">
        <v>1000</v>
      </c>
      <c r="D26" s="482"/>
      <c r="E26" s="482"/>
      <c r="F26" s="482"/>
      <c r="G26" s="482"/>
      <c r="H26" s="482"/>
      <c r="I26" s="482"/>
      <c r="J26" s="482"/>
      <c r="K26" s="482"/>
      <c r="L26" s="482"/>
      <c r="M26" s="482"/>
      <c r="N26" s="482"/>
      <c r="O26" s="482"/>
      <c r="P26" s="482"/>
      <c r="Q26" s="482"/>
      <c r="R26" s="482"/>
      <c r="S26" s="482"/>
      <c r="T26" s="482"/>
      <c r="U26" s="178"/>
      <c r="V26" s="487"/>
      <c r="W26" s="488"/>
      <c r="X26" s="489"/>
      <c r="Y26" s="476"/>
      <c r="Z26" s="480"/>
      <c r="AA26" s="320"/>
      <c r="AB26" s="320"/>
      <c r="AC26" s="320"/>
      <c r="AD26" s="318"/>
      <c r="AE26" s="318"/>
      <c r="AF26" s="158"/>
      <c r="AG26" s="158"/>
      <c r="AH26" s="158"/>
      <c r="AI26" s="158"/>
      <c r="AJ26" s="158"/>
      <c r="AK26" s="158"/>
      <c r="AL26" s="158"/>
      <c r="AM26" s="158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 s="1"/>
    </row>
    <row r="27" spans="1:389" s="6" customFormat="1" ht="18.75" customHeight="1" x14ac:dyDescent="0.3">
      <c r="A27" s="318"/>
      <c r="B27" s="319"/>
      <c r="C27" s="604"/>
      <c r="D27" s="482"/>
      <c r="E27" s="482"/>
      <c r="F27" s="482"/>
      <c r="G27" s="482"/>
      <c r="H27" s="482"/>
      <c r="I27" s="482"/>
      <c r="J27" s="482"/>
      <c r="K27" s="482"/>
      <c r="L27" s="482"/>
      <c r="M27" s="482"/>
      <c r="N27" s="482"/>
      <c r="O27" s="482"/>
      <c r="P27" s="482"/>
      <c r="Q27" s="482"/>
      <c r="R27" s="482"/>
      <c r="S27" s="482"/>
      <c r="T27" s="482"/>
      <c r="U27" s="178"/>
      <c r="V27" s="511"/>
      <c r="W27" s="489"/>
      <c r="X27" s="511"/>
      <c r="Y27" s="489"/>
      <c r="Z27" s="511"/>
      <c r="AA27" s="320"/>
      <c r="AB27" s="320"/>
      <c r="AC27" s="320"/>
      <c r="AD27" s="318"/>
      <c r="AE27" s="318"/>
      <c r="AF27" s="158"/>
      <c r="AG27" s="158"/>
      <c r="AH27" s="158"/>
      <c r="AI27" s="158"/>
      <c r="AJ27" s="158"/>
      <c r="AK27" s="158"/>
      <c r="AL27" s="158"/>
      <c r="AM27" s="158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 s="1"/>
    </row>
    <row r="28" spans="1:389" x14ac:dyDescent="0.3">
      <c r="V28" s="492"/>
      <c r="W28" s="492"/>
      <c r="X28" s="492"/>
    </row>
    <row r="29" spans="1:389" s="6" customFormat="1" ht="7.5" customHeight="1" x14ac:dyDescent="0.3">
      <c r="A29" s="318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3"/>
      <c r="W29" s="323"/>
      <c r="X29" s="322"/>
      <c r="Y29" s="321"/>
      <c r="Z29" s="321"/>
      <c r="AA29" s="321"/>
      <c r="AB29" s="321"/>
      <c r="AC29" s="321"/>
      <c r="AD29" s="318"/>
      <c r="AE29" s="318"/>
      <c r="AF29" s="158"/>
      <c r="AG29" s="158"/>
      <c r="AH29" s="158"/>
      <c r="AI29" s="158"/>
      <c r="AJ29" s="158"/>
      <c r="AK29" s="158"/>
      <c r="AL29" s="158"/>
      <c r="AM29" s="158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 s="1"/>
    </row>
    <row r="30" spans="1:389" s="8" customFormat="1" ht="18.75" customHeight="1" x14ac:dyDescent="0.3">
      <c r="A30" s="331"/>
      <c r="B30" s="331" t="s">
        <v>298</v>
      </c>
      <c r="C30" s="331"/>
      <c r="D30" s="331"/>
      <c r="E30" s="331"/>
      <c r="F30" s="331"/>
      <c r="G30" s="331"/>
      <c r="H30" s="331"/>
      <c r="I30" s="333"/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4"/>
      <c r="W30" s="334"/>
      <c r="X30" s="334" t="s">
        <v>373</v>
      </c>
      <c r="Y30" s="178"/>
      <c r="Z30" s="178"/>
      <c r="AA30" s="178"/>
      <c r="AB30" s="178"/>
      <c r="AC30" s="178"/>
      <c r="AD30" s="178"/>
      <c r="AE30" s="178"/>
      <c r="AF30" s="259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Y30" s="1"/>
    </row>
    <row r="31" spans="1:389" s="9" customFormat="1" ht="9.9499999999999993" customHeight="1" x14ac:dyDescent="0.3">
      <c r="A31" s="178"/>
      <c r="B31" s="628" t="s">
        <v>17</v>
      </c>
      <c r="C31" s="629"/>
      <c r="D31" s="630"/>
      <c r="E31" s="631" t="s">
        <v>18</v>
      </c>
      <c r="F31" s="338"/>
      <c r="G31" s="338"/>
      <c r="H31" s="338"/>
      <c r="I31" s="338"/>
      <c r="J31" s="339"/>
      <c r="K31" s="178"/>
      <c r="L31" s="634" t="s">
        <v>17</v>
      </c>
      <c r="M31" s="338"/>
      <c r="N31" s="338"/>
      <c r="O31" s="338"/>
      <c r="P31" s="338"/>
      <c r="Q31" s="338"/>
      <c r="R31" s="338"/>
      <c r="S31" s="338"/>
      <c r="T31" s="339"/>
      <c r="U31" s="178"/>
      <c r="V31" s="312"/>
      <c r="W31" s="312"/>
      <c r="X31" s="634" t="s">
        <v>17</v>
      </c>
      <c r="Y31" s="636"/>
      <c r="Z31" s="631" t="s">
        <v>18</v>
      </c>
      <c r="AA31" s="338"/>
      <c r="AB31" s="338"/>
      <c r="AC31" s="338"/>
      <c r="AD31" s="338"/>
      <c r="AE31" s="339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Y31" s="1"/>
    </row>
    <row r="32" spans="1:389" s="9" customFormat="1" ht="9.9499999999999993" customHeight="1" x14ac:dyDescent="0.3">
      <c r="A32" s="178"/>
      <c r="B32" s="628"/>
      <c r="C32" s="629"/>
      <c r="D32" s="630"/>
      <c r="E32" s="632"/>
      <c r="F32" s="634" t="s">
        <v>55</v>
      </c>
      <c r="G32" s="338"/>
      <c r="H32" s="335"/>
      <c r="I32" s="647" t="s">
        <v>216</v>
      </c>
      <c r="J32" s="647" t="s">
        <v>299</v>
      </c>
      <c r="K32" s="178"/>
      <c r="L32" s="635"/>
      <c r="M32" s="634" t="s">
        <v>55</v>
      </c>
      <c r="N32" s="661"/>
      <c r="O32" s="338"/>
      <c r="P32" s="338"/>
      <c r="Q32" s="338"/>
      <c r="R32" s="338"/>
      <c r="S32" s="631" t="s">
        <v>216</v>
      </c>
      <c r="T32" s="650"/>
      <c r="U32" s="178"/>
      <c r="V32" s="312"/>
      <c r="W32" s="312"/>
      <c r="X32" s="635"/>
      <c r="Y32" s="637"/>
      <c r="Z32" s="632"/>
      <c r="AA32" s="634" t="s">
        <v>55</v>
      </c>
      <c r="AB32" s="338"/>
      <c r="AC32" s="339"/>
      <c r="AD32" s="647" t="s">
        <v>216</v>
      </c>
      <c r="AE32" s="647" t="s">
        <v>299</v>
      </c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Y32" s="1"/>
    </row>
    <row r="33" spans="1:389" s="9" customFormat="1" ht="30" customHeight="1" x14ac:dyDescent="0.3">
      <c r="A33" s="178"/>
      <c r="B33" s="628"/>
      <c r="C33" s="629"/>
      <c r="D33" s="630"/>
      <c r="E33" s="632"/>
      <c r="F33" s="635"/>
      <c r="G33" s="659" t="s">
        <v>56</v>
      </c>
      <c r="H33" s="659" t="s">
        <v>219</v>
      </c>
      <c r="I33" s="658"/>
      <c r="J33" s="658"/>
      <c r="K33" s="178"/>
      <c r="L33" s="635"/>
      <c r="M33" s="638"/>
      <c r="N33" s="662"/>
      <c r="O33" s="628" t="s">
        <v>56</v>
      </c>
      <c r="P33" s="630"/>
      <c r="Q33" s="628" t="s">
        <v>219</v>
      </c>
      <c r="R33" s="630"/>
      <c r="S33" s="633"/>
      <c r="T33" s="652"/>
      <c r="U33" s="178"/>
      <c r="V33" s="312"/>
      <c r="W33" s="312"/>
      <c r="X33" s="635"/>
      <c r="Y33" s="637"/>
      <c r="Z33" s="632"/>
      <c r="AA33" s="635"/>
      <c r="AB33" s="659" t="s">
        <v>56</v>
      </c>
      <c r="AC33" s="659" t="s">
        <v>219</v>
      </c>
      <c r="AD33" s="658"/>
      <c r="AE33" s="6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Y33" s="1"/>
    </row>
    <row r="34" spans="1:389" s="9" customFormat="1" ht="30" customHeight="1" x14ac:dyDescent="0.3">
      <c r="A34" s="178"/>
      <c r="B34" s="628"/>
      <c r="C34" s="629"/>
      <c r="D34" s="630"/>
      <c r="E34" s="633"/>
      <c r="F34" s="638"/>
      <c r="G34" s="660"/>
      <c r="H34" s="660"/>
      <c r="I34" s="648"/>
      <c r="J34" s="648"/>
      <c r="K34" s="178"/>
      <c r="L34" s="635"/>
      <c r="M34" s="344" t="s">
        <v>303</v>
      </c>
      <c r="N34" s="344" t="s">
        <v>304</v>
      </c>
      <c r="O34" s="344" t="s">
        <v>303</v>
      </c>
      <c r="P34" s="344" t="s">
        <v>304</v>
      </c>
      <c r="Q34" s="344" t="s">
        <v>303</v>
      </c>
      <c r="R34" s="344" t="s">
        <v>304</v>
      </c>
      <c r="S34" s="344" t="s">
        <v>303</v>
      </c>
      <c r="T34" s="344" t="s">
        <v>304</v>
      </c>
      <c r="U34" s="178"/>
      <c r="V34" s="312"/>
      <c r="W34" s="312"/>
      <c r="X34" s="638"/>
      <c r="Y34" s="639"/>
      <c r="Z34" s="633"/>
      <c r="AA34" s="638"/>
      <c r="AB34" s="660"/>
      <c r="AC34" s="660"/>
      <c r="AD34" s="648"/>
      <c r="AE34" s="64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Y34" s="1"/>
    </row>
    <row r="35" spans="1:389" s="9" customFormat="1" ht="30" customHeight="1" x14ac:dyDescent="0.3">
      <c r="A35" s="178"/>
      <c r="B35" s="640" t="s">
        <v>240</v>
      </c>
      <c r="C35" s="641"/>
      <c r="D35" s="642"/>
      <c r="E35" s="345">
        <v>284825</v>
      </c>
      <c r="F35" s="346">
        <v>63785</v>
      </c>
      <c r="G35" s="347">
        <v>37993</v>
      </c>
      <c r="H35" s="346">
        <v>25792</v>
      </c>
      <c r="I35" s="347">
        <v>4327</v>
      </c>
      <c r="J35" s="347">
        <v>31521</v>
      </c>
      <c r="K35" s="178"/>
      <c r="L35" s="348" t="s">
        <v>240</v>
      </c>
      <c r="M35" s="305">
        <v>0.26584793209319124</v>
      </c>
      <c r="N35" s="349">
        <v>0.13316477033291194</v>
      </c>
      <c r="O35" s="349">
        <v>0.32492199158865825</v>
      </c>
      <c r="P35" s="349">
        <v>0.14811423144756478</v>
      </c>
      <c r="Q35" s="349">
        <v>0.18025455796353629</v>
      </c>
      <c r="R35" s="349">
        <v>0.11150425082313627</v>
      </c>
      <c r="S35" s="349">
        <v>0.2375451263537906</v>
      </c>
      <c r="T35" s="349">
        <v>0.15090252707581228</v>
      </c>
      <c r="U35" s="178"/>
      <c r="V35" s="350"/>
      <c r="W35" s="312"/>
      <c r="X35" s="640" t="s">
        <v>240</v>
      </c>
      <c r="Y35" s="642"/>
      <c r="Z35" s="345">
        <v>284825</v>
      </c>
      <c r="AA35" s="347">
        <v>63785</v>
      </c>
      <c r="AB35" s="347">
        <v>37993</v>
      </c>
      <c r="AC35" s="347">
        <v>25792</v>
      </c>
      <c r="AD35" s="347">
        <v>4327</v>
      </c>
      <c r="AE35" s="347">
        <v>31521</v>
      </c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Y35" s="1"/>
    </row>
    <row r="36" spans="1:389" s="9" customFormat="1" ht="30" customHeight="1" x14ac:dyDescent="0.3">
      <c r="A36" s="178"/>
      <c r="B36" s="640" t="s">
        <v>227</v>
      </c>
      <c r="C36" s="641"/>
      <c r="D36" s="642"/>
      <c r="E36" s="351">
        <v>3.0779580059867944</v>
      </c>
      <c r="F36" s="352">
        <v>1.2433723196881092</v>
      </c>
      <c r="G36" s="353">
        <v>1.4431192312075056</v>
      </c>
      <c r="H36" s="352">
        <v>1.2768948957869202</v>
      </c>
      <c r="I36" s="353">
        <v>0.51450653983353156</v>
      </c>
      <c r="J36" s="353">
        <v>0.71224240780911063</v>
      </c>
      <c r="K36" s="178"/>
      <c r="L36" s="348" t="s">
        <v>227</v>
      </c>
      <c r="M36" s="354">
        <v>6.4422771669373907E-2</v>
      </c>
      <c r="N36" s="355">
        <v>3.6015091180546618E-2</v>
      </c>
      <c r="O36" s="356">
        <v>0.11915476820661233</v>
      </c>
      <c r="P36" s="357">
        <v>5.8278636458003186E-2</v>
      </c>
      <c r="Q36" s="357">
        <v>1.2284254370801301E-2</v>
      </c>
      <c r="R36" s="356">
        <v>-1.364489407942239E-2</v>
      </c>
      <c r="S36" s="356">
        <v>-1.3004324195659944E-2</v>
      </c>
      <c r="T36" s="356">
        <v>-7.1701694584227205E-3</v>
      </c>
      <c r="U36" s="178"/>
      <c r="V36" s="358"/>
      <c r="W36" s="312"/>
      <c r="X36" s="640" t="s">
        <v>227</v>
      </c>
      <c r="Y36" s="642"/>
      <c r="Z36" s="351">
        <v>3.0779580059867944</v>
      </c>
      <c r="AA36" s="353">
        <v>1.2433723196881092</v>
      </c>
      <c r="AB36" s="353">
        <v>1.4431192312075056</v>
      </c>
      <c r="AC36" s="353">
        <v>1.2768948957869202</v>
      </c>
      <c r="AD36" s="353">
        <v>0.51450653983353156</v>
      </c>
      <c r="AE36" s="353">
        <v>0.71224240780911063</v>
      </c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Y36" s="1"/>
    </row>
    <row r="37" spans="1:389" s="9" customFormat="1" ht="30" customHeight="1" x14ac:dyDescent="0.3">
      <c r="A37" s="178"/>
      <c r="B37" s="640" t="s">
        <v>241</v>
      </c>
      <c r="C37" s="641"/>
      <c r="D37" s="642"/>
      <c r="E37" s="345">
        <v>92537</v>
      </c>
      <c r="F37" s="346">
        <v>51300</v>
      </c>
      <c r="G37" s="347">
        <v>26327</v>
      </c>
      <c r="H37" s="346">
        <v>20199</v>
      </c>
      <c r="I37" s="347">
        <v>8410</v>
      </c>
      <c r="J37" s="347">
        <v>44256</v>
      </c>
      <c r="K37" s="178"/>
      <c r="L37" s="348" t="s">
        <v>241</v>
      </c>
      <c r="M37" s="359">
        <v>0.20142516042381733</v>
      </c>
      <c r="N37" s="360">
        <v>9.7149679152365317E-2</v>
      </c>
      <c r="O37" s="360">
        <v>0.20576722338204592</v>
      </c>
      <c r="P37" s="360">
        <v>8.983559498956159E-2</v>
      </c>
      <c r="Q37" s="360">
        <v>0.16797030359273499</v>
      </c>
      <c r="R37" s="360">
        <v>0.12514914490255866</v>
      </c>
      <c r="S37" s="360">
        <v>0.25054945054945055</v>
      </c>
      <c r="T37" s="360">
        <v>0.158072696534235</v>
      </c>
      <c r="U37" s="178"/>
      <c r="V37" s="312"/>
      <c r="W37" s="312"/>
      <c r="X37" s="640" t="s">
        <v>241</v>
      </c>
      <c r="Y37" s="642"/>
      <c r="Z37" s="345">
        <v>92537</v>
      </c>
      <c r="AA37" s="347">
        <v>51300</v>
      </c>
      <c r="AB37" s="347">
        <v>26327</v>
      </c>
      <c r="AC37" s="347">
        <v>20199</v>
      </c>
      <c r="AD37" s="347">
        <v>8410</v>
      </c>
      <c r="AE37" s="347">
        <v>44256</v>
      </c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Y37" s="1"/>
    </row>
    <row r="38" spans="1:389" s="9" customFormat="1" ht="20.100000000000001" customHeight="1" x14ac:dyDescent="0.3">
      <c r="A38" s="178"/>
      <c r="B38" s="361" t="s">
        <v>300</v>
      </c>
      <c r="C38" s="178"/>
      <c r="D38" s="333"/>
      <c r="E38" s="362"/>
      <c r="F38" s="363"/>
      <c r="G38" s="364"/>
      <c r="H38" s="365"/>
      <c r="I38" s="366"/>
      <c r="J38" s="367"/>
      <c r="K38" s="178"/>
      <c r="L38" s="361" t="s">
        <v>313</v>
      </c>
      <c r="M38" s="368"/>
      <c r="N38" s="368"/>
      <c r="O38" s="331"/>
      <c r="P38" s="331"/>
      <c r="Q38" s="331"/>
      <c r="R38" s="331"/>
      <c r="S38" s="331"/>
      <c r="T38" s="331"/>
      <c r="U38" s="331"/>
      <c r="V38" s="369"/>
      <c r="W38" s="312"/>
      <c r="X38" s="312"/>
      <c r="Y38" s="178"/>
      <c r="Z38" s="178"/>
      <c r="AA38" s="178"/>
      <c r="AB38" s="178"/>
      <c r="AC38" s="178"/>
      <c r="AD38" s="178"/>
      <c r="AE38" s="178"/>
      <c r="AF38" s="259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Y38" s="1"/>
    </row>
    <row r="39" spans="1:389" s="9" customFormat="1" ht="19.5" customHeight="1" x14ac:dyDescent="0.3">
      <c r="A39" s="178"/>
      <c r="B39" s="361" t="s">
        <v>374</v>
      </c>
      <c r="C39" s="178"/>
      <c r="D39" s="333"/>
      <c r="E39" s="362"/>
      <c r="F39" s="363"/>
      <c r="G39" s="364"/>
      <c r="H39" s="370"/>
      <c r="I39" s="366"/>
      <c r="J39" s="367"/>
      <c r="K39" s="333"/>
      <c r="L39" s="368"/>
      <c r="M39" s="368"/>
      <c r="N39" s="331"/>
      <c r="O39" s="331"/>
      <c r="P39" s="331"/>
      <c r="Q39" s="331"/>
      <c r="R39" s="331"/>
      <c r="S39" s="331"/>
      <c r="T39" s="331"/>
      <c r="U39" s="331"/>
      <c r="V39" s="369"/>
      <c r="W39" s="312"/>
      <c r="X39" s="312"/>
      <c r="Y39" s="178"/>
      <c r="Z39" s="178"/>
      <c r="AA39" s="178"/>
      <c r="AB39" s="178"/>
      <c r="AC39" s="178"/>
      <c r="AD39" s="178"/>
      <c r="AE39" s="178"/>
      <c r="AF39" s="259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Y39" s="1"/>
    </row>
    <row r="40" spans="1:389" s="9" customFormat="1" ht="19.5" customHeight="1" x14ac:dyDescent="0.3">
      <c r="A40" s="178"/>
      <c r="B40" s="361" t="s">
        <v>482</v>
      </c>
      <c r="C40" s="178"/>
      <c r="D40" s="333"/>
      <c r="E40" s="362"/>
      <c r="F40" s="363"/>
      <c r="G40" s="476"/>
      <c r="H40" s="477"/>
      <c r="I40" s="366"/>
      <c r="J40" s="367"/>
      <c r="K40" s="333"/>
      <c r="L40" s="368"/>
      <c r="M40" s="368"/>
      <c r="N40" s="331"/>
      <c r="O40" s="331"/>
      <c r="P40" s="331"/>
      <c r="Q40" s="331"/>
      <c r="R40" s="331"/>
      <c r="S40" s="331"/>
      <c r="T40" s="331"/>
      <c r="U40" s="331"/>
      <c r="V40" s="369"/>
      <c r="W40" s="312"/>
      <c r="X40" s="312"/>
      <c r="Y40" s="178"/>
      <c r="Z40" s="178"/>
      <c r="AA40" s="178"/>
      <c r="AB40" s="178"/>
      <c r="AC40" s="178"/>
      <c r="AD40" s="178"/>
      <c r="AE40" s="178"/>
      <c r="AF40" s="259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Y40" s="1"/>
    </row>
    <row r="41" spans="1:389" s="9" customFormat="1" ht="39.950000000000003" customHeight="1" x14ac:dyDescent="0.3">
      <c r="A41" s="178"/>
      <c r="B41" s="333"/>
      <c r="C41" s="333"/>
      <c r="D41" s="362"/>
      <c r="E41" s="367"/>
      <c r="F41" s="371"/>
      <c r="G41" s="367"/>
      <c r="H41" s="372"/>
      <c r="I41" s="367"/>
      <c r="J41" s="333"/>
      <c r="K41" s="333"/>
      <c r="L41" s="368"/>
      <c r="M41" s="368"/>
      <c r="N41" s="331"/>
      <c r="O41" s="331"/>
      <c r="P41" s="331"/>
      <c r="Q41" s="331"/>
      <c r="R41" s="331"/>
      <c r="S41" s="331"/>
      <c r="T41" s="331"/>
      <c r="U41" s="331"/>
      <c r="V41" s="369"/>
      <c r="W41" s="312"/>
      <c r="X41" s="312"/>
      <c r="Y41" s="178"/>
      <c r="Z41" s="178"/>
      <c r="AA41" s="178"/>
      <c r="AB41" s="178"/>
      <c r="AC41" s="178"/>
      <c r="AD41" s="178"/>
      <c r="AE41" s="178"/>
      <c r="AF41" s="259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Y41" s="1"/>
    </row>
    <row r="42" spans="1:389" s="9" customFormat="1" ht="18.75" customHeight="1" x14ac:dyDescent="0.3">
      <c r="A42" s="178"/>
      <c r="B42" s="331" t="s">
        <v>504</v>
      </c>
      <c r="C42" s="331"/>
      <c r="D42" s="178"/>
      <c r="E42" s="178"/>
      <c r="F42" s="178"/>
      <c r="G42" s="178"/>
      <c r="H42" s="178"/>
      <c r="I42" s="178"/>
      <c r="J42" s="178"/>
      <c r="K42" s="178"/>
      <c r="L42" s="373"/>
      <c r="M42" s="373"/>
      <c r="N42" s="331"/>
      <c r="O42" s="331"/>
      <c r="P42" s="331"/>
      <c r="Q42" s="331"/>
      <c r="R42" s="331"/>
      <c r="S42" s="331"/>
      <c r="T42" s="331"/>
      <c r="U42" s="331"/>
      <c r="V42" s="369"/>
      <c r="W42" s="312"/>
      <c r="X42" s="312"/>
      <c r="Y42" s="178"/>
      <c r="Z42" s="178"/>
      <c r="AA42" s="178"/>
      <c r="AB42" s="178"/>
      <c r="AC42" s="178"/>
      <c r="AD42" s="178"/>
      <c r="AE42" s="178"/>
      <c r="AF42" s="259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Y42" s="1"/>
    </row>
    <row r="43" spans="1:389" s="9" customFormat="1" ht="12.75" customHeight="1" x14ac:dyDescent="0.3">
      <c r="A43" s="178"/>
      <c r="B43" s="501"/>
      <c r="C43" s="497"/>
      <c r="D43" s="501"/>
      <c r="E43" s="501"/>
      <c r="F43" s="501"/>
      <c r="G43" s="501"/>
      <c r="H43" s="501"/>
      <c r="I43" s="501"/>
      <c r="J43" s="501"/>
      <c r="K43" s="501"/>
      <c r="L43" s="501"/>
      <c r="M43" s="501"/>
      <c r="N43" s="501"/>
      <c r="O43" s="501"/>
      <c r="P43" s="501"/>
      <c r="Q43" s="501"/>
      <c r="R43" s="501"/>
      <c r="S43" s="501"/>
      <c r="T43" s="501"/>
      <c r="U43" s="331"/>
      <c r="Y43" s="178"/>
      <c r="Z43" s="178"/>
      <c r="AA43" s="178"/>
      <c r="AB43" s="178"/>
      <c r="AC43" s="178"/>
      <c r="AD43" s="178"/>
      <c r="AE43" s="17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 s="1"/>
    </row>
    <row r="44" spans="1:389" s="9" customFormat="1" ht="20.100000000000001" customHeight="1" x14ac:dyDescent="0.3">
      <c r="A44" s="178"/>
      <c r="B44" s="497"/>
      <c r="C44" s="497" t="s">
        <v>991</v>
      </c>
      <c r="D44" s="497"/>
      <c r="E44" s="497"/>
      <c r="F44" s="497"/>
      <c r="G44" s="497"/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331"/>
      <c r="Y44" s="178"/>
      <c r="Z44" s="178"/>
      <c r="AA44" s="178"/>
      <c r="AB44" s="178"/>
      <c r="AC44" s="178"/>
      <c r="AD44" s="178"/>
      <c r="AE44" s="17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 s="1"/>
    </row>
    <row r="45" spans="1:389" s="9" customFormat="1" ht="20.100000000000001" customHeight="1" x14ac:dyDescent="0.3">
      <c r="A45" s="178"/>
      <c r="B45" s="498"/>
      <c r="C45" s="497" t="s">
        <v>992</v>
      </c>
      <c r="D45" s="498"/>
      <c r="E45" s="498"/>
      <c r="F45" s="498"/>
      <c r="G45" s="498"/>
      <c r="H45" s="498"/>
      <c r="I45" s="498"/>
      <c r="J45" s="498"/>
      <c r="K45" s="498"/>
      <c r="L45" s="498"/>
      <c r="M45" s="498"/>
      <c r="N45" s="498"/>
      <c r="O45" s="498"/>
      <c r="P45" s="498"/>
      <c r="Q45" s="498"/>
      <c r="R45" s="498"/>
      <c r="S45" s="498"/>
      <c r="T45" s="498"/>
      <c r="U45" s="331"/>
      <c r="V45" s="296" t="s">
        <v>461</v>
      </c>
      <c r="W45" s="296"/>
      <c r="X45" s="311"/>
      <c r="Y45" s="178"/>
      <c r="Z45" s="178"/>
      <c r="AA45" s="178"/>
      <c r="AB45" s="178"/>
      <c r="AC45" s="178"/>
      <c r="AD45" s="178"/>
      <c r="AE45" s="17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 s="1"/>
    </row>
    <row r="46" spans="1:389" s="9" customFormat="1" ht="20.100000000000001" customHeight="1" x14ac:dyDescent="0.3">
      <c r="A46" s="178"/>
      <c r="B46" s="498"/>
      <c r="C46" s="497" t="s">
        <v>993</v>
      </c>
      <c r="D46" s="498"/>
      <c r="E46" s="498"/>
      <c r="F46" s="498"/>
      <c r="G46" s="498"/>
      <c r="H46" s="498"/>
      <c r="I46" s="498"/>
      <c r="J46" s="498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331"/>
      <c r="V46" s="296"/>
      <c r="W46" s="296"/>
      <c r="X46" s="311"/>
      <c r="Y46" s="178"/>
      <c r="Z46" s="178"/>
      <c r="AA46" s="178"/>
      <c r="AB46" s="178"/>
      <c r="AC46" s="178"/>
      <c r="AD46" s="178"/>
      <c r="AE46" s="17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 s="1"/>
    </row>
    <row r="47" spans="1:389" s="9" customFormat="1" ht="20.100000000000001" customHeight="1" x14ac:dyDescent="0.3">
      <c r="A47" s="178"/>
      <c r="B47" s="498"/>
      <c r="C47" s="497" t="s">
        <v>994</v>
      </c>
      <c r="D47" s="498"/>
      <c r="E47" s="498"/>
      <c r="F47" s="498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331"/>
      <c r="V47" s="296" t="s">
        <v>486</v>
      </c>
      <c r="W47" s="296"/>
      <c r="X47" s="311"/>
      <c r="Y47" s="178"/>
      <c r="Z47" s="178"/>
      <c r="AA47" s="178"/>
      <c r="AB47" s="178"/>
      <c r="AC47" s="178"/>
      <c r="AD47" s="178"/>
      <c r="AE47" s="17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 s="1"/>
    </row>
    <row r="48" spans="1:389" s="9" customFormat="1" ht="20.100000000000001" customHeight="1" x14ac:dyDescent="0.3">
      <c r="A48" s="178"/>
      <c r="B48" s="498"/>
      <c r="C48" s="497" t="s">
        <v>689</v>
      </c>
      <c r="D48" s="498"/>
      <c r="E48" s="498"/>
      <c r="F48" s="498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331"/>
      <c r="V48" s="489" t="s">
        <v>705</v>
      </c>
      <c r="W48" s="296"/>
      <c r="X48" s="311"/>
      <c r="Y48" s="178"/>
      <c r="Z48" s="178"/>
      <c r="AA48" s="178"/>
      <c r="AB48" s="178"/>
      <c r="AC48" s="178"/>
      <c r="AD48" s="178"/>
      <c r="AE48" s="17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 s="1"/>
    </row>
    <row r="49" spans="1:389" s="9" customFormat="1" ht="20.100000000000001" customHeight="1" x14ac:dyDescent="0.3">
      <c r="A49" s="178"/>
      <c r="B49" s="498"/>
      <c r="C49" s="497" t="s">
        <v>995</v>
      </c>
      <c r="D49" s="498"/>
      <c r="E49" s="498"/>
      <c r="F49" s="498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331"/>
      <c r="V49" s="489" t="s">
        <v>462</v>
      </c>
      <c r="W49" s="296"/>
      <c r="X49" s="311"/>
      <c r="Y49" s="178"/>
      <c r="Z49" s="178"/>
      <c r="AA49" s="178"/>
      <c r="AB49" s="178"/>
      <c r="AC49" s="178"/>
      <c r="AD49" s="178"/>
      <c r="AE49" s="17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 s="1"/>
    </row>
    <row r="50" spans="1:389" s="9" customFormat="1" ht="20.100000000000001" customHeight="1" x14ac:dyDescent="0.3">
      <c r="A50" s="178"/>
      <c r="B50" s="498"/>
      <c r="C50" s="497" t="s">
        <v>996</v>
      </c>
      <c r="D50" s="498"/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8"/>
      <c r="T50" s="498"/>
      <c r="U50" s="331"/>
      <c r="W50" s="296"/>
      <c r="X50" s="311"/>
      <c r="Y50" s="178"/>
      <c r="Z50" s="178"/>
      <c r="AA50" s="178"/>
      <c r="AB50" s="178"/>
      <c r="AC50" s="178"/>
      <c r="AD50" s="178"/>
      <c r="AE50" s="17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 s="1"/>
    </row>
    <row r="51" spans="1:389" s="9" customFormat="1" ht="20.100000000000001" customHeight="1" x14ac:dyDescent="0.3">
      <c r="A51" s="178"/>
      <c r="B51" s="500"/>
      <c r="C51" s="500" t="s">
        <v>997</v>
      </c>
      <c r="D51" s="500"/>
      <c r="E51" s="500"/>
      <c r="F51" s="500"/>
      <c r="G51" s="500"/>
      <c r="H51" s="500"/>
      <c r="I51" s="500"/>
      <c r="J51" s="500"/>
      <c r="K51" s="500"/>
      <c r="L51" s="500"/>
      <c r="M51" s="500"/>
      <c r="N51" s="500"/>
      <c r="O51" s="500"/>
      <c r="P51" s="500"/>
      <c r="Q51" s="500"/>
      <c r="R51" s="500"/>
      <c r="S51" s="500"/>
      <c r="T51" s="500"/>
      <c r="U51" s="331"/>
      <c r="V51" s="296" t="s">
        <v>1003</v>
      </c>
      <c r="W51" s="296" t="s">
        <v>1004</v>
      </c>
      <c r="X51" s="311"/>
      <c r="Y51" s="178"/>
      <c r="Z51" s="178"/>
      <c r="AA51" s="178"/>
      <c r="AB51" s="178"/>
      <c r="AC51" s="178"/>
      <c r="AD51" s="178"/>
      <c r="AE51" s="17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 s="1"/>
    </row>
    <row r="52" spans="1:389" s="9" customFormat="1" ht="12.75" customHeight="1" x14ac:dyDescent="0.3">
      <c r="A52" s="178"/>
      <c r="B52" s="499"/>
      <c r="C52" s="500"/>
      <c r="D52" s="499"/>
      <c r="E52" s="499"/>
      <c r="F52" s="499"/>
      <c r="G52" s="499"/>
      <c r="H52" s="499"/>
      <c r="I52" s="499"/>
      <c r="J52" s="499"/>
      <c r="K52" s="499"/>
      <c r="L52" s="499"/>
      <c r="M52" s="499"/>
      <c r="N52" s="499"/>
      <c r="O52" s="499"/>
      <c r="P52" s="499"/>
      <c r="Q52" s="499"/>
      <c r="R52" s="499"/>
      <c r="S52" s="499"/>
      <c r="T52" s="499"/>
      <c r="U52" s="331"/>
      <c r="V52" s="311"/>
      <c r="W52" s="296"/>
      <c r="X52" s="311"/>
      <c r="Y52" s="178"/>
      <c r="Z52" s="178"/>
      <c r="AA52" s="178"/>
      <c r="AB52" s="178"/>
      <c r="AC52" s="178"/>
      <c r="AD52" s="178"/>
      <c r="AE52" s="17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 s="1"/>
    </row>
    <row r="53" spans="1:389" s="9" customFormat="1" ht="7.5" customHeight="1" x14ac:dyDescent="0.3">
      <c r="A53" s="178"/>
      <c r="B53" s="178"/>
      <c r="C53" s="178"/>
      <c r="D53" s="178"/>
      <c r="E53" s="374"/>
      <c r="F53" s="374"/>
      <c r="G53" s="374"/>
      <c r="H53" s="375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12"/>
      <c r="W53" s="312"/>
      <c r="X53" s="312"/>
      <c r="Y53" s="178"/>
      <c r="Z53" s="178"/>
      <c r="AA53" s="178"/>
      <c r="AB53" s="178"/>
      <c r="AC53" s="178"/>
      <c r="AD53" s="178"/>
      <c r="AE53" s="178"/>
      <c r="AF53" s="158"/>
      <c r="AG53" s="158"/>
      <c r="AH53" s="158"/>
      <c r="AI53" s="158"/>
      <c r="AJ53" s="158"/>
      <c r="AK53" s="158"/>
      <c r="AL53" s="158"/>
      <c r="AM53" s="158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 s="1"/>
    </row>
    <row r="54" spans="1:389" s="9" customFormat="1" ht="9.9499999999999993" customHeight="1" x14ac:dyDescent="0.3">
      <c r="A54" s="178"/>
      <c r="B54" s="653" t="s">
        <v>225</v>
      </c>
      <c r="C54" s="653"/>
      <c r="D54" s="653"/>
      <c r="E54" s="631" t="s">
        <v>28</v>
      </c>
      <c r="F54" s="335"/>
      <c r="G54" s="336"/>
      <c r="H54" s="631" t="s">
        <v>29</v>
      </c>
      <c r="I54" s="376"/>
      <c r="J54" s="377"/>
      <c r="K54" s="178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4"/>
      <c r="W54" s="334"/>
      <c r="X54" s="334"/>
      <c r="Y54" s="378"/>
      <c r="Z54" s="378"/>
      <c r="AA54" s="378"/>
      <c r="AB54" s="378"/>
      <c r="AC54" s="378"/>
      <c r="AD54" s="378"/>
      <c r="AE54" s="378"/>
      <c r="AF54" s="158"/>
      <c r="AG54" s="158"/>
      <c r="AH54" s="158"/>
      <c r="AI54" s="158"/>
      <c r="AJ54" s="158"/>
      <c r="AK54" s="158"/>
      <c r="AL54" s="158"/>
      <c r="AM54" s="158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Y54" s="1"/>
    </row>
    <row r="55" spans="1:389" s="9" customFormat="1" ht="30" customHeight="1" x14ac:dyDescent="0.3">
      <c r="A55" s="178"/>
      <c r="B55" s="653"/>
      <c r="C55" s="653"/>
      <c r="D55" s="653"/>
      <c r="E55" s="633"/>
      <c r="F55" s="307" t="s">
        <v>228</v>
      </c>
      <c r="G55" s="379" t="s">
        <v>226</v>
      </c>
      <c r="H55" s="633"/>
      <c r="I55" s="340" t="s">
        <v>228</v>
      </c>
      <c r="J55" s="379" t="s">
        <v>226</v>
      </c>
      <c r="K55" s="178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4"/>
      <c r="W55" s="334"/>
      <c r="X55" s="334"/>
      <c r="Y55" s="378"/>
      <c r="Z55" s="378"/>
      <c r="AA55" s="378"/>
      <c r="AB55" s="378"/>
      <c r="AC55" s="378"/>
      <c r="AD55" s="378"/>
      <c r="AE55" s="378"/>
      <c r="AF55" s="158"/>
      <c r="AG55" s="158"/>
      <c r="AH55" s="158"/>
      <c r="AI55" s="158"/>
      <c r="AJ55" s="158"/>
      <c r="AK55" s="158"/>
      <c r="AL55" s="158"/>
      <c r="AM55" s="158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Y55" s="1"/>
    </row>
    <row r="56" spans="1:389" s="9" customFormat="1" ht="20.100000000000001" customHeight="1" x14ac:dyDescent="0.3">
      <c r="A56" s="178"/>
      <c r="B56" s="654" t="s">
        <v>232</v>
      </c>
      <c r="C56" s="655"/>
      <c r="D56" s="655"/>
      <c r="E56" s="380">
        <v>284825</v>
      </c>
      <c r="F56" s="381">
        <v>3.0779580059867944</v>
      </c>
      <c r="G56" s="382">
        <v>150974</v>
      </c>
      <c r="H56" s="471" t="s">
        <v>31</v>
      </c>
      <c r="I56" s="471" t="s">
        <v>31</v>
      </c>
      <c r="J56" s="472" t="s">
        <v>31</v>
      </c>
      <c r="K56" s="178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4"/>
      <c r="W56" s="334"/>
      <c r="X56" s="334"/>
      <c r="Y56" s="378"/>
      <c r="Z56" s="378"/>
      <c r="AA56" s="378"/>
      <c r="AB56" s="378"/>
      <c r="AC56" s="378"/>
      <c r="AD56" s="378"/>
      <c r="AE56" s="378"/>
      <c r="AF56" s="158"/>
      <c r="AG56" s="158"/>
      <c r="AH56" s="158"/>
      <c r="AI56" s="158"/>
      <c r="AJ56" s="158"/>
      <c r="AK56" s="158"/>
      <c r="AL56" s="158"/>
      <c r="AM56" s="158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Y56" s="1"/>
    </row>
    <row r="57" spans="1:389" s="9" customFormat="1" ht="20.100000000000001" customHeight="1" x14ac:dyDescent="0.3">
      <c r="A57" s="178"/>
      <c r="B57" s="384"/>
      <c r="C57" s="251" t="s">
        <v>23</v>
      </c>
      <c r="D57" s="252"/>
      <c r="E57" s="385">
        <v>12789</v>
      </c>
      <c r="F57" s="381">
        <v>5.9483720930232558</v>
      </c>
      <c r="G57" s="380">
        <v>23415</v>
      </c>
      <c r="H57" s="383">
        <v>4.4901255156675153E-2</v>
      </c>
      <c r="I57" s="386">
        <v>2.1667305493297262E-2</v>
      </c>
      <c r="J57" s="387">
        <v>0.15509318672948111</v>
      </c>
      <c r="K57" s="178"/>
      <c r="L57" s="388"/>
      <c r="M57" s="389"/>
      <c r="N57" s="331"/>
      <c r="O57" s="331"/>
      <c r="P57" s="331"/>
      <c r="Q57" s="331"/>
      <c r="R57" s="331"/>
      <c r="S57" s="331"/>
      <c r="T57" s="331"/>
      <c r="U57" s="331"/>
      <c r="V57" s="334"/>
      <c r="W57" s="334"/>
      <c r="X57" s="334"/>
      <c r="Y57" s="378"/>
      <c r="Z57" s="378"/>
      <c r="AA57" s="378"/>
      <c r="AB57" s="378"/>
      <c r="AC57" s="378"/>
      <c r="AD57" s="378"/>
      <c r="AE57" s="378"/>
      <c r="AF57" s="158"/>
      <c r="AG57" s="158"/>
      <c r="AH57" s="158"/>
      <c r="AI57" s="158"/>
      <c r="AJ57" s="158"/>
      <c r="AK57" s="158"/>
      <c r="AL57" s="158"/>
      <c r="AM57" s="158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Y57" s="1"/>
    </row>
    <row r="58" spans="1:389" s="9" customFormat="1" ht="20.100000000000001" customHeight="1" outlineLevel="1" x14ac:dyDescent="0.3">
      <c r="A58" s="178"/>
      <c r="B58" s="390"/>
      <c r="C58" s="391"/>
      <c r="D58" s="392" t="s">
        <v>243</v>
      </c>
      <c r="E58" s="393">
        <v>0</v>
      </c>
      <c r="F58" s="352">
        <v>0</v>
      </c>
      <c r="G58" s="394"/>
      <c r="H58" s="395">
        <v>0</v>
      </c>
      <c r="I58" s="396">
        <v>-1.08064882155246E-5</v>
      </c>
      <c r="J58" s="394"/>
      <c r="K58" s="178"/>
      <c r="L58" s="397"/>
      <c r="M58" s="388"/>
      <c r="N58" s="331"/>
      <c r="O58" s="331"/>
      <c r="P58" s="331"/>
      <c r="Q58" s="331"/>
      <c r="R58" s="331"/>
      <c r="S58" s="331"/>
      <c r="T58" s="331"/>
      <c r="U58" s="331"/>
      <c r="V58" s="334"/>
      <c r="W58" s="334"/>
      <c r="X58" s="334"/>
      <c r="Y58" s="378"/>
      <c r="Z58" s="378"/>
      <c r="AA58" s="378"/>
      <c r="AB58" s="378"/>
      <c r="AC58" s="378"/>
      <c r="AD58" s="378"/>
      <c r="AE58" s="378"/>
      <c r="AF58" s="158"/>
      <c r="AG58" s="158"/>
      <c r="AH58" s="158"/>
      <c r="AI58" s="158"/>
      <c r="AJ58" s="158"/>
      <c r="AK58" s="158"/>
      <c r="AL58" s="158"/>
      <c r="AM58" s="1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Y58" s="1"/>
    </row>
    <row r="59" spans="1:389" s="9" customFormat="1" ht="20.100000000000001" customHeight="1" outlineLevel="1" x14ac:dyDescent="0.3">
      <c r="A59" s="178"/>
      <c r="B59" s="390"/>
      <c r="C59" s="391"/>
      <c r="D59" s="392" t="s">
        <v>263</v>
      </c>
      <c r="E59" s="393">
        <v>11905</v>
      </c>
      <c r="F59" s="352">
        <v>12.298553719008265</v>
      </c>
      <c r="G59" s="394"/>
      <c r="H59" s="395">
        <v>4.1797595014482575E-2</v>
      </c>
      <c r="I59" s="396">
        <v>3.133691442185476E-2</v>
      </c>
      <c r="J59" s="394"/>
      <c r="K59" s="178"/>
      <c r="L59" s="388"/>
      <c r="M59" s="388"/>
      <c r="N59" s="331"/>
      <c r="O59" s="331"/>
      <c r="P59" s="331"/>
      <c r="Q59" s="331"/>
      <c r="R59" s="331"/>
      <c r="S59" s="331"/>
      <c r="T59" s="331"/>
      <c r="U59" s="331"/>
      <c r="V59" s="334"/>
      <c r="W59" s="334"/>
      <c r="X59" s="334"/>
      <c r="Y59" s="378"/>
      <c r="Z59" s="378"/>
      <c r="AA59" s="378"/>
      <c r="AB59" s="378"/>
      <c r="AC59" s="378"/>
      <c r="AD59" s="378"/>
      <c r="AE59" s="378"/>
      <c r="AF59" s="158"/>
      <c r="AG59" s="158"/>
      <c r="AH59" s="158"/>
      <c r="AI59" s="158"/>
      <c r="AJ59" s="158"/>
      <c r="AK59" s="158"/>
      <c r="AL59" s="158"/>
      <c r="AM59" s="15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Y59" s="1"/>
    </row>
    <row r="60" spans="1:389" s="9" customFormat="1" ht="20.100000000000001" customHeight="1" outlineLevel="1" x14ac:dyDescent="0.3">
      <c r="A60" s="178"/>
      <c r="B60" s="390"/>
      <c r="C60" s="398"/>
      <c r="D60" s="392" t="s">
        <v>264</v>
      </c>
      <c r="E60" s="393">
        <v>884</v>
      </c>
      <c r="F60" s="352">
        <v>0.74851820491109233</v>
      </c>
      <c r="G60" s="394"/>
      <c r="H60" s="395">
        <v>3.1036601421925744E-3</v>
      </c>
      <c r="I60" s="396">
        <v>-9.6588024403419792E-3</v>
      </c>
      <c r="J60" s="394"/>
      <c r="K60" s="178"/>
      <c r="L60" s="388"/>
      <c r="M60" s="388"/>
      <c r="N60" s="331"/>
      <c r="O60" s="331"/>
      <c r="P60" s="331"/>
      <c r="Q60" s="331"/>
      <c r="R60" s="331"/>
      <c r="S60" s="331"/>
      <c r="T60" s="331"/>
      <c r="U60" s="331"/>
      <c r="V60" s="334"/>
      <c r="W60" s="334"/>
      <c r="X60" s="334"/>
      <c r="Y60" s="378"/>
      <c r="Z60" s="378"/>
      <c r="AA60" s="378"/>
      <c r="AB60" s="378"/>
      <c r="AC60" s="378"/>
      <c r="AD60" s="378"/>
      <c r="AE60" s="378"/>
      <c r="AF60" s="158"/>
      <c r="AG60" s="158"/>
      <c r="AH60" s="158"/>
      <c r="AI60" s="158"/>
      <c r="AJ60" s="158"/>
      <c r="AK60" s="158"/>
      <c r="AL60" s="158"/>
      <c r="AM60" s="158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Y60" s="1"/>
    </row>
    <row r="61" spans="1:389" s="9" customFormat="1" ht="20.100000000000001" customHeight="1" x14ac:dyDescent="0.3">
      <c r="A61" s="178"/>
      <c r="B61" s="384"/>
      <c r="C61" s="251" t="s">
        <v>24</v>
      </c>
      <c r="D61" s="252"/>
      <c r="E61" s="385">
        <v>184599</v>
      </c>
      <c r="F61" s="381">
        <v>7.8306184779842196</v>
      </c>
      <c r="G61" s="380">
        <v>23013.25</v>
      </c>
      <c r="H61" s="383">
        <v>0.64811375405951022</v>
      </c>
      <c r="I61" s="386">
        <v>0.39336160086673327</v>
      </c>
      <c r="J61" s="387">
        <v>0.15243212810173953</v>
      </c>
      <c r="K61" s="178"/>
      <c r="L61" s="388"/>
      <c r="M61" s="389"/>
      <c r="N61" s="331"/>
      <c r="O61" s="331"/>
      <c r="P61" s="331"/>
      <c r="Q61" s="331"/>
      <c r="R61" s="331"/>
      <c r="S61" s="331"/>
      <c r="T61" s="331"/>
      <c r="U61" s="331"/>
      <c r="V61" s="334"/>
      <c r="W61" s="334"/>
      <c r="X61" s="334"/>
      <c r="Y61" s="378"/>
      <c r="Z61" s="378"/>
      <c r="AA61" s="378"/>
      <c r="AB61" s="378"/>
      <c r="AC61" s="378"/>
      <c r="AD61" s="378"/>
      <c r="AE61" s="378"/>
      <c r="AF61" s="259"/>
      <c r="AG61" s="158"/>
      <c r="AH61" s="158"/>
      <c r="AI61" s="158"/>
      <c r="AJ61" s="158"/>
      <c r="AK61" s="158"/>
      <c r="AL61" s="158"/>
      <c r="AM61" s="158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Y61" s="1"/>
    </row>
    <row r="62" spans="1:389" s="9" customFormat="1" ht="20.100000000000001" customHeight="1" x14ac:dyDescent="0.3">
      <c r="A62" s="178"/>
      <c r="B62" s="390"/>
      <c r="C62" s="399"/>
      <c r="D62" s="392" t="s">
        <v>966</v>
      </c>
      <c r="E62" s="400">
        <v>140646</v>
      </c>
      <c r="F62" s="624" t="s">
        <v>967</v>
      </c>
      <c r="G62" s="394"/>
      <c r="H62" s="395">
        <v>0.49379794610725886</v>
      </c>
      <c r="I62" s="401">
        <v>0.49379794610725886</v>
      </c>
      <c r="J62" s="394"/>
      <c r="K62" s="178"/>
      <c r="L62" s="388"/>
      <c r="M62" s="389"/>
      <c r="N62" s="331"/>
      <c r="O62" s="331"/>
      <c r="P62" s="331"/>
      <c r="Q62" s="331"/>
      <c r="R62" s="331"/>
      <c r="S62" s="331"/>
      <c r="T62" s="331"/>
      <c r="U62" s="331"/>
      <c r="V62" s="334"/>
      <c r="W62" s="334"/>
      <c r="X62" s="334"/>
      <c r="Y62" s="378"/>
      <c r="Z62" s="378"/>
      <c r="AA62" s="378"/>
      <c r="AB62" s="378"/>
      <c r="AC62" s="378"/>
      <c r="AD62" s="378"/>
      <c r="AE62" s="378"/>
      <c r="AF62" s="259"/>
      <c r="AG62" s="158"/>
      <c r="AH62" s="158"/>
      <c r="AI62" s="158"/>
      <c r="AJ62" s="158"/>
      <c r="AK62" s="158"/>
      <c r="AL62" s="158"/>
      <c r="AM62" s="158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Y62" s="1"/>
    </row>
    <row r="63" spans="1:389" s="9" customFormat="1" ht="20.100000000000001" customHeight="1" outlineLevel="1" x14ac:dyDescent="0.3">
      <c r="A63" s="178"/>
      <c r="B63" s="390"/>
      <c r="C63" s="399"/>
      <c r="D63" s="392" t="s">
        <v>268</v>
      </c>
      <c r="E63" s="400">
        <v>13437</v>
      </c>
      <c r="F63" s="352">
        <v>0.92996055090317664</v>
      </c>
      <c r="G63" s="394"/>
      <c r="H63" s="395">
        <v>4.7176336346879663E-2</v>
      </c>
      <c r="I63" s="401">
        <v>-0.1089666118792353</v>
      </c>
      <c r="J63" s="394"/>
      <c r="K63" s="178"/>
      <c r="L63" s="388"/>
      <c r="M63" s="388"/>
      <c r="N63" s="402"/>
      <c r="O63" s="331"/>
      <c r="P63" s="331"/>
      <c r="Q63" s="331"/>
      <c r="R63" s="331"/>
      <c r="S63" s="331"/>
      <c r="T63" s="331"/>
      <c r="U63" s="331"/>
      <c r="V63" s="334"/>
      <c r="W63" s="334"/>
      <c r="X63" s="334"/>
      <c r="Y63" s="378"/>
      <c r="Z63" s="378"/>
      <c r="AA63" s="378"/>
      <c r="AB63" s="378"/>
      <c r="AC63" s="378"/>
      <c r="AD63" s="378"/>
      <c r="AE63" s="378"/>
      <c r="AF63" s="158"/>
      <c r="AG63" s="158"/>
      <c r="AH63" s="158"/>
      <c r="AI63" s="158"/>
      <c r="AJ63" s="158"/>
      <c r="AK63" s="158"/>
      <c r="AL63" s="158"/>
      <c r="AM63" s="158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Y63" s="1"/>
    </row>
    <row r="64" spans="1:389" s="9" customFormat="1" ht="20.100000000000001" customHeight="1" outlineLevel="1" x14ac:dyDescent="0.3">
      <c r="A64" s="178"/>
      <c r="B64" s="390"/>
      <c r="C64" s="399"/>
      <c r="D64" s="392" t="s">
        <v>252</v>
      </c>
      <c r="E64" s="400">
        <v>30004</v>
      </c>
      <c r="F64" s="352">
        <v>3.6778622211326306</v>
      </c>
      <c r="G64" s="394"/>
      <c r="H64" s="395">
        <v>0.10534187659088914</v>
      </c>
      <c r="I64" s="401">
        <v>1.7182545728639448E-2</v>
      </c>
      <c r="J64" s="394"/>
      <c r="K64" s="178"/>
      <c r="L64" s="388"/>
      <c r="M64" s="388"/>
      <c r="N64" s="402"/>
      <c r="O64" s="331"/>
      <c r="P64" s="331"/>
      <c r="Q64" s="331"/>
      <c r="R64" s="331"/>
      <c r="S64" s="331"/>
      <c r="T64" s="331"/>
      <c r="U64" s="331"/>
      <c r="V64" s="334"/>
      <c r="W64" s="334"/>
      <c r="X64" s="334"/>
      <c r="Y64" s="378"/>
      <c r="Z64" s="378"/>
      <c r="AA64" s="378"/>
      <c r="AB64" s="378"/>
      <c r="AC64" s="378"/>
      <c r="AD64" s="378"/>
      <c r="AE64" s="378"/>
      <c r="AF64" s="158"/>
      <c r="AG64" s="158"/>
      <c r="AH64" s="158"/>
      <c r="AI64" s="158"/>
      <c r="AJ64" s="158"/>
      <c r="AK64" s="158"/>
      <c r="AL64" s="158"/>
      <c r="AM64" s="158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Y64" s="1"/>
    </row>
    <row r="65" spans="1:389" s="9" customFormat="1" ht="20.100000000000001" customHeight="1" outlineLevel="1" x14ac:dyDescent="0.3">
      <c r="A65" s="178"/>
      <c r="B65" s="390"/>
      <c r="C65" s="399"/>
      <c r="D65" s="392" t="s">
        <v>251</v>
      </c>
      <c r="E65" s="400">
        <v>512</v>
      </c>
      <c r="F65" s="352">
        <v>0.52947259565667015</v>
      </c>
      <c r="G65" s="394"/>
      <c r="H65" s="395">
        <v>1.797595014482577E-3</v>
      </c>
      <c r="I65" s="401">
        <v>-8.6522790899297118E-3</v>
      </c>
      <c r="J65" s="394"/>
      <c r="K65" s="178"/>
      <c r="L65" s="388"/>
      <c r="M65" s="388"/>
      <c r="N65" s="402"/>
      <c r="O65" s="331"/>
      <c r="P65" s="331"/>
      <c r="Q65" s="331"/>
      <c r="R65" s="331"/>
      <c r="S65" s="331"/>
      <c r="T65" s="331"/>
      <c r="U65" s="331"/>
      <c r="V65" s="334"/>
      <c r="W65" s="334"/>
      <c r="X65" s="334"/>
      <c r="Y65" s="378"/>
      <c r="Z65" s="378"/>
      <c r="AA65" s="378"/>
      <c r="AB65" s="378"/>
      <c r="AC65" s="378"/>
      <c r="AD65" s="378"/>
      <c r="AE65" s="378"/>
      <c r="AF65" s="158"/>
      <c r="AG65" s="158"/>
      <c r="AH65" s="158"/>
      <c r="AI65" s="158"/>
      <c r="AJ65" s="158"/>
      <c r="AK65" s="158"/>
      <c r="AL65" s="158"/>
      <c r="AM65" s="158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Y65" s="1"/>
    </row>
    <row r="66" spans="1:389" s="9" customFormat="1" ht="20.100000000000001" customHeight="1" x14ac:dyDescent="0.3">
      <c r="A66" s="178"/>
      <c r="B66" s="384"/>
      <c r="C66" s="252" t="s">
        <v>25</v>
      </c>
      <c r="D66" s="252"/>
      <c r="E66" s="385">
        <v>23556</v>
      </c>
      <c r="F66" s="381">
        <v>1.4231512808119864</v>
      </c>
      <c r="G66" s="380">
        <v>23771.25</v>
      </c>
      <c r="H66" s="383">
        <v>8.2703414377249193E-2</v>
      </c>
      <c r="I66" s="386">
        <v>-9.6165578566114004E-2</v>
      </c>
      <c r="J66" s="387">
        <v>0.15745286846223266</v>
      </c>
      <c r="K66" s="178"/>
      <c r="L66" s="388"/>
      <c r="M66" s="389"/>
      <c r="N66" s="331"/>
      <c r="O66" s="331"/>
      <c r="P66" s="331"/>
      <c r="Q66" s="331"/>
      <c r="R66" s="331"/>
      <c r="S66" s="331"/>
      <c r="T66" s="331"/>
      <c r="U66" s="331"/>
      <c r="V66" s="334"/>
      <c r="W66" s="334"/>
      <c r="X66" s="334"/>
      <c r="Y66" s="331"/>
      <c r="Z66" s="331"/>
      <c r="AA66" s="331"/>
      <c r="AB66" s="331"/>
      <c r="AC66" s="404"/>
      <c r="AD66" s="275"/>
      <c r="AE66" s="275"/>
      <c r="AF66" s="158"/>
      <c r="AG66" s="158"/>
      <c r="AH66" s="158"/>
      <c r="AI66" s="158"/>
      <c r="AJ66" s="158"/>
      <c r="AK66" s="158"/>
      <c r="AL66" s="158"/>
      <c r="AM66" s="158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 s="1"/>
      <c r="NW66" s="1"/>
      <c r="NX66" s="1"/>
      <c r="NY66" s="1"/>
    </row>
    <row r="67" spans="1:389" s="9" customFormat="1" ht="20.100000000000001" customHeight="1" x14ac:dyDescent="0.3">
      <c r="A67" s="178"/>
      <c r="B67" s="384"/>
      <c r="C67" s="252" t="s">
        <v>26</v>
      </c>
      <c r="D67" s="252"/>
      <c r="E67" s="385">
        <v>20553</v>
      </c>
      <c r="F67" s="381">
        <v>1.0186855670103092</v>
      </c>
      <c r="G67" s="380">
        <v>31046.25</v>
      </c>
      <c r="H67" s="383">
        <v>7.216009830597736E-2</v>
      </c>
      <c r="I67" s="386">
        <v>-0.14587160793044698</v>
      </c>
      <c r="J67" s="387">
        <v>0.20564005332052757</v>
      </c>
      <c r="K67" s="178"/>
      <c r="L67" s="388"/>
      <c r="M67" s="389"/>
      <c r="N67" s="331"/>
      <c r="O67" s="331"/>
      <c r="P67" s="331"/>
      <c r="Q67" s="331"/>
      <c r="R67" s="331"/>
      <c r="S67" s="331"/>
      <c r="T67" s="331"/>
      <c r="U67" s="331"/>
      <c r="V67" s="334"/>
      <c r="W67" s="334"/>
      <c r="X67" s="312"/>
      <c r="Y67" s="178"/>
      <c r="Z67" s="178"/>
      <c r="AA67" s="331"/>
      <c r="AB67" s="331"/>
      <c r="AC67" s="404"/>
      <c r="AD67" s="275"/>
      <c r="AE67" s="275"/>
      <c r="AF67" s="158"/>
      <c r="AG67" s="158"/>
      <c r="AH67" s="158"/>
      <c r="AI67" s="158"/>
      <c r="AJ67" s="158"/>
      <c r="AK67" s="158"/>
      <c r="AL67" s="158"/>
      <c r="AM67" s="158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 s="1"/>
      <c r="NW67" s="1"/>
      <c r="NX67" s="1"/>
      <c r="NY67" s="1"/>
    </row>
    <row r="68" spans="1:389" s="9" customFormat="1" ht="20.100000000000001" customHeight="1" x14ac:dyDescent="0.3">
      <c r="A68" s="178"/>
      <c r="B68" s="405"/>
      <c r="C68" s="252" t="s">
        <v>27</v>
      </c>
      <c r="D68" s="252"/>
      <c r="E68" s="385">
        <v>43328</v>
      </c>
      <c r="F68" s="381">
        <v>1.4401861392720625</v>
      </c>
      <c r="G68" s="380">
        <v>49728</v>
      </c>
      <c r="H68" s="383">
        <v>0.15212147810058807</v>
      </c>
      <c r="I68" s="386">
        <v>-0.17299171986346956</v>
      </c>
      <c r="J68" s="387">
        <v>0.3293817633860191</v>
      </c>
      <c r="K68" s="178"/>
      <c r="L68" s="388"/>
      <c r="M68" s="389"/>
      <c r="N68" s="331"/>
      <c r="O68" s="331"/>
      <c r="P68" s="331"/>
      <c r="Q68" s="331"/>
      <c r="R68" s="331"/>
      <c r="S68" s="331"/>
      <c r="T68" s="331"/>
      <c r="U68" s="331"/>
      <c r="V68" s="334"/>
      <c r="W68" s="334"/>
      <c r="X68" s="312"/>
      <c r="Y68" s="178"/>
      <c r="Z68" s="178"/>
      <c r="AA68" s="331"/>
      <c r="AB68" s="331"/>
      <c r="AC68" s="404"/>
      <c r="AD68" s="275"/>
      <c r="AE68" s="275"/>
      <c r="AF68" s="158"/>
      <c r="AG68" s="158"/>
      <c r="AH68" s="158"/>
      <c r="AI68" s="158"/>
      <c r="AJ68" s="158"/>
      <c r="AK68" s="158"/>
      <c r="AL68" s="158"/>
      <c r="AM68" s="15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 s="1"/>
      <c r="NW68" s="1"/>
      <c r="NX68" s="1"/>
      <c r="NY68" s="1"/>
    </row>
    <row r="69" spans="1:389" s="9" customFormat="1" ht="15" customHeight="1" x14ac:dyDescent="0.3">
      <c r="A69" s="178"/>
      <c r="B69" s="361" t="s">
        <v>308</v>
      </c>
      <c r="C69" s="361"/>
      <c r="D69" s="178"/>
      <c r="E69" s="178"/>
      <c r="F69" s="373"/>
      <c r="G69" s="178"/>
      <c r="H69" s="373"/>
      <c r="I69" s="178"/>
      <c r="J69" s="178"/>
      <c r="K69" s="331"/>
      <c r="L69" s="331"/>
      <c r="M69" s="331"/>
      <c r="N69" s="331"/>
      <c r="O69" s="331"/>
      <c r="P69" s="331"/>
      <c r="Q69" s="331"/>
      <c r="R69" s="331"/>
      <c r="S69" s="331"/>
      <c r="T69" s="331"/>
      <c r="U69" s="331"/>
      <c r="V69" s="334"/>
      <c r="W69" s="334"/>
      <c r="X69" s="312"/>
      <c r="Y69" s="178"/>
      <c r="Z69" s="178"/>
      <c r="AA69" s="331"/>
      <c r="AB69" s="331"/>
      <c r="AC69" s="178"/>
      <c r="AD69" s="406"/>
      <c r="AE69" s="178"/>
      <c r="AF69" s="158"/>
      <c r="AG69" s="158"/>
      <c r="AH69" s="158"/>
      <c r="AI69" s="407"/>
      <c r="AJ69" s="158"/>
      <c r="AK69" s="158"/>
      <c r="AL69" s="158"/>
      <c r="AM69" s="158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 s="1"/>
      <c r="NW69" s="1"/>
      <c r="NX69" s="1"/>
      <c r="NY69" s="1"/>
    </row>
    <row r="70" spans="1:389" s="9" customFormat="1" ht="15" customHeight="1" x14ac:dyDescent="0.3">
      <c r="A70" s="178"/>
      <c r="B70" s="408" t="s">
        <v>309</v>
      </c>
      <c r="C70" s="408"/>
      <c r="D70" s="409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312"/>
      <c r="W70" s="312"/>
      <c r="X70" s="312"/>
      <c r="Y70" s="178"/>
      <c r="Z70" s="178"/>
      <c r="AA70" s="178"/>
      <c r="AB70" s="178"/>
      <c r="AC70" s="178"/>
      <c r="AD70" s="178"/>
      <c r="AE70" s="178"/>
      <c r="AF70" s="158"/>
      <c r="AG70" s="158"/>
      <c r="AH70" s="259"/>
      <c r="AI70" s="158"/>
      <c r="AJ70" s="259"/>
      <c r="AK70" s="158"/>
      <c r="AL70" s="158"/>
      <c r="AM70" s="158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 s="1"/>
      <c r="NW70" s="1"/>
      <c r="NX70" s="1"/>
      <c r="NY70" s="1"/>
    </row>
    <row r="71" spans="1:389" s="9" customFormat="1" ht="15" customHeight="1" x14ac:dyDescent="0.3">
      <c r="A71" s="178"/>
      <c r="B71" s="408" t="s">
        <v>310</v>
      </c>
      <c r="C71" s="408"/>
      <c r="D71" s="409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312"/>
      <c r="W71" s="312"/>
      <c r="X71" s="312"/>
      <c r="Y71" s="178"/>
      <c r="Z71" s="178"/>
      <c r="AA71" s="178"/>
      <c r="AB71" s="178"/>
      <c r="AC71" s="178"/>
      <c r="AD71" s="178"/>
      <c r="AE71" s="178"/>
      <c r="AF71" s="158"/>
      <c r="AG71" s="158"/>
      <c r="AH71" s="259"/>
      <c r="AI71" s="158"/>
      <c r="AJ71" s="259"/>
      <c r="AK71" s="158"/>
      <c r="AL71" s="158"/>
      <c r="AM71" s="158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 s="1"/>
      <c r="NW71" s="1"/>
      <c r="NX71" s="1"/>
      <c r="NY71" s="1"/>
    </row>
    <row r="72" spans="1:389" s="9" customFormat="1" ht="15" customHeight="1" x14ac:dyDescent="0.3">
      <c r="A72" s="178"/>
      <c r="B72" s="408" t="s">
        <v>311</v>
      </c>
      <c r="C72" s="408"/>
      <c r="D72" s="409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312"/>
      <c r="W72" s="312"/>
      <c r="X72" s="312"/>
      <c r="Y72" s="178"/>
      <c r="Z72" s="178"/>
      <c r="AA72" s="178"/>
      <c r="AB72" s="178"/>
      <c r="AC72" s="178"/>
      <c r="AD72" s="178"/>
      <c r="AE72" s="178"/>
      <c r="AF72" s="158"/>
      <c r="AG72" s="158"/>
      <c r="AH72" s="259"/>
      <c r="AI72" s="158"/>
      <c r="AJ72" s="259"/>
      <c r="AK72" s="158"/>
      <c r="AL72" s="158"/>
      <c r="AM72" s="158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 s="1"/>
      <c r="NW72" s="1"/>
      <c r="NX72" s="1"/>
      <c r="NY72" s="1"/>
    </row>
    <row r="73" spans="1:389" s="9" customFormat="1" ht="15" customHeight="1" x14ac:dyDescent="0.3">
      <c r="A73" s="178"/>
      <c r="B73" s="408" t="s">
        <v>312</v>
      </c>
      <c r="C73" s="408"/>
      <c r="D73" s="409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312"/>
      <c r="W73" s="312"/>
      <c r="X73" s="312"/>
      <c r="Y73" s="178"/>
      <c r="Z73" s="178"/>
      <c r="AA73" s="178"/>
      <c r="AB73" s="178"/>
      <c r="AC73" s="178"/>
      <c r="AD73" s="178"/>
      <c r="AE73" s="178"/>
      <c r="AF73" s="158"/>
      <c r="AG73" s="158"/>
      <c r="AH73" s="259"/>
      <c r="AI73" s="158"/>
      <c r="AJ73" s="259"/>
      <c r="AK73" s="158"/>
      <c r="AL73" s="158"/>
      <c r="AM73" s="158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 s="1"/>
      <c r="NW73" s="1"/>
      <c r="NX73" s="1"/>
      <c r="NY73" s="1"/>
    </row>
    <row r="74" spans="1:389" s="9" customFormat="1" ht="39.950000000000003" customHeight="1" x14ac:dyDescent="0.3">
      <c r="A74" s="178"/>
      <c r="B74" s="408"/>
      <c r="C74" s="409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312"/>
      <c r="W74" s="312"/>
      <c r="X74" s="312"/>
      <c r="Y74" s="178"/>
      <c r="Z74" s="178"/>
      <c r="AA74" s="178"/>
      <c r="AB74" s="178"/>
      <c r="AC74" s="178"/>
      <c r="AD74" s="178"/>
      <c r="AE74" s="178"/>
      <c r="AF74" s="158"/>
      <c r="AG74" s="158"/>
      <c r="AH74" s="259"/>
      <c r="AI74" s="158"/>
      <c r="AJ74" s="259"/>
      <c r="AK74" s="158"/>
      <c r="AL74" s="158"/>
      <c r="AM74" s="158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 s="1"/>
      <c r="NW74" s="1"/>
      <c r="NX74" s="1"/>
      <c r="NY74" s="1"/>
    </row>
    <row r="75" spans="1:389" s="9" customFormat="1" ht="18.75" customHeight="1" x14ac:dyDescent="0.3">
      <c r="A75" s="178"/>
      <c r="B75" s="331" t="s">
        <v>488</v>
      </c>
      <c r="C75" s="178"/>
      <c r="D75" s="178"/>
      <c r="E75" s="178"/>
      <c r="F75" s="410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312"/>
      <c r="W75" s="312"/>
      <c r="X75" s="312" t="s">
        <v>377</v>
      </c>
      <c r="Y75" s="178"/>
      <c r="Z75" s="178"/>
      <c r="AA75" s="178"/>
      <c r="AB75" s="178"/>
      <c r="AC75" s="178"/>
      <c r="AD75" s="178"/>
      <c r="AE75" s="178"/>
      <c r="AF75" s="158"/>
      <c r="AG75" s="158"/>
      <c r="AH75" s="259"/>
      <c r="AI75" s="158"/>
      <c r="AJ75" s="259"/>
      <c r="AK75" s="158"/>
      <c r="AL75" s="158"/>
      <c r="AM75" s="158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 s="1"/>
      <c r="NW75" s="1"/>
      <c r="NX75" s="1"/>
      <c r="NY75" s="1"/>
    </row>
    <row r="76" spans="1:389" s="9" customFormat="1" ht="39.950000000000003" customHeight="1" x14ac:dyDescent="0.3">
      <c r="A76" s="178"/>
      <c r="B76" s="656" t="s">
        <v>901</v>
      </c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178"/>
      <c r="V76" s="312"/>
      <c r="W76" s="312"/>
      <c r="X76" s="643" t="s">
        <v>787</v>
      </c>
      <c r="Y76" s="643"/>
      <c r="Z76" s="643"/>
      <c r="AA76" s="643"/>
      <c r="AB76" s="643"/>
      <c r="AC76" s="178"/>
      <c r="AD76" s="178"/>
      <c r="AE76" s="178"/>
      <c r="AF76" s="158"/>
      <c r="AG76" s="158"/>
      <c r="AH76" s="259"/>
      <c r="AI76" s="158"/>
      <c r="AJ76" s="259"/>
      <c r="AK76" s="158"/>
      <c r="AL76" s="158"/>
      <c r="AM76" s="158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 s="1"/>
      <c r="NW76" s="1"/>
      <c r="NX76" s="1"/>
      <c r="NY76" s="1"/>
    </row>
    <row r="77" spans="1:389" s="9" customFormat="1" ht="7.5" customHeight="1" x14ac:dyDescent="0.3">
      <c r="A77" s="178"/>
      <c r="B77" s="178"/>
      <c r="C77" s="178"/>
      <c r="D77" s="178"/>
      <c r="E77" s="178"/>
      <c r="F77" s="410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312"/>
      <c r="W77" s="312"/>
      <c r="X77" s="643"/>
      <c r="Y77" s="643"/>
      <c r="Z77" s="643"/>
      <c r="AA77" s="643"/>
      <c r="AB77" s="643"/>
      <c r="AC77" s="178"/>
      <c r="AD77" s="178"/>
      <c r="AE77" s="178"/>
      <c r="AF77" s="158"/>
      <c r="AG77" s="158"/>
      <c r="AH77" s="259"/>
      <c r="AI77" s="158"/>
      <c r="AJ77" s="259"/>
      <c r="AK77" s="158"/>
      <c r="AL77" s="158"/>
      <c r="AM77" s="158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 s="1"/>
      <c r="NW77" s="1"/>
      <c r="NX77" s="1"/>
      <c r="NY77" s="1"/>
    </row>
    <row r="78" spans="1:389" s="9" customFormat="1" ht="20.100000000000001" customHeight="1" x14ac:dyDescent="0.3">
      <c r="A78" s="178"/>
      <c r="B78" s="644" t="s">
        <v>301</v>
      </c>
      <c r="C78" s="645"/>
      <c r="D78" s="645"/>
      <c r="E78" s="646"/>
      <c r="F78" s="647" t="s">
        <v>28</v>
      </c>
      <c r="G78" s="647" t="s">
        <v>29</v>
      </c>
      <c r="H78" s="628" t="s">
        <v>265</v>
      </c>
      <c r="I78" s="630"/>
      <c r="J78" s="631" t="s">
        <v>302</v>
      </c>
      <c r="K78" s="649"/>
      <c r="L78" s="649"/>
      <c r="M78" s="649"/>
      <c r="N78" s="649"/>
      <c r="O78" s="649"/>
      <c r="P78" s="649"/>
      <c r="Q78" s="649"/>
      <c r="R78" s="649"/>
      <c r="S78" s="649"/>
      <c r="T78" s="650"/>
      <c r="U78" s="178"/>
      <c r="V78" s="312"/>
      <c r="W78" s="312"/>
      <c r="X78" s="643"/>
      <c r="Y78" s="643"/>
      <c r="Z78" s="643"/>
      <c r="AA78" s="643"/>
      <c r="AB78" s="643"/>
      <c r="AC78" s="178"/>
      <c r="AD78" s="178"/>
      <c r="AE78" s="178"/>
      <c r="AF78" s="158"/>
      <c r="AG78" s="158"/>
      <c r="AH78" s="259"/>
      <c r="AI78" s="158"/>
      <c r="AJ78" s="259"/>
      <c r="AK78" s="158"/>
      <c r="AL78" s="158"/>
      <c r="AM78" s="15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 s="1"/>
      <c r="NW78" s="1"/>
      <c r="NX78" s="1"/>
      <c r="NY78" s="1"/>
    </row>
    <row r="79" spans="1:389" s="9" customFormat="1" ht="20.100000000000001" customHeight="1" x14ac:dyDescent="0.3">
      <c r="A79" s="178"/>
      <c r="B79" s="644"/>
      <c r="C79" s="645"/>
      <c r="D79" s="645"/>
      <c r="E79" s="646"/>
      <c r="F79" s="648"/>
      <c r="G79" s="648"/>
      <c r="H79" s="344" t="s">
        <v>303</v>
      </c>
      <c r="I79" s="344" t="s">
        <v>304</v>
      </c>
      <c r="J79" s="633"/>
      <c r="K79" s="651"/>
      <c r="L79" s="651"/>
      <c r="M79" s="651"/>
      <c r="N79" s="651"/>
      <c r="O79" s="651"/>
      <c r="P79" s="651"/>
      <c r="Q79" s="651"/>
      <c r="R79" s="651"/>
      <c r="S79" s="651"/>
      <c r="T79" s="652"/>
      <c r="U79" s="178"/>
      <c r="V79" s="312"/>
      <c r="W79" s="312"/>
      <c r="X79" s="643"/>
      <c r="Y79" s="643"/>
      <c r="Z79" s="643"/>
      <c r="AA79" s="643"/>
      <c r="AB79" s="643"/>
      <c r="AC79" s="178"/>
      <c r="AD79" s="178"/>
      <c r="AE79" s="178"/>
      <c r="AF79" s="158"/>
      <c r="AG79" s="158"/>
      <c r="AH79" s="259"/>
      <c r="AI79" s="158"/>
      <c r="AJ79" s="259"/>
      <c r="AK79" s="158"/>
      <c r="AL79" s="158"/>
      <c r="AM79" s="158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 s="1"/>
      <c r="NW79" s="1"/>
      <c r="NX79" s="1"/>
      <c r="NY79" s="1"/>
    </row>
    <row r="80" spans="1:389" s="9" customFormat="1" ht="20.100000000000001" customHeight="1" x14ac:dyDescent="0.3">
      <c r="A80" s="178"/>
      <c r="B80" s="669" t="s">
        <v>232</v>
      </c>
      <c r="C80" s="670"/>
      <c r="D80" s="670"/>
      <c r="E80" s="671"/>
      <c r="F80" s="413">
        <v>63785</v>
      </c>
      <c r="G80" s="473" t="s">
        <v>31</v>
      </c>
      <c r="H80" s="414">
        <v>0.26584793209319124</v>
      </c>
      <c r="I80" s="414">
        <v>0.13316477033291194</v>
      </c>
      <c r="J80" s="672"/>
      <c r="K80" s="673"/>
      <c r="L80" s="673"/>
      <c r="M80" s="673"/>
      <c r="N80" s="673"/>
      <c r="O80" s="673"/>
      <c r="P80" s="673"/>
      <c r="Q80" s="673"/>
      <c r="R80" s="673"/>
      <c r="S80" s="673"/>
      <c r="T80" s="674"/>
      <c r="U80" s="178"/>
      <c r="V80" s="312"/>
      <c r="W80" s="312"/>
      <c r="X80" s="223" t="s">
        <v>418</v>
      </c>
      <c r="Y80" s="10">
        <v>17584</v>
      </c>
      <c r="Z80" s="224">
        <v>1</v>
      </c>
      <c r="AA80" s="224">
        <v>0.32</v>
      </c>
      <c r="AB80" s="224">
        <v>0.06</v>
      </c>
      <c r="AC80" s="178"/>
      <c r="AD80" s="178"/>
      <c r="AE80" s="178"/>
      <c r="AF80" s="158"/>
      <c r="AG80" s="158"/>
      <c r="AH80" s="259"/>
      <c r="AI80" s="158"/>
      <c r="AJ80" s="259"/>
      <c r="AK80" s="158"/>
      <c r="AL80" s="158"/>
      <c r="AM80" s="158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 s="1"/>
      <c r="NW80" s="1"/>
      <c r="NX80" s="1"/>
      <c r="NY80" s="1"/>
    </row>
    <row r="81" spans="1:389" s="9" customFormat="1" ht="20.100000000000001" customHeight="1" x14ac:dyDescent="0.3">
      <c r="A81" s="178"/>
      <c r="B81" s="255"/>
      <c r="C81" s="415" t="s">
        <v>305</v>
      </c>
      <c r="D81" s="416"/>
      <c r="E81" s="417"/>
      <c r="F81" s="418">
        <v>23847</v>
      </c>
      <c r="G81" s="419">
        <v>0.23965870718765075</v>
      </c>
      <c r="H81" s="420">
        <v>0.50576701268742796</v>
      </c>
      <c r="I81" s="420">
        <v>3.1199538638985006E-2</v>
      </c>
      <c r="J81" s="675"/>
      <c r="K81" s="676"/>
      <c r="L81" s="676"/>
      <c r="M81" s="676"/>
      <c r="N81" s="676"/>
      <c r="O81" s="676"/>
      <c r="P81" s="676"/>
      <c r="Q81" s="676"/>
      <c r="R81" s="676"/>
      <c r="S81" s="676"/>
      <c r="T81" s="677"/>
      <c r="U81" s="178"/>
      <c r="V81" s="312"/>
      <c r="W81" s="312"/>
      <c r="X81" s="223" t="s">
        <v>773</v>
      </c>
      <c r="Y81" s="10">
        <v>11943</v>
      </c>
      <c r="Z81" s="224">
        <v>0.68</v>
      </c>
      <c r="AA81" s="224">
        <v>0.23</v>
      </c>
      <c r="AB81" s="224">
        <v>0.04</v>
      </c>
      <c r="AC81" s="178"/>
      <c r="AD81" s="178"/>
      <c r="AE81" s="178"/>
      <c r="AF81" s="158"/>
      <c r="AG81" s="158"/>
      <c r="AH81" s="259"/>
      <c r="AI81" s="158"/>
      <c r="AJ81" s="259"/>
      <c r="AK81" s="158"/>
      <c r="AL81" s="158"/>
      <c r="AM81" s="158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 s="1"/>
      <c r="NW81" s="1"/>
      <c r="NX81" s="1"/>
      <c r="NY81" s="1"/>
    </row>
    <row r="82" spans="1:389" s="9" customFormat="1" ht="20.100000000000001" customHeight="1" x14ac:dyDescent="0.3">
      <c r="A82" s="178"/>
      <c r="B82" s="255"/>
      <c r="C82" s="254" t="s">
        <v>307</v>
      </c>
      <c r="D82" s="303"/>
      <c r="E82" s="421"/>
      <c r="F82" s="258">
        <v>17584</v>
      </c>
      <c r="G82" s="289">
        <v>0.73736738373799637</v>
      </c>
      <c r="H82" s="422">
        <v>0.32</v>
      </c>
      <c r="I82" s="422">
        <v>0.06</v>
      </c>
      <c r="J82" s="663" t="s">
        <v>549</v>
      </c>
      <c r="K82" s="664"/>
      <c r="L82" s="664"/>
      <c r="M82" s="664"/>
      <c r="N82" s="664"/>
      <c r="O82" s="664"/>
      <c r="P82" s="664"/>
      <c r="Q82" s="664"/>
      <c r="R82" s="664"/>
      <c r="S82" s="664"/>
      <c r="T82" s="665"/>
      <c r="U82" s="178"/>
      <c r="V82" s="296" t="s">
        <v>960</v>
      </c>
      <c r="W82" s="312"/>
      <c r="X82" s="223" t="s">
        <v>554</v>
      </c>
      <c r="Y82" s="10">
        <v>4594</v>
      </c>
      <c r="Z82" s="224">
        <v>0.26</v>
      </c>
      <c r="AA82" s="224">
        <v>0.5</v>
      </c>
      <c r="AB82" s="224">
        <v>0.13</v>
      </c>
      <c r="AC82" s="178"/>
      <c r="AD82" s="178"/>
      <c r="AE82" s="178"/>
      <c r="AF82" s="158"/>
      <c r="AG82" s="158"/>
      <c r="AH82" s="259"/>
      <c r="AI82" s="158"/>
      <c r="AJ82" s="259"/>
      <c r="AK82" s="158"/>
      <c r="AL82" s="158"/>
      <c r="AM82" s="158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W82" s="1"/>
      <c r="NX82" s="1"/>
      <c r="NY82" s="1"/>
    </row>
    <row r="83" spans="1:389" s="9" customFormat="1" ht="20.100000000000001" customHeight="1" x14ac:dyDescent="0.3">
      <c r="A83" s="178"/>
      <c r="B83" s="255"/>
      <c r="C83" s="423"/>
      <c r="D83" s="298" t="s">
        <v>554</v>
      </c>
      <c r="E83" s="299"/>
      <c r="F83" s="424">
        <v>4594</v>
      </c>
      <c r="G83" s="289">
        <v>0.65760091611795024</v>
      </c>
      <c r="H83" s="290">
        <v>0.5</v>
      </c>
      <c r="I83" s="290">
        <v>0.13</v>
      </c>
      <c r="J83" s="663" t="s">
        <v>474</v>
      </c>
      <c r="K83" s="664"/>
      <c r="L83" s="664"/>
      <c r="M83" s="664"/>
      <c r="N83" s="664"/>
      <c r="O83" s="664"/>
      <c r="P83" s="664"/>
      <c r="Q83" s="664"/>
      <c r="R83" s="664"/>
      <c r="S83" s="664"/>
      <c r="T83" s="665"/>
      <c r="U83" s="178"/>
      <c r="V83" s="296" t="s">
        <v>963</v>
      </c>
      <c r="W83" s="312"/>
      <c r="X83" s="223" t="s">
        <v>555</v>
      </c>
      <c r="Y83" s="10">
        <v>1431</v>
      </c>
      <c r="Z83" s="224">
        <v>0.08</v>
      </c>
      <c r="AA83" s="224">
        <v>0.52</v>
      </c>
      <c r="AB83" s="224">
        <v>0.03</v>
      </c>
      <c r="AC83" s="178"/>
      <c r="AD83" s="178"/>
      <c r="AE83" s="178"/>
      <c r="AF83" s="158"/>
      <c r="AG83" s="158"/>
      <c r="AH83" s="259"/>
      <c r="AI83" s="158"/>
      <c r="AJ83" s="259"/>
      <c r="AK83" s="158"/>
      <c r="AL83" s="158"/>
      <c r="AM83" s="158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W83" s="1"/>
      <c r="NX83" s="1"/>
      <c r="NY83" s="1"/>
    </row>
    <row r="84" spans="1:389" s="9" customFormat="1" ht="20.100000000000001" customHeight="1" x14ac:dyDescent="0.3">
      <c r="A84" s="178"/>
      <c r="B84" s="255"/>
      <c r="C84" s="423"/>
      <c r="D84" s="298" t="s">
        <v>555</v>
      </c>
      <c r="E84" s="299"/>
      <c r="F84" s="424">
        <v>1431</v>
      </c>
      <c r="G84" s="289">
        <v>0.20483824792442026</v>
      </c>
      <c r="H84" s="290">
        <v>0.52</v>
      </c>
      <c r="I84" s="290">
        <v>0.03</v>
      </c>
      <c r="J84" s="663" t="s">
        <v>547</v>
      </c>
      <c r="K84" s="664"/>
      <c r="L84" s="664"/>
      <c r="M84" s="664"/>
      <c r="N84" s="664"/>
      <c r="O84" s="664"/>
      <c r="P84" s="664"/>
      <c r="Q84" s="664"/>
      <c r="R84" s="664"/>
      <c r="S84" s="664"/>
      <c r="T84" s="665"/>
      <c r="U84" s="178"/>
      <c r="V84" s="296" t="s">
        <v>962</v>
      </c>
      <c r="W84" s="312"/>
      <c r="X84" s="223" t="s">
        <v>256</v>
      </c>
      <c r="Y84" s="223">
        <v>961</v>
      </c>
      <c r="Z84" s="224">
        <v>0.05</v>
      </c>
      <c r="AA84" s="224">
        <v>0.28999999999999998</v>
      </c>
      <c r="AB84" s="224">
        <v>0.05</v>
      </c>
      <c r="AC84" s="178"/>
      <c r="AD84" s="178"/>
      <c r="AE84" s="178"/>
      <c r="AF84" s="158"/>
      <c r="AG84" s="158"/>
      <c r="AH84" s="259"/>
      <c r="AI84" s="158"/>
      <c r="AJ84" s="259"/>
      <c r="AK84" s="158"/>
      <c r="AL84" s="158"/>
      <c r="AM84" s="158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W84" s="1"/>
      <c r="NX84" s="1"/>
      <c r="NY84" s="1"/>
    </row>
    <row r="85" spans="1:389" s="9" customFormat="1" ht="20.100000000000001" customHeight="1" x14ac:dyDescent="0.3">
      <c r="A85" s="178"/>
      <c r="B85" s="255"/>
      <c r="C85" s="423"/>
      <c r="D85" s="301" t="s">
        <v>256</v>
      </c>
      <c r="E85" s="302"/>
      <c r="F85" s="424">
        <v>961</v>
      </c>
      <c r="G85" s="289">
        <v>0.13756083595762955</v>
      </c>
      <c r="H85" s="290">
        <v>0.28999999999999998</v>
      </c>
      <c r="I85" s="290">
        <v>0.05</v>
      </c>
      <c r="J85" s="663" t="s">
        <v>492</v>
      </c>
      <c r="K85" s="664"/>
      <c r="L85" s="664"/>
      <c r="M85" s="664"/>
      <c r="N85" s="664"/>
      <c r="O85" s="664"/>
      <c r="P85" s="664"/>
      <c r="Q85" s="664"/>
      <c r="R85" s="664"/>
      <c r="S85" s="664"/>
      <c r="T85" s="665"/>
      <c r="U85" s="178"/>
      <c r="V85" s="311" t="s">
        <v>965</v>
      </c>
      <c r="W85" s="312"/>
      <c r="X85" s="297"/>
      <c r="Y85" s="223"/>
      <c r="Z85" s="224"/>
      <c r="AA85" s="224"/>
      <c r="AB85" s="224"/>
      <c r="AC85" s="178"/>
      <c r="AD85" s="178"/>
      <c r="AE85" s="178"/>
      <c r="AF85" s="158"/>
      <c r="AG85" s="158"/>
      <c r="AH85" s="259"/>
      <c r="AI85" s="158"/>
      <c r="AJ85" s="259"/>
      <c r="AK85" s="158"/>
      <c r="AL85" s="158"/>
      <c r="AM85" s="158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W85" s="1"/>
      <c r="NX85" s="1"/>
      <c r="NY85" s="1"/>
    </row>
    <row r="86" spans="1:389" s="9" customFormat="1" ht="20.100000000000001" customHeight="1" x14ac:dyDescent="0.3">
      <c r="A86" s="178"/>
      <c r="B86" s="255"/>
      <c r="C86" s="253" t="s">
        <v>306</v>
      </c>
      <c r="D86" s="295"/>
      <c r="E86" s="429"/>
      <c r="F86" s="418">
        <v>9938</v>
      </c>
      <c r="G86" s="419">
        <v>9.9875381894195203E-2</v>
      </c>
      <c r="H86" s="420">
        <v>0.24636403702071397</v>
      </c>
      <c r="I86" s="420">
        <v>0.14896430145438519</v>
      </c>
      <c r="J86" s="666"/>
      <c r="K86" s="667"/>
      <c r="L86" s="667"/>
      <c r="M86" s="667"/>
      <c r="N86" s="667"/>
      <c r="O86" s="667"/>
      <c r="P86" s="667"/>
      <c r="Q86" s="667"/>
      <c r="R86" s="667"/>
      <c r="S86" s="667"/>
      <c r="T86" s="668"/>
      <c r="U86" s="178"/>
      <c r="V86" s="312"/>
      <c r="W86" s="312"/>
      <c r="X86" s="297"/>
      <c r="Y86" s="223"/>
      <c r="Z86" s="224"/>
      <c r="AA86" s="224"/>
      <c r="AB86" s="224"/>
      <c r="AC86" s="178"/>
      <c r="AD86" s="178"/>
      <c r="AE86" s="178"/>
      <c r="AF86" s="158"/>
      <c r="AG86" s="158"/>
      <c r="AH86" s="259"/>
      <c r="AI86" s="158"/>
      <c r="AJ86" s="259"/>
      <c r="AK86" s="158"/>
      <c r="AL86" s="158"/>
      <c r="AM86" s="158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W86" s="1"/>
      <c r="NX86" s="1"/>
      <c r="NY86" s="1"/>
    </row>
    <row r="87" spans="1:389" s="9" customFormat="1" ht="20.100000000000001" customHeight="1" x14ac:dyDescent="0.3">
      <c r="A87" s="178"/>
      <c r="B87" s="255"/>
      <c r="C87" s="262" t="s">
        <v>426</v>
      </c>
      <c r="D87" s="256"/>
      <c r="E87" s="257"/>
      <c r="F87" s="258">
        <v>3095</v>
      </c>
      <c r="G87" s="289">
        <v>0.31143087140269671</v>
      </c>
      <c r="H87" s="290">
        <v>0.53</v>
      </c>
      <c r="I87" s="290">
        <v>0.05</v>
      </c>
      <c r="J87" s="663" t="s">
        <v>825</v>
      </c>
      <c r="K87" s="664"/>
      <c r="L87" s="664"/>
      <c r="M87" s="664"/>
      <c r="N87" s="664"/>
      <c r="O87" s="664"/>
      <c r="P87" s="664"/>
      <c r="Q87" s="664"/>
      <c r="R87" s="664"/>
      <c r="S87" s="664"/>
      <c r="T87" s="665"/>
      <c r="U87" s="178"/>
      <c r="V87" s="296" t="s">
        <v>976</v>
      </c>
      <c r="W87" s="312"/>
      <c r="X87" s="223" t="s">
        <v>426</v>
      </c>
      <c r="Y87" s="10">
        <v>3095</v>
      </c>
      <c r="Z87" s="224">
        <v>0.14000000000000001</v>
      </c>
      <c r="AA87" s="224">
        <v>0.53</v>
      </c>
      <c r="AB87" s="224">
        <v>0.05</v>
      </c>
      <c r="AC87" s="178"/>
      <c r="AD87" s="178"/>
      <c r="AE87" s="178"/>
      <c r="AF87" s="158"/>
      <c r="AG87" s="158"/>
      <c r="AH87" s="259"/>
      <c r="AI87" s="158"/>
      <c r="AJ87" s="259"/>
      <c r="AK87" s="158"/>
      <c r="AL87" s="158"/>
      <c r="AM87" s="158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W87" s="1"/>
      <c r="NX87" s="1"/>
      <c r="NY87" s="1"/>
    </row>
    <row r="88" spans="1:389" s="9" customFormat="1" ht="20.100000000000001" customHeight="1" x14ac:dyDescent="0.3">
      <c r="A88" s="178"/>
      <c r="B88" s="255"/>
      <c r="C88" s="262" t="s">
        <v>429</v>
      </c>
      <c r="D88" s="256"/>
      <c r="E88" s="257"/>
      <c r="F88" s="258">
        <v>246</v>
      </c>
      <c r="G88" s="289">
        <v>2.4753471523445363E-2</v>
      </c>
      <c r="H88" s="290">
        <v>0.46</v>
      </c>
      <c r="I88" s="290">
        <v>0.01</v>
      </c>
      <c r="J88" s="663" t="s">
        <v>978</v>
      </c>
      <c r="K88" s="664"/>
      <c r="L88" s="664"/>
      <c r="M88" s="664"/>
      <c r="N88" s="664"/>
      <c r="O88" s="664"/>
      <c r="P88" s="664"/>
      <c r="Q88" s="664"/>
      <c r="R88" s="664"/>
      <c r="S88" s="664"/>
      <c r="T88" s="665"/>
      <c r="U88" s="178"/>
      <c r="V88" s="296" t="s">
        <v>979</v>
      </c>
      <c r="W88" s="312"/>
      <c r="X88" s="223" t="s">
        <v>429</v>
      </c>
      <c r="Y88" s="223">
        <v>246</v>
      </c>
      <c r="Z88" s="224">
        <v>0.01</v>
      </c>
      <c r="AA88" s="224">
        <v>0.46</v>
      </c>
      <c r="AB88" s="224">
        <v>0.01</v>
      </c>
      <c r="AC88" s="178"/>
      <c r="AD88" s="178"/>
      <c r="AE88" s="178"/>
      <c r="AF88" s="158"/>
      <c r="AG88" s="158"/>
      <c r="AH88" s="259"/>
      <c r="AI88" s="158"/>
      <c r="AJ88" s="259"/>
      <c r="AK88" s="158"/>
      <c r="AL88" s="158"/>
      <c r="AM88" s="15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W88" s="1"/>
      <c r="NX88" s="1"/>
      <c r="NY88" s="1"/>
    </row>
    <row r="89" spans="1:389" s="9" customFormat="1" ht="20.100000000000001" customHeight="1" x14ac:dyDescent="0.3">
      <c r="A89" s="178"/>
      <c r="B89" s="255"/>
      <c r="C89" s="263" t="s">
        <v>430</v>
      </c>
      <c r="D89" s="430"/>
      <c r="E89" s="257"/>
      <c r="F89" s="258">
        <v>46</v>
      </c>
      <c r="G89" s="289">
        <v>4.6286979271483192E-3</v>
      </c>
      <c r="H89" s="290">
        <v>0.24</v>
      </c>
      <c r="I89" s="290">
        <v>0.02</v>
      </c>
      <c r="J89" s="685"/>
      <c r="K89" s="686"/>
      <c r="L89" s="686"/>
      <c r="M89" s="686"/>
      <c r="N89" s="686"/>
      <c r="O89" s="686"/>
      <c r="P89" s="686"/>
      <c r="Q89" s="686"/>
      <c r="R89" s="686"/>
      <c r="S89" s="686"/>
      <c r="T89" s="687"/>
      <c r="U89" s="178"/>
      <c r="V89" s="312"/>
      <c r="W89" s="312"/>
      <c r="X89" s="223" t="s">
        <v>430</v>
      </c>
      <c r="Y89" s="223">
        <v>46</v>
      </c>
      <c r="Z89" s="224">
        <v>0</v>
      </c>
      <c r="AA89" s="224">
        <v>0.24</v>
      </c>
      <c r="AB89" s="224">
        <v>0.02</v>
      </c>
      <c r="AC89" s="178"/>
      <c r="AD89" s="178"/>
      <c r="AE89" s="178"/>
      <c r="AF89" s="158"/>
      <c r="AG89" s="158"/>
      <c r="AH89" s="259"/>
      <c r="AI89" s="158"/>
      <c r="AJ89" s="259"/>
      <c r="AK89" s="158"/>
      <c r="AL89" s="158"/>
      <c r="AM89" s="158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W89" s="1"/>
      <c r="NX89" s="1"/>
      <c r="NY89" s="1"/>
    </row>
    <row r="90" spans="1:389" s="9" customFormat="1" ht="20.100000000000001" customHeight="1" x14ac:dyDescent="0.3">
      <c r="A90" s="178"/>
      <c r="B90" s="255"/>
      <c r="C90" s="253" t="s">
        <v>233</v>
      </c>
      <c r="D90" s="431"/>
      <c r="E90" s="432"/>
      <c r="F90" s="418">
        <v>4728</v>
      </c>
      <c r="G90" s="419">
        <v>4.7515677761698023E-2</v>
      </c>
      <c r="H90" s="420">
        <v>0.23021582733812951</v>
      </c>
      <c r="I90" s="420">
        <v>3.8369304556354913E-2</v>
      </c>
      <c r="J90" s="666"/>
      <c r="K90" s="667"/>
      <c r="L90" s="667"/>
      <c r="M90" s="667"/>
      <c r="N90" s="667"/>
      <c r="O90" s="667"/>
      <c r="P90" s="667"/>
      <c r="Q90" s="667"/>
      <c r="R90" s="667"/>
      <c r="S90" s="667"/>
      <c r="T90" s="668"/>
      <c r="U90" s="178"/>
      <c r="V90" s="312"/>
      <c r="W90" s="312"/>
      <c r="X90" s="314"/>
      <c r="Y90" s="178"/>
      <c r="Z90" s="178"/>
      <c r="AA90" s="178"/>
      <c r="AB90" s="178"/>
      <c r="AC90" s="178"/>
      <c r="AD90" s="178"/>
      <c r="AE90" s="178"/>
      <c r="AF90" s="158"/>
      <c r="AG90" s="158"/>
      <c r="AH90" s="259"/>
      <c r="AI90" s="158"/>
      <c r="AJ90" s="259"/>
      <c r="AK90" s="158"/>
      <c r="AL90" s="158"/>
      <c r="AM90" s="158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W90" s="1"/>
      <c r="NX90" s="1"/>
      <c r="NY90" s="1"/>
    </row>
    <row r="91" spans="1:389" s="9" customFormat="1" ht="20.100000000000001" customHeight="1" x14ac:dyDescent="0.3">
      <c r="A91" s="178"/>
      <c r="B91" s="255"/>
      <c r="C91" s="262" t="s">
        <v>52</v>
      </c>
      <c r="D91" s="260"/>
      <c r="E91" s="261"/>
      <c r="F91" s="258">
        <v>2842</v>
      </c>
      <c r="G91" s="289">
        <v>0.6010998307952623</v>
      </c>
      <c r="H91" s="290">
        <v>0.38</v>
      </c>
      <c r="I91" s="290">
        <v>0.04</v>
      </c>
      <c r="J91" s="663" t="s">
        <v>988</v>
      </c>
      <c r="K91" s="664"/>
      <c r="L91" s="664"/>
      <c r="M91" s="664"/>
      <c r="N91" s="664"/>
      <c r="O91" s="664"/>
      <c r="P91" s="664"/>
      <c r="Q91" s="664"/>
      <c r="R91" s="664"/>
      <c r="S91" s="664"/>
      <c r="T91" s="665"/>
      <c r="U91" s="178"/>
      <c r="V91" s="311" t="s">
        <v>986</v>
      </c>
      <c r="W91" s="312"/>
      <c r="X91" s="223" t="s">
        <v>52</v>
      </c>
      <c r="Y91" s="10">
        <v>2842</v>
      </c>
      <c r="Z91" s="224">
        <v>0.09</v>
      </c>
      <c r="AA91" s="224">
        <v>0.38</v>
      </c>
      <c r="AB91" s="224">
        <v>0.04</v>
      </c>
      <c r="AC91" s="178"/>
      <c r="AD91" s="178"/>
      <c r="AE91" s="178"/>
      <c r="AF91" s="158"/>
      <c r="AG91" s="158"/>
      <c r="AH91" s="259"/>
      <c r="AI91" s="158"/>
      <c r="AJ91" s="259"/>
      <c r="AK91" s="158"/>
      <c r="AL91" s="158"/>
      <c r="AM91" s="158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W91" s="1"/>
      <c r="NX91" s="1"/>
      <c r="NY91" s="1"/>
    </row>
    <row r="92" spans="1:389" s="9" customFormat="1" ht="20.100000000000001" customHeight="1" x14ac:dyDescent="0.3">
      <c r="A92" s="178"/>
      <c r="B92" s="255"/>
      <c r="C92" s="263" t="s">
        <v>431</v>
      </c>
      <c r="D92" s="260"/>
      <c r="E92" s="261"/>
      <c r="F92" s="258">
        <v>563</v>
      </c>
      <c r="G92" s="289">
        <v>0.11907783417935702</v>
      </c>
      <c r="H92" s="290">
        <v>0.42</v>
      </c>
      <c r="I92" s="290">
        <v>0.05</v>
      </c>
      <c r="J92" s="688" t="s">
        <v>784</v>
      </c>
      <c r="K92" s="689"/>
      <c r="L92" s="689"/>
      <c r="M92" s="689"/>
      <c r="N92" s="689"/>
      <c r="O92" s="689"/>
      <c r="P92" s="689"/>
      <c r="Q92" s="689"/>
      <c r="R92" s="689"/>
      <c r="S92" s="689"/>
      <c r="T92" s="690"/>
      <c r="U92" s="178"/>
      <c r="V92" s="296" t="s">
        <v>990</v>
      </c>
      <c r="W92" s="312"/>
      <c r="X92" s="223" t="s">
        <v>431</v>
      </c>
      <c r="Y92" s="223">
        <v>563</v>
      </c>
      <c r="Z92" s="224">
        <v>0.02</v>
      </c>
      <c r="AA92" s="224">
        <v>0.42</v>
      </c>
      <c r="AB92" s="224">
        <v>0.05</v>
      </c>
      <c r="AC92" s="178"/>
      <c r="AD92" s="178"/>
      <c r="AE92" s="178"/>
      <c r="AF92" s="158"/>
      <c r="AG92" s="158"/>
      <c r="AH92" s="259"/>
      <c r="AI92" s="158"/>
      <c r="AJ92" s="259"/>
      <c r="AK92" s="158"/>
      <c r="AL92" s="158"/>
      <c r="AM92" s="158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W92" s="1"/>
      <c r="NX92" s="1"/>
      <c r="NY92" s="1"/>
    </row>
    <row r="93" spans="1:389" s="9" customFormat="1" ht="20.100000000000001" customHeight="1" x14ac:dyDescent="0.3">
      <c r="A93" s="178"/>
      <c r="B93" s="264"/>
      <c r="C93" s="263" t="s">
        <v>432</v>
      </c>
      <c r="D93" s="260"/>
      <c r="E93" s="261"/>
      <c r="F93" s="258">
        <v>141</v>
      </c>
      <c r="G93" s="289">
        <v>2.982233502538071E-2</v>
      </c>
      <c r="H93" s="290">
        <v>0.47</v>
      </c>
      <c r="I93" s="290">
        <v>0.04</v>
      </c>
      <c r="J93" s="685"/>
      <c r="K93" s="686"/>
      <c r="L93" s="686"/>
      <c r="M93" s="686"/>
      <c r="N93" s="686"/>
      <c r="O93" s="686"/>
      <c r="P93" s="686"/>
      <c r="Q93" s="686"/>
      <c r="R93" s="686"/>
      <c r="S93" s="686"/>
      <c r="T93" s="687"/>
      <c r="U93" s="178"/>
      <c r="V93" s="312"/>
      <c r="W93" s="312"/>
      <c r="X93" s="223" t="s">
        <v>432</v>
      </c>
      <c r="Y93" s="223">
        <v>141</v>
      </c>
      <c r="Z93" s="224">
        <v>0</v>
      </c>
      <c r="AA93" s="224">
        <v>0.47</v>
      </c>
      <c r="AB93" s="224">
        <v>0.04</v>
      </c>
      <c r="AC93" s="178"/>
      <c r="AD93" s="178"/>
      <c r="AE93" s="178"/>
      <c r="AF93" s="158"/>
      <c r="AG93" s="158"/>
      <c r="AH93" s="259"/>
      <c r="AI93" s="158"/>
      <c r="AJ93" s="259"/>
      <c r="AK93" s="158"/>
      <c r="AL93" s="158"/>
      <c r="AM93" s="158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W93" s="1"/>
      <c r="NX93" s="1"/>
      <c r="NY93" s="1"/>
    </row>
    <row r="94" spans="1:389" s="9" customFormat="1" ht="39.950000000000003" customHeight="1" x14ac:dyDescent="0.3">
      <c r="A94" s="178"/>
      <c r="B94" s="408"/>
      <c r="C94" s="408"/>
      <c r="D94" s="409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312"/>
      <c r="W94" s="312"/>
      <c r="X94" s="297"/>
      <c r="Y94" s="10"/>
      <c r="Z94" s="224"/>
      <c r="AA94" s="178"/>
      <c r="AB94" s="178"/>
      <c r="AC94" s="178"/>
      <c r="AD94" s="178"/>
      <c r="AE94" s="178"/>
      <c r="AF94" s="259"/>
      <c r="AG94" s="158"/>
      <c r="AH94" s="158"/>
      <c r="AI94" s="259"/>
      <c r="AJ94" s="158"/>
      <c r="AK94" s="259"/>
      <c r="AL94" s="158"/>
      <c r="AM94" s="158"/>
      <c r="AN94" s="158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 s="1"/>
      <c r="NX94" s="1"/>
      <c r="NY94" s="1"/>
    </row>
    <row r="95" spans="1:389" s="9" customFormat="1" ht="15" customHeight="1" x14ac:dyDescent="0.3">
      <c r="A95" s="178"/>
      <c r="B95" s="178"/>
      <c r="C95" s="408"/>
      <c r="D95" s="409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312"/>
      <c r="W95" s="312"/>
      <c r="X95" s="312"/>
      <c r="Y95" s="178"/>
      <c r="Z95" s="178"/>
      <c r="AA95" s="178"/>
      <c r="AB95" s="178"/>
      <c r="AC95" s="178"/>
      <c r="AD95" s="178"/>
      <c r="AE95" s="178"/>
      <c r="AF95" s="259"/>
      <c r="AG95" s="158"/>
      <c r="AH95" s="158"/>
      <c r="AI95" s="259"/>
      <c r="AJ95" s="158"/>
      <c r="AK95" s="259"/>
      <c r="AL95" s="158"/>
      <c r="AM95" s="158"/>
      <c r="AN95" s="158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 s="1"/>
      <c r="NX95" s="1"/>
      <c r="NY95" s="1"/>
    </row>
    <row r="96" spans="1:389" s="9" customFormat="1" ht="18.75" customHeight="1" x14ac:dyDescent="0.3">
      <c r="A96" s="178"/>
      <c r="B96" s="331" t="s">
        <v>363</v>
      </c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312"/>
      <c r="W96" s="312"/>
      <c r="X96" s="297"/>
      <c r="Y96" s="10"/>
      <c r="Z96" s="224"/>
      <c r="AA96" s="178"/>
      <c r="AB96" s="178"/>
      <c r="AC96" s="178"/>
      <c r="AD96" s="178"/>
      <c r="AE96" s="178"/>
      <c r="AF96" s="158"/>
      <c r="AG96" s="158"/>
      <c r="AH96" s="259"/>
      <c r="AI96" s="158"/>
      <c r="AJ96" s="259"/>
      <c r="AK96" s="158"/>
      <c r="AL96" s="158"/>
      <c r="AM96" s="158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W96" s="1"/>
      <c r="NX96" s="1"/>
      <c r="NY96" s="1"/>
    </row>
    <row r="97" spans="1:389" s="9" customFormat="1" ht="18.75" customHeight="1" x14ac:dyDescent="0.3">
      <c r="A97" s="178"/>
      <c r="B97" s="331" t="s">
        <v>499</v>
      </c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312"/>
      <c r="W97" s="312"/>
      <c r="X97" s="297"/>
      <c r="Y97" s="10"/>
      <c r="Z97" s="224"/>
      <c r="AA97" s="178"/>
      <c r="AB97" s="178"/>
      <c r="AC97" s="178"/>
      <c r="AD97" s="178"/>
      <c r="AE97" s="178"/>
      <c r="AF97" s="158"/>
      <c r="AG97" s="158"/>
      <c r="AH97" s="259"/>
      <c r="AI97" s="158"/>
      <c r="AJ97" s="259"/>
      <c r="AK97" s="158"/>
      <c r="AL97" s="158"/>
      <c r="AM97" s="158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W97" s="1"/>
      <c r="NX97" s="1"/>
      <c r="NY97" s="1"/>
    </row>
    <row r="98" spans="1:389" s="9" customFormat="1" ht="39.950000000000003" customHeight="1" x14ac:dyDescent="0.3">
      <c r="A98" s="178"/>
      <c r="B98" s="656" t="s">
        <v>999</v>
      </c>
      <c r="C98" s="657"/>
      <c r="D98" s="657"/>
      <c r="E98" s="657"/>
      <c r="F98" s="657"/>
      <c r="G98" s="657"/>
      <c r="H98" s="657"/>
      <c r="I98" s="657"/>
      <c r="J98" s="657"/>
      <c r="K98" s="657"/>
      <c r="L98" s="657"/>
      <c r="M98" s="657"/>
      <c r="N98" s="657"/>
      <c r="O98" s="657"/>
      <c r="P98" s="657"/>
      <c r="Q98" s="657"/>
      <c r="R98" s="657"/>
      <c r="S98" s="657"/>
      <c r="T98" s="657"/>
      <c r="U98" s="178"/>
      <c r="V98" s="312"/>
      <c r="W98" s="312"/>
      <c r="X98" s="297"/>
      <c r="Y98" s="10"/>
      <c r="Z98" s="224"/>
      <c r="AA98" s="178"/>
      <c r="AB98" s="178"/>
      <c r="AC98" s="178"/>
      <c r="AD98" s="178"/>
      <c r="AE98" s="178"/>
      <c r="AF98" s="158"/>
      <c r="AG98" s="158"/>
      <c r="AH98" s="259"/>
      <c r="AI98" s="158"/>
      <c r="AJ98" s="259"/>
      <c r="AK98" s="158"/>
      <c r="AL98" s="158"/>
      <c r="AM98" s="15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W98" s="1"/>
      <c r="NX98" s="1"/>
      <c r="NY98" s="1"/>
    </row>
    <row r="99" spans="1:389" s="9" customFormat="1" ht="7.5" customHeight="1" x14ac:dyDescent="0.3">
      <c r="A99" s="178"/>
      <c r="B99" s="178"/>
      <c r="C99" s="433"/>
      <c r="D99" s="409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312"/>
      <c r="W99" s="312"/>
      <c r="X99" s="312"/>
      <c r="Y99" s="178"/>
      <c r="Z99" s="178"/>
      <c r="AA99" s="178"/>
      <c r="AB99" s="178"/>
      <c r="AC99" s="178"/>
      <c r="AD99" s="178"/>
      <c r="AE99" s="178"/>
      <c r="AF99" s="259"/>
      <c r="AG99" s="158"/>
      <c r="AH99" s="158"/>
      <c r="AI99" s="259"/>
      <c r="AJ99" s="158"/>
      <c r="AK99" s="259"/>
      <c r="AL99" s="158"/>
      <c r="AM99" s="158"/>
      <c r="AN99" s="158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 s="1"/>
      <c r="NX99" s="1"/>
      <c r="NY99" s="1"/>
    </row>
    <row r="100" spans="1:389" s="9" customFormat="1" ht="20.100000000000001" customHeight="1" x14ac:dyDescent="0.3">
      <c r="A100" s="178"/>
      <c r="B100" s="631" t="s">
        <v>315</v>
      </c>
      <c r="C100" s="649"/>
      <c r="D100" s="650"/>
      <c r="E100" s="337" t="s">
        <v>28</v>
      </c>
      <c r="F100" s="335"/>
      <c r="G100" s="335"/>
      <c r="H100" s="337" t="s">
        <v>29</v>
      </c>
      <c r="I100" s="335"/>
      <c r="J100" s="335"/>
      <c r="K100" s="628" t="s">
        <v>231</v>
      </c>
      <c r="L100" s="630"/>
      <c r="M100" s="661"/>
      <c r="N100" s="661"/>
      <c r="O100" s="661"/>
      <c r="P100" s="661"/>
      <c r="Q100" s="661"/>
      <c r="R100" s="661"/>
      <c r="S100" s="661"/>
      <c r="T100" s="636"/>
      <c r="U100" s="178"/>
      <c r="V100" s="312"/>
      <c r="W100" s="312"/>
      <c r="X100" s="678" t="s">
        <v>449</v>
      </c>
      <c r="Y100" s="678"/>
      <c r="Z100" s="178"/>
      <c r="AA100" s="178"/>
      <c r="AB100" s="178"/>
      <c r="AC100" s="178"/>
      <c r="AD100" s="178"/>
      <c r="AE100" s="178"/>
      <c r="AF100" s="259"/>
      <c r="AG100" s="158"/>
      <c r="AH100" s="158"/>
      <c r="AI100" s="259"/>
      <c r="AJ100" s="158"/>
      <c r="AK100" s="259"/>
      <c r="AL100" s="158"/>
      <c r="AM100" s="158"/>
      <c r="AN100" s="158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 s="1"/>
      <c r="NX100" s="1"/>
      <c r="NY100" s="1"/>
    </row>
    <row r="101" spans="1:389" s="9" customFormat="1" ht="20.100000000000001" customHeight="1" x14ac:dyDescent="0.3">
      <c r="A101" s="178"/>
      <c r="B101" s="633"/>
      <c r="C101" s="651"/>
      <c r="D101" s="652"/>
      <c r="E101" s="341"/>
      <c r="F101" s="344" t="s">
        <v>228</v>
      </c>
      <c r="G101" s="307" t="s">
        <v>316</v>
      </c>
      <c r="H101" s="343"/>
      <c r="I101" s="308" t="s">
        <v>228</v>
      </c>
      <c r="J101" s="307" t="s">
        <v>316</v>
      </c>
      <c r="K101" s="342" t="s">
        <v>303</v>
      </c>
      <c r="L101" s="434" t="s">
        <v>304</v>
      </c>
      <c r="M101" s="662"/>
      <c r="N101" s="662"/>
      <c r="O101" s="662"/>
      <c r="P101" s="662"/>
      <c r="Q101" s="662"/>
      <c r="R101" s="662"/>
      <c r="S101" s="662"/>
      <c r="T101" s="639"/>
      <c r="U101" s="178"/>
      <c r="V101" s="312"/>
      <c r="W101" s="312"/>
      <c r="X101" s="678"/>
      <c r="Y101" s="678"/>
      <c r="Z101" s="178"/>
      <c r="AA101" s="178"/>
      <c r="AB101" s="178"/>
      <c r="AC101" s="178"/>
      <c r="AD101" s="178"/>
      <c r="AE101" s="178"/>
      <c r="AF101" s="259"/>
      <c r="AG101" s="158"/>
      <c r="AH101" s="158"/>
      <c r="AI101" s="259"/>
      <c r="AJ101" s="158"/>
      <c r="AK101" s="259"/>
      <c r="AL101" s="158"/>
      <c r="AM101" s="158"/>
      <c r="AN101" s="158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 s="1"/>
      <c r="NX101" s="1"/>
      <c r="NY101" s="1"/>
    </row>
    <row r="102" spans="1:389" s="9" customFormat="1" ht="20.100000000000001" customHeight="1" x14ac:dyDescent="0.3">
      <c r="A102" s="178"/>
      <c r="B102" s="679" t="s">
        <v>232</v>
      </c>
      <c r="C102" s="670"/>
      <c r="D102" s="671"/>
      <c r="E102" s="413">
        <v>63785</v>
      </c>
      <c r="F102" s="435">
        <v>1.2433723196881092</v>
      </c>
      <c r="G102" s="436">
        <v>51300</v>
      </c>
      <c r="H102" s="473" t="s">
        <v>31</v>
      </c>
      <c r="I102" s="473" t="s">
        <v>31</v>
      </c>
      <c r="J102" s="473" t="s">
        <v>31</v>
      </c>
      <c r="K102" s="437">
        <v>0.26584793209319124</v>
      </c>
      <c r="L102" s="438">
        <v>0.13316477033291194</v>
      </c>
      <c r="M102" s="439"/>
      <c r="N102" s="439"/>
      <c r="O102" s="439"/>
      <c r="P102" s="439"/>
      <c r="Q102" s="439"/>
      <c r="R102" s="439"/>
      <c r="S102" s="439"/>
      <c r="T102" s="440"/>
      <c r="U102" s="178"/>
      <c r="V102" s="312"/>
      <c r="W102" s="312"/>
      <c r="X102" s="315">
        <v>0.35056504907519648</v>
      </c>
      <c r="Y102" s="291">
        <v>8.825714620889219E-2</v>
      </c>
      <c r="Z102" s="178"/>
      <c r="AA102" s="178"/>
      <c r="AB102" s="178"/>
      <c r="AC102" s="178"/>
      <c r="AD102" s="178"/>
      <c r="AE102" s="178"/>
      <c r="AF102" s="259"/>
      <c r="AG102" s="158"/>
      <c r="AH102" s="158"/>
      <c r="AI102" s="259"/>
      <c r="AJ102" s="158"/>
      <c r="AK102" s="259"/>
      <c r="AL102" s="158"/>
      <c r="AM102" s="158"/>
      <c r="AN102" s="158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 s="1"/>
      <c r="NX102" s="1"/>
      <c r="NY102" s="1"/>
    </row>
    <row r="103" spans="1:389" s="9" customFormat="1" ht="20.100000000000001" customHeight="1" x14ac:dyDescent="0.3">
      <c r="A103" s="178"/>
      <c r="B103" s="441">
        <v>1</v>
      </c>
      <c r="C103" s="680" t="s">
        <v>38</v>
      </c>
      <c r="D103" s="681"/>
      <c r="E103" s="277">
        <v>23847</v>
      </c>
      <c r="F103" s="442">
        <v>3.5339359810314166</v>
      </c>
      <c r="G103" s="279">
        <v>6748</v>
      </c>
      <c r="H103" s="443">
        <v>0.23965870718765075</v>
      </c>
      <c r="I103" s="444">
        <v>0.16281534329765474</v>
      </c>
      <c r="J103" s="280">
        <v>7.6843363889996019E-2</v>
      </c>
      <c r="K103" s="445">
        <v>0.50576701268742796</v>
      </c>
      <c r="L103" s="446">
        <v>3.1199538638985006E-2</v>
      </c>
      <c r="M103" s="682" t="s">
        <v>730</v>
      </c>
      <c r="N103" s="683"/>
      <c r="O103" s="683"/>
      <c r="P103" s="683"/>
      <c r="Q103" s="683"/>
      <c r="R103" s="683"/>
      <c r="S103" s="683"/>
      <c r="T103" s="684"/>
      <c r="U103" s="178"/>
      <c r="V103" s="317" t="s">
        <v>1006</v>
      </c>
      <c r="W103" s="296" t="s">
        <v>924</v>
      </c>
      <c r="X103" s="312"/>
      <c r="Y103" s="178"/>
      <c r="Z103" s="178"/>
      <c r="AA103" s="178"/>
      <c r="AB103" s="178"/>
      <c r="AC103" s="178"/>
      <c r="AD103" s="178"/>
      <c r="AE103" s="178"/>
      <c r="AF103" s="259"/>
      <c r="AG103" s="158"/>
      <c r="AH103" s="158"/>
      <c r="AI103" s="259"/>
      <c r="AJ103" s="158"/>
      <c r="AK103" s="259"/>
      <c r="AL103" s="158"/>
      <c r="AM103" s="158"/>
      <c r="AN103" s="158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 s="1"/>
      <c r="NX103" s="1"/>
      <c r="NY103" s="1"/>
    </row>
    <row r="104" spans="1:389" s="9" customFormat="1" ht="15" customHeight="1" outlineLevel="1" x14ac:dyDescent="0.3">
      <c r="A104" s="178"/>
      <c r="B104" s="474" t="s">
        <v>317</v>
      </c>
      <c r="C104" s="287" t="s">
        <v>38</v>
      </c>
      <c r="D104" s="293" t="s">
        <v>418</v>
      </c>
      <c r="E104" s="276">
        <v>16906</v>
      </c>
      <c r="F104" s="442">
        <v>16906</v>
      </c>
      <c r="G104" s="279">
        <v>1</v>
      </c>
      <c r="H104" s="278">
        <v>0.70893613452425885</v>
      </c>
      <c r="I104" s="444">
        <v>0.7087879424673531</v>
      </c>
      <c r="J104" s="278">
        <v>1.4819205690574984E-4</v>
      </c>
      <c r="K104" s="445">
        <v>0.68181818181818177</v>
      </c>
      <c r="L104" s="447">
        <v>3.896103896103896E-2</v>
      </c>
      <c r="M104" s="573"/>
      <c r="N104" s="574"/>
      <c r="O104" s="574"/>
      <c r="P104" s="574"/>
      <c r="Q104" s="574"/>
      <c r="R104" s="574"/>
      <c r="S104" s="574"/>
      <c r="T104" s="575"/>
      <c r="U104" s="178"/>
      <c r="V104" s="312"/>
      <c r="W104" s="312"/>
      <c r="X104" s="312"/>
      <c r="Y104" s="178"/>
      <c r="Z104" s="178"/>
      <c r="AA104" s="178"/>
      <c r="AB104" s="178"/>
      <c r="AC104" s="178"/>
      <c r="AD104" s="178"/>
      <c r="AE104" s="178"/>
      <c r="AF104" s="259"/>
      <c r="AG104" s="158"/>
      <c r="AH104" s="158"/>
      <c r="AI104" s="259"/>
      <c r="AJ104" s="158"/>
      <c r="AK104" s="259"/>
      <c r="AL104" s="158"/>
      <c r="AM104" s="158"/>
      <c r="AN104" s="158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 s="1"/>
      <c r="NX104" s="1"/>
      <c r="NY104" s="1"/>
    </row>
    <row r="105" spans="1:389" s="9" customFormat="1" ht="15" customHeight="1" outlineLevel="1" x14ac:dyDescent="0.3">
      <c r="A105" s="178"/>
      <c r="B105" s="474" t="s">
        <v>364</v>
      </c>
      <c r="C105" s="287" t="s">
        <v>38</v>
      </c>
      <c r="D105" s="293" t="s">
        <v>46</v>
      </c>
      <c r="E105" s="276">
        <v>3101</v>
      </c>
      <c r="F105" s="442">
        <v>1.3476749239461103</v>
      </c>
      <c r="G105" s="279">
        <v>2301</v>
      </c>
      <c r="H105" s="278">
        <v>0.13003732125634251</v>
      </c>
      <c r="I105" s="444">
        <v>-0.2109526016837879</v>
      </c>
      <c r="J105" s="278">
        <v>0.34098992294013042</v>
      </c>
      <c r="K105" s="445">
        <v>0.17142857142857143</v>
      </c>
      <c r="L105" s="447">
        <v>8.5714285714285715E-2</v>
      </c>
      <c r="M105" s="576"/>
      <c r="N105" s="577"/>
      <c r="O105" s="577"/>
      <c r="P105" s="577"/>
      <c r="Q105" s="577"/>
      <c r="R105" s="577"/>
      <c r="S105" s="577"/>
      <c r="T105" s="578"/>
      <c r="U105" s="178"/>
      <c r="V105" s="312"/>
      <c r="W105" s="312"/>
      <c r="X105" s="312"/>
      <c r="Y105" s="178"/>
      <c r="Z105" s="178"/>
      <c r="AA105" s="178"/>
      <c r="AB105" s="178"/>
      <c r="AC105" s="178"/>
      <c r="AD105" s="178"/>
      <c r="AE105" s="178"/>
      <c r="AF105" s="259"/>
      <c r="AG105" s="158"/>
      <c r="AH105" s="158"/>
      <c r="AI105" s="259"/>
      <c r="AJ105" s="158"/>
      <c r="AK105" s="259"/>
      <c r="AL105" s="158"/>
      <c r="AM105" s="158"/>
      <c r="AN105" s="158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 s="1"/>
      <c r="NX105" s="1"/>
      <c r="NY105" s="1"/>
    </row>
    <row r="106" spans="1:389" s="9" customFormat="1" ht="15" customHeight="1" outlineLevel="1" x14ac:dyDescent="0.3">
      <c r="A106" s="178"/>
      <c r="B106" s="474" t="s">
        <v>365</v>
      </c>
      <c r="C106" s="287" t="s">
        <v>38</v>
      </c>
      <c r="D106" s="293" t="s">
        <v>404</v>
      </c>
      <c r="E106" s="276">
        <v>1008</v>
      </c>
      <c r="F106" s="442">
        <v>1.5774647887323943</v>
      </c>
      <c r="G106" s="279">
        <v>639</v>
      </c>
      <c r="H106" s="278">
        <v>4.2269467857592148E-2</v>
      </c>
      <c r="I106" s="444">
        <v>-5.2425256505182004E-2</v>
      </c>
      <c r="J106" s="278">
        <v>9.4694724362774152E-2</v>
      </c>
      <c r="K106" s="445">
        <v>0.81333333333333335</v>
      </c>
      <c r="L106" s="447">
        <v>2.6666666666666668E-2</v>
      </c>
      <c r="M106" s="576"/>
      <c r="N106" s="577"/>
      <c r="O106" s="577"/>
      <c r="P106" s="577"/>
      <c r="Q106" s="577"/>
      <c r="R106" s="577"/>
      <c r="S106" s="577"/>
      <c r="T106" s="578"/>
      <c r="U106" s="178"/>
      <c r="V106" s="312"/>
      <c r="W106" s="312"/>
      <c r="X106" s="312"/>
      <c r="Y106" s="178"/>
      <c r="Z106" s="178"/>
      <c r="AA106" s="178"/>
      <c r="AB106" s="178"/>
      <c r="AC106" s="178"/>
      <c r="AD106" s="178"/>
      <c r="AE106" s="178"/>
      <c r="AF106" s="259"/>
      <c r="AG106" s="158"/>
      <c r="AH106" s="158"/>
      <c r="AI106" s="259"/>
      <c r="AJ106" s="158"/>
      <c r="AK106" s="259"/>
      <c r="AL106" s="158"/>
      <c r="AM106" s="158"/>
      <c r="AN106" s="158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 s="1"/>
      <c r="NX106" s="1"/>
      <c r="NY106" s="1"/>
    </row>
    <row r="107" spans="1:389" s="9" customFormat="1" ht="15" customHeight="1" outlineLevel="1" x14ac:dyDescent="0.3">
      <c r="A107" s="178"/>
      <c r="B107" s="474" t="s">
        <v>366</v>
      </c>
      <c r="C107" s="287" t="s">
        <v>38</v>
      </c>
      <c r="D107" s="293" t="s">
        <v>420</v>
      </c>
      <c r="E107" s="276">
        <v>981</v>
      </c>
      <c r="F107" s="442">
        <v>1.3045212765957446</v>
      </c>
      <c r="G107" s="279">
        <v>752</v>
      </c>
      <c r="H107" s="278">
        <v>4.1137249968549505E-2</v>
      </c>
      <c r="I107" s="444">
        <v>-7.030317682457439E-2</v>
      </c>
      <c r="J107" s="278">
        <v>0.1114404267931239</v>
      </c>
      <c r="K107" s="445">
        <v>0</v>
      </c>
      <c r="L107" s="447">
        <v>0</v>
      </c>
      <c r="M107" s="576"/>
      <c r="N107" s="577"/>
      <c r="O107" s="577"/>
      <c r="P107" s="577"/>
      <c r="Q107" s="577"/>
      <c r="R107" s="577"/>
      <c r="S107" s="577"/>
      <c r="T107" s="578"/>
      <c r="U107" s="178"/>
      <c r="V107" s="312"/>
      <c r="W107" s="312"/>
      <c r="X107" s="312"/>
      <c r="Y107" s="178"/>
      <c r="Z107" s="178"/>
      <c r="AA107" s="178"/>
      <c r="AB107" s="178"/>
      <c r="AC107" s="178"/>
      <c r="AD107" s="178"/>
      <c r="AE107" s="178"/>
      <c r="AF107" s="259"/>
      <c r="AG107" s="158"/>
      <c r="AH107" s="158"/>
      <c r="AI107" s="259"/>
      <c r="AJ107" s="158"/>
      <c r="AK107" s="259"/>
      <c r="AL107" s="158"/>
      <c r="AM107" s="158"/>
      <c r="AN107" s="158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 s="1"/>
      <c r="NX107" s="1"/>
      <c r="NY107" s="1"/>
    </row>
    <row r="108" spans="1:389" s="9" customFormat="1" ht="15" customHeight="1" outlineLevel="1" x14ac:dyDescent="0.3">
      <c r="A108" s="178"/>
      <c r="B108" s="474" t="s">
        <v>367</v>
      </c>
      <c r="C108" s="288" t="s">
        <v>38</v>
      </c>
      <c r="D108" s="293" t="s">
        <v>421</v>
      </c>
      <c r="E108" s="276">
        <v>899</v>
      </c>
      <c r="F108" s="442">
        <v>2.7408536585365852</v>
      </c>
      <c r="G108" s="279">
        <v>328</v>
      </c>
      <c r="H108" s="278">
        <v>3.7698662305531094E-2</v>
      </c>
      <c r="I108" s="444">
        <v>-1.0908332359554858E-2</v>
      </c>
      <c r="J108" s="278">
        <v>4.8606994665085952E-2</v>
      </c>
      <c r="K108" s="445">
        <v>6.25E-2</v>
      </c>
      <c r="L108" s="447">
        <v>6.25E-2</v>
      </c>
      <c r="M108" s="576"/>
      <c r="N108" s="577"/>
      <c r="O108" s="577"/>
      <c r="P108" s="577"/>
      <c r="Q108" s="577"/>
      <c r="R108" s="577"/>
      <c r="S108" s="577"/>
      <c r="T108" s="578"/>
      <c r="U108" s="178"/>
      <c r="V108" s="312"/>
      <c r="W108" s="312"/>
      <c r="X108" s="312"/>
      <c r="Y108" s="178"/>
      <c r="Z108" s="178"/>
      <c r="AA108" s="178"/>
      <c r="AB108" s="178"/>
      <c r="AC108" s="178"/>
      <c r="AD108" s="178"/>
      <c r="AE108" s="178"/>
      <c r="AF108" s="259"/>
      <c r="AG108" s="158"/>
      <c r="AH108" s="158"/>
      <c r="AI108" s="259"/>
      <c r="AJ108" s="158"/>
      <c r="AK108" s="259"/>
      <c r="AL108" s="158"/>
      <c r="AM108" s="158"/>
      <c r="AN108" s="15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 s="1"/>
      <c r="NX108" s="1"/>
      <c r="NY108" s="1"/>
    </row>
    <row r="109" spans="1:389" s="9" customFormat="1" ht="20.100000000000001" customHeight="1" x14ac:dyDescent="0.3">
      <c r="A109" s="178"/>
      <c r="B109" s="450">
        <v>2</v>
      </c>
      <c r="C109" s="680" t="s">
        <v>36</v>
      </c>
      <c r="D109" s="681"/>
      <c r="E109" s="277">
        <v>12718</v>
      </c>
      <c r="F109" s="442">
        <v>0.71995471270874611</v>
      </c>
      <c r="G109" s="279">
        <v>17665</v>
      </c>
      <c r="H109" s="443">
        <v>0.12781395722785013</v>
      </c>
      <c r="I109" s="444">
        <v>-7.3347575539900262E-2</v>
      </c>
      <c r="J109" s="280">
        <v>0.2011615327677504</v>
      </c>
      <c r="K109" s="445">
        <v>0.22072538860103627</v>
      </c>
      <c r="L109" s="446">
        <v>9.6373056994818657E-2</v>
      </c>
      <c r="M109" s="682" t="s">
        <v>846</v>
      </c>
      <c r="N109" s="683"/>
      <c r="O109" s="683"/>
      <c r="P109" s="683"/>
      <c r="Q109" s="683"/>
      <c r="R109" s="683"/>
      <c r="S109" s="683"/>
      <c r="T109" s="684"/>
      <c r="U109" s="178"/>
      <c r="V109" s="317" t="s">
        <v>1007</v>
      </c>
      <c r="W109" s="296" t="s">
        <v>926</v>
      </c>
      <c r="X109" s="312"/>
      <c r="Y109" s="178"/>
      <c r="Z109" s="178"/>
      <c r="AA109" s="178"/>
      <c r="AB109" s="3"/>
      <c r="AC109" s="178"/>
      <c r="AD109" s="178"/>
      <c r="AE109" s="178"/>
      <c r="AF109" s="259"/>
      <c r="AG109" s="158"/>
      <c r="AH109" s="158"/>
      <c r="AI109" s="259"/>
      <c r="AJ109" s="158"/>
      <c r="AK109" s="259"/>
      <c r="AL109" s="158"/>
      <c r="AM109" s="158"/>
      <c r="AN109" s="158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 s="1"/>
      <c r="NX109" s="1"/>
      <c r="NY109" s="1"/>
    </row>
    <row r="110" spans="1:389" s="9" customFormat="1" ht="15" customHeight="1" outlineLevel="1" x14ac:dyDescent="0.3">
      <c r="A110" s="178"/>
      <c r="B110" s="474" t="s">
        <v>318</v>
      </c>
      <c r="C110" s="287" t="s">
        <v>36</v>
      </c>
      <c r="D110" s="293" t="s">
        <v>47</v>
      </c>
      <c r="E110" s="276">
        <v>8483</v>
      </c>
      <c r="F110" s="442">
        <v>0.74661151205773635</v>
      </c>
      <c r="G110" s="279">
        <v>11362</v>
      </c>
      <c r="H110" s="278">
        <v>0.66700739109922946</v>
      </c>
      <c r="I110" s="444">
        <v>2.3814637065830091E-2</v>
      </c>
      <c r="J110" s="278">
        <v>0.64319275403339937</v>
      </c>
      <c r="K110" s="445">
        <v>0.17813765182186234</v>
      </c>
      <c r="L110" s="447">
        <v>0.145748987854251</v>
      </c>
      <c r="M110" s="576"/>
      <c r="N110" s="577"/>
      <c r="O110" s="577"/>
      <c r="P110" s="577"/>
      <c r="Q110" s="577"/>
      <c r="R110" s="577"/>
      <c r="S110" s="577"/>
      <c r="T110" s="578"/>
      <c r="U110" s="178"/>
      <c r="V110" s="312"/>
      <c r="W110" s="312"/>
      <c r="X110" s="312"/>
      <c r="Y110" s="178"/>
      <c r="Z110" s="178"/>
      <c r="AA110" s="178"/>
      <c r="AB110" s="178"/>
      <c r="AC110" s="178"/>
      <c r="AD110" s="178"/>
      <c r="AE110" s="178"/>
      <c r="AF110" s="259"/>
      <c r="AG110" s="158"/>
      <c r="AH110" s="158"/>
      <c r="AI110" s="259"/>
      <c r="AJ110" s="158"/>
      <c r="AK110" s="259"/>
      <c r="AL110" s="158"/>
      <c r="AM110" s="158"/>
      <c r="AN110" s="158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 s="1"/>
      <c r="NX110" s="1"/>
      <c r="NY110" s="1"/>
    </row>
    <row r="111" spans="1:389" s="9" customFormat="1" ht="15" customHeight="1" outlineLevel="1" x14ac:dyDescent="0.3">
      <c r="A111" s="178"/>
      <c r="B111" s="475" t="s">
        <v>319</v>
      </c>
      <c r="C111" s="287" t="s">
        <v>36</v>
      </c>
      <c r="D111" s="293" t="s">
        <v>51</v>
      </c>
      <c r="E111" s="276">
        <v>3856</v>
      </c>
      <c r="F111" s="442">
        <v>2.1481894150417826</v>
      </c>
      <c r="G111" s="279">
        <v>1795</v>
      </c>
      <c r="H111" s="278">
        <v>0.3031923258373958</v>
      </c>
      <c r="I111" s="444">
        <v>0.20157896608647591</v>
      </c>
      <c r="J111" s="278">
        <v>0.1016133597509199</v>
      </c>
      <c r="K111" s="445">
        <v>0.10273972602739725</v>
      </c>
      <c r="L111" s="447">
        <v>9.5890410958904104E-2</v>
      </c>
      <c r="M111" s="576"/>
      <c r="N111" s="577"/>
      <c r="O111" s="577"/>
      <c r="P111" s="577"/>
      <c r="Q111" s="577"/>
      <c r="R111" s="577"/>
      <c r="S111" s="577"/>
      <c r="T111" s="578"/>
      <c r="U111" s="178"/>
      <c r="V111" s="312"/>
      <c r="W111" s="312"/>
      <c r="X111" s="312"/>
      <c r="Y111" s="178"/>
      <c r="Z111" s="178"/>
      <c r="AA111" s="178"/>
      <c r="AB111" s="178"/>
      <c r="AC111" s="178"/>
      <c r="AD111" s="178"/>
      <c r="AE111" s="178"/>
      <c r="AF111" s="259"/>
      <c r="AG111" s="158"/>
      <c r="AH111" s="158"/>
      <c r="AI111" s="259"/>
      <c r="AJ111" s="158"/>
      <c r="AK111" s="259"/>
      <c r="AL111" s="158"/>
      <c r="AM111" s="158"/>
      <c r="AN111" s="158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 s="1"/>
      <c r="NX111" s="1"/>
      <c r="NY111" s="1"/>
    </row>
    <row r="112" spans="1:389" s="9" customFormat="1" ht="15" customHeight="1" outlineLevel="1" x14ac:dyDescent="0.3">
      <c r="A112" s="178"/>
      <c r="B112" s="475" t="s">
        <v>320</v>
      </c>
      <c r="C112" s="287" t="s">
        <v>36</v>
      </c>
      <c r="D112" s="293" t="s">
        <v>54</v>
      </c>
      <c r="E112" s="276">
        <v>1530</v>
      </c>
      <c r="F112" s="442">
        <v>1.6020942408376964</v>
      </c>
      <c r="G112" s="279">
        <v>955</v>
      </c>
      <c r="H112" s="278">
        <v>0.12030193426639409</v>
      </c>
      <c r="I112" s="444">
        <v>6.6240230332060668E-2</v>
      </c>
      <c r="J112" s="278">
        <v>5.4061703934333426E-2</v>
      </c>
      <c r="K112" s="445">
        <v>0.1</v>
      </c>
      <c r="L112" s="447">
        <v>0.16666666666666666</v>
      </c>
      <c r="M112" s="576"/>
      <c r="N112" s="577"/>
      <c r="O112" s="577"/>
      <c r="P112" s="577"/>
      <c r="Q112" s="577"/>
      <c r="R112" s="577"/>
      <c r="S112" s="577"/>
      <c r="T112" s="578"/>
      <c r="U112" s="178"/>
      <c r="V112" s="312"/>
      <c r="W112" s="312"/>
      <c r="X112" s="312"/>
      <c r="Y112" s="178"/>
      <c r="Z112" s="178"/>
      <c r="AA112" s="178"/>
      <c r="AB112" s="178"/>
      <c r="AC112" s="178"/>
      <c r="AD112" s="178"/>
      <c r="AE112" s="178"/>
      <c r="AF112" s="259"/>
      <c r="AG112" s="158"/>
      <c r="AH112" s="158"/>
      <c r="AI112" s="259"/>
      <c r="AJ112" s="158"/>
      <c r="AK112" s="259"/>
      <c r="AL112" s="158"/>
      <c r="AM112" s="158"/>
      <c r="AN112" s="158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</row>
    <row r="113" spans="1:386" s="9" customFormat="1" ht="15" customHeight="1" outlineLevel="1" x14ac:dyDescent="0.3">
      <c r="A113" s="178"/>
      <c r="B113" s="475" t="s">
        <v>321</v>
      </c>
      <c r="C113" s="287" t="s">
        <v>36</v>
      </c>
      <c r="D113" s="293" t="s">
        <v>49</v>
      </c>
      <c r="E113" s="276">
        <v>1393</v>
      </c>
      <c r="F113" s="442">
        <v>0.58652631578947367</v>
      </c>
      <c r="G113" s="279">
        <v>2375</v>
      </c>
      <c r="H113" s="278">
        <v>0.10952980028306337</v>
      </c>
      <c r="I113" s="444">
        <v>-2.4916845626928127E-2</v>
      </c>
      <c r="J113" s="278">
        <v>0.1344466459099915</v>
      </c>
      <c r="K113" s="445">
        <v>9.5238095238095233E-2</v>
      </c>
      <c r="L113" s="447">
        <v>0</v>
      </c>
      <c r="M113" s="576"/>
      <c r="N113" s="577"/>
      <c r="O113" s="577"/>
      <c r="P113" s="577"/>
      <c r="Q113" s="577"/>
      <c r="R113" s="577"/>
      <c r="S113" s="577"/>
      <c r="T113" s="578"/>
      <c r="U113" s="178"/>
      <c r="V113" s="312"/>
      <c r="W113" s="312"/>
      <c r="X113" s="312"/>
      <c r="Y113" s="178"/>
      <c r="Z113" s="178"/>
      <c r="AA113" s="178"/>
      <c r="AB113" s="178"/>
      <c r="AC113" s="178"/>
      <c r="AD113" s="178"/>
      <c r="AE113" s="178"/>
      <c r="AF113" s="259"/>
      <c r="AG113" s="158"/>
      <c r="AH113" s="158"/>
      <c r="AI113" s="259"/>
      <c r="AJ113" s="158"/>
      <c r="AK113" s="259"/>
      <c r="AL113" s="158"/>
      <c r="AM113" s="158"/>
      <c r="AN113" s="158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</row>
    <row r="114" spans="1:386" s="9" customFormat="1" ht="15" customHeight="1" outlineLevel="1" x14ac:dyDescent="0.3">
      <c r="A114" s="178"/>
      <c r="B114" s="475" t="s">
        <v>322</v>
      </c>
      <c r="C114" s="287" t="s">
        <v>36</v>
      </c>
      <c r="D114" s="451" t="s">
        <v>390</v>
      </c>
      <c r="E114" s="276">
        <v>170</v>
      </c>
      <c r="F114" s="442">
        <v>3.0909090909090908</v>
      </c>
      <c r="G114" s="279">
        <v>55</v>
      </c>
      <c r="H114" s="278">
        <v>1.3366881585154899E-2</v>
      </c>
      <c r="I114" s="444">
        <v>1.0253380311449832E-2</v>
      </c>
      <c r="J114" s="278">
        <v>3.1135012737050667E-3</v>
      </c>
      <c r="K114" s="445">
        <v>0</v>
      </c>
      <c r="L114" s="447">
        <v>0</v>
      </c>
      <c r="M114" s="576"/>
      <c r="N114" s="577"/>
      <c r="O114" s="577"/>
      <c r="P114" s="577"/>
      <c r="Q114" s="577"/>
      <c r="R114" s="577"/>
      <c r="S114" s="577"/>
      <c r="T114" s="578"/>
      <c r="U114" s="178"/>
      <c r="V114" s="312"/>
      <c r="W114" s="312"/>
      <c r="X114" s="312"/>
      <c r="Y114" s="178"/>
      <c r="Z114" s="178"/>
      <c r="AA114" s="178"/>
      <c r="AB114" s="178"/>
      <c r="AC114" s="178"/>
      <c r="AD114" s="178"/>
      <c r="AE114" s="178"/>
      <c r="AF114" s="259"/>
      <c r="AG114" s="158"/>
      <c r="AH114" s="158"/>
      <c r="AI114" s="259"/>
      <c r="AJ114" s="158"/>
      <c r="AK114" s="259"/>
      <c r="AL114" s="158"/>
      <c r="AM114" s="158"/>
      <c r="AN114" s="158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</row>
    <row r="115" spans="1:386" s="9" customFormat="1" ht="20.100000000000001" customHeight="1" x14ac:dyDescent="0.3">
      <c r="A115" s="178"/>
      <c r="B115" s="441">
        <v>3</v>
      </c>
      <c r="C115" s="680" t="s">
        <v>39</v>
      </c>
      <c r="D115" s="681"/>
      <c r="E115" s="277">
        <v>11281</v>
      </c>
      <c r="F115" s="442">
        <v>0.75121528933874937</v>
      </c>
      <c r="G115" s="279">
        <v>15017</v>
      </c>
      <c r="H115" s="443">
        <v>0.11337232674063354</v>
      </c>
      <c r="I115" s="444">
        <v>-5.7634904370224518E-2</v>
      </c>
      <c r="J115" s="280">
        <v>0.17100723111085805</v>
      </c>
      <c r="K115" s="445">
        <v>0.18359668924003009</v>
      </c>
      <c r="L115" s="446">
        <v>0.12039127163280662</v>
      </c>
      <c r="M115" s="682" t="s">
        <v>1008</v>
      </c>
      <c r="N115" s="683"/>
      <c r="O115" s="683"/>
      <c r="P115" s="683"/>
      <c r="Q115" s="683"/>
      <c r="R115" s="683"/>
      <c r="S115" s="683"/>
      <c r="T115" s="684"/>
      <c r="U115" s="178"/>
      <c r="V115" s="317" t="s">
        <v>1009</v>
      </c>
      <c r="W115" s="296" t="s">
        <v>1010</v>
      </c>
      <c r="X115" s="312"/>
      <c r="Y115" s="178"/>
      <c r="Z115" s="178"/>
      <c r="AA115" s="178"/>
      <c r="AB115" s="178"/>
      <c r="AC115" s="178"/>
      <c r="AD115" s="178"/>
      <c r="AE115" s="178"/>
      <c r="AF115" s="259"/>
      <c r="AG115" s="158"/>
      <c r="AH115" s="158"/>
      <c r="AI115" s="259"/>
      <c r="AJ115" s="158"/>
      <c r="AK115" s="259"/>
      <c r="AL115" s="158"/>
      <c r="AM115" s="158"/>
      <c r="AN115" s="158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</row>
    <row r="116" spans="1:386" s="9" customFormat="1" ht="15" customHeight="1" outlineLevel="1" x14ac:dyDescent="0.3">
      <c r="A116" s="178"/>
      <c r="B116" s="475" t="s">
        <v>323</v>
      </c>
      <c r="C116" s="287" t="s">
        <v>39</v>
      </c>
      <c r="D116" s="293" t="s">
        <v>382</v>
      </c>
      <c r="E116" s="276">
        <v>9118</v>
      </c>
      <c r="F116" s="442">
        <v>0.99432933478735008</v>
      </c>
      <c r="G116" s="279">
        <v>9170</v>
      </c>
      <c r="H116" s="278">
        <v>0.808261678929173</v>
      </c>
      <c r="I116" s="444">
        <v>0.19762040570549322</v>
      </c>
      <c r="J116" s="278">
        <v>0.61064127322367978</v>
      </c>
      <c r="K116" s="445">
        <v>0.25114155251141551</v>
      </c>
      <c r="L116" s="447">
        <v>0.11415525114155251</v>
      </c>
      <c r="M116" s="576"/>
      <c r="N116" s="577"/>
      <c r="O116" s="577"/>
      <c r="P116" s="577"/>
      <c r="Q116" s="577"/>
      <c r="R116" s="577"/>
      <c r="S116" s="577"/>
      <c r="T116" s="578"/>
      <c r="U116" s="178"/>
      <c r="V116" s="312"/>
      <c r="W116" s="312"/>
      <c r="X116" s="312"/>
      <c r="Y116" s="178"/>
      <c r="Z116" s="178"/>
      <c r="AA116" s="178"/>
      <c r="AB116" s="178"/>
      <c r="AC116" s="178"/>
      <c r="AD116" s="178"/>
      <c r="AE116" s="178"/>
      <c r="AF116" s="259"/>
      <c r="AG116" s="158"/>
      <c r="AH116" s="158"/>
      <c r="AI116" s="259"/>
      <c r="AJ116" s="158"/>
      <c r="AK116" s="259"/>
      <c r="AL116" s="158"/>
      <c r="AM116" s="158"/>
      <c r="AN116" s="158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</row>
    <row r="117" spans="1:386" s="9" customFormat="1" ht="15" customHeight="1" outlineLevel="1" x14ac:dyDescent="0.3">
      <c r="A117" s="178"/>
      <c r="B117" s="475" t="s">
        <v>324</v>
      </c>
      <c r="C117" s="287" t="s">
        <v>39</v>
      </c>
      <c r="D117" s="293" t="s">
        <v>419</v>
      </c>
      <c r="E117" s="276">
        <v>4264</v>
      </c>
      <c r="F117" s="442">
        <v>1.2574461810675317</v>
      </c>
      <c r="G117" s="279">
        <v>3391</v>
      </c>
      <c r="H117" s="278">
        <v>0.37798067547203262</v>
      </c>
      <c r="I117" s="444">
        <v>0.1521699276528943</v>
      </c>
      <c r="J117" s="278">
        <v>0.22581074781913832</v>
      </c>
      <c r="K117" s="445">
        <v>0.13829787234042554</v>
      </c>
      <c r="L117" s="447">
        <v>0.22340425531914893</v>
      </c>
      <c r="M117" s="576"/>
      <c r="N117" s="577"/>
      <c r="O117" s="577"/>
      <c r="P117" s="577"/>
      <c r="Q117" s="577"/>
      <c r="R117" s="577"/>
      <c r="S117" s="577"/>
      <c r="T117" s="578"/>
      <c r="U117" s="178"/>
      <c r="V117" s="312"/>
      <c r="W117" s="312"/>
      <c r="X117" s="312"/>
      <c r="Y117" s="178"/>
      <c r="Z117" s="178"/>
      <c r="AA117" s="178"/>
      <c r="AB117" s="178"/>
      <c r="AC117" s="178"/>
      <c r="AD117" s="178"/>
      <c r="AE117" s="178"/>
      <c r="AF117" s="259"/>
      <c r="AG117" s="158"/>
      <c r="AH117" s="158"/>
      <c r="AI117" s="259"/>
      <c r="AJ117" s="158"/>
      <c r="AK117" s="259"/>
      <c r="AL117" s="158"/>
      <c r="AM117" s="158"/>
      <c r="AN117" s="158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</row>
    <row r="118" spans="1:386" s="9" customFormat="1" ht="15" customHeight="1" outlineLevel="1" x14ac:dyDescent="0.3">
      <c r="A118" s="178"/>
      <c r="B118" s="475" t="s">
        <v>325</v>
      </c>
      <c r="C118" s="287" t="s">
        <v>39</v>
      </c>
      <c r="D118" s="293" t="s">
        <v>406</v>
      </c>
      <c r="E118" s="276">
        <v>367</v>
      </c>
      <c r="F118" s="442">
        <v>2.2515337423312882</v>
      </c>
      <c r="G118" s="279">
        <v>163</v>
      </c>
      <c r="H118" s="278">
        <v>3.253257689921106E-2</v>
      </c>
      <c r="I118" s="444">
        <v>2.1678211846271059E-2</v>
      </c>
      <c r="J118" s="278">
        <v>1.0854365052940001E-2</v>
      </c>
      <c r="K118" s="445">
        <v>0.25</v>
      </c>
      <c r="L118" s="447">
        <v>0.16666666666666666</v>
      </c>
      <c r="M118" s="576"/>
      <c r="N118" s="577"/>
      <c r="O118" s="577"/>
      <c r="P118" s="577"/>
      <c r="Q118" s="577"/>
      <c r="R118" s="577"/>
      <c r="S118" s="577"/>
      <c r="T118" s="578"/>
      <c r="U118" s="178"/>
      <c r="V118" s="312"/>
      <c r="W118" s="312"/>
      <c r="X118" s="312"/>
      <c r="Y118" s="178"/>
      <c r="Z118" s="178"/>
      <c r="AA118" s="178"/>
      <c r="AB118" s="178"/>
      <c r="AC118" s="178"/>
      <c r="AD118" s="178"/>
      <c r="AE118" s="178"/>
      <c r="AF118" s="259"/>
      <c r="AG118" s="158"/>
      <c r="AH118" s="158"/>
      <c r="AI118" s="259"/>
      <c r="AJ118" s="158"/>
      <c r="AK118" s="259"/>
      <c r="AL118" s="158"/>
      <c r="AM118" s="158"/>
      <c r="AN118" s="15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</row>
    <row r="119" spans="1:386" s="9" customFormat="1" ht="15" customHeight="1" outlineLevel="1" x14ac:dyDescent="0.3">
      <c r="A119" s="178"/>
      <c r="B119" s="475" t="s">
        <v>326</v>
      </c>
      <c r="C119" s="287" t="s">
        <v>39</v>
      </c>
      <c r="D119" s="293"/>
      <c r="E119" s="276">
        <v>0</v>
      </c>
      <c r="F119" s="442" t="s">
        <v>30</v>
      </c>
      <c r="G119" s="279">
        <v>0</v>
      </c>
      <c r="H119" s="278">
        <v>0</v>
      </c>
      <c r="I119" s="444">
        <v>0</v>
      </c>
      <c r="J119" s="278">
        <v>0</v>
      </c>
      <c r="K119" s="445">
        <v>0</v>
      </c>
      <c r="L119" s="447">
        <v>0</v>
      </c>
      <c r="M119" s="576"/>
      <c r="N119" s="577"/>
      <c r="O119" s="577"/>
      <c r="P119" s="577"/>
      <c r="Q119" s="577"/>
      <c r="R119" s="577"/>
      <c r="S119" s="577"/>
      <c r="T119" s="578"/>
      <c r="U119" s="178"/>
      <c r="V119" s="312"/>
      <c r="W119" s="312"/>
      <c r="X119" s="312"/>
      <c r="Y119" s="178"/>
      <c r="Z119" s="178"/>
      <c r="AA119" s="178"/>
      <c r="AB119" s="178"/>
      <c r="AC119" s="178"/>
      <c r="AD119" s="178"/>
      <c r="AE119" s="178"/>
      <c r="AF119" s="259"/>
      <c r="AG119" s="158"/>
      <c r="AH119" s="158"/>
      <c r="AI119" s="259"/>
      <c r="AJ119" s="158"/>
      <c r="AK119" s="259"/>
      <c r="AL119" s="158"/>
      <c r="AM119" s="158"/>
      <c r="AN119" s="158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</row>
    <row r="120" spans="1:386" s="9" customFormat="1" ht="15" customHeight="1" outlineLevel="1" x14ac:dyDescent="0.3">
      <c r="A120" s="178"/>
      <c r="B120" s="475" t="s">
        <v>327</v>
      </c>
      <c r="C120" s="288" t="s">
        <v>39</v>
      </c>
      <c r="D120" s="451"/>
      <c r="E120" s="276">
        <v>0</v>
      </c>
      <c r="F120" s="442" t="s">
        <v>30</v>
      </c>
      <c r="G120" s="279">
        <v>0</v>
      </c>
      <c r="H120" s="278">
        <v>0</v>
      </c>
      <c r="I120" s="444">
        <v>0</v>
      </c>
      <c r="J120" s="278">
        <v>0</v>
      </c>
      <c r="K120" s="445">
        <v>0</v>
      </c>
      <c r="L120" s="447">
        <v>0</v>
      </c>
      <c r="M120" s="576"/>
      <c r="N120" s="577"/>
      <c r="O120" s="577"/>
      <c r="P120" s="577"/>
      <c r="Q120" s="577"/>
      <c r="R120" s="577"/>
      <c r="S120" s="577"/>
      <c r="T120" s="578"/>
      <c r="U120" s="178"/>
      <c r="V120" s="312"/>
      <c r="W120" s="312"/>
      <c r="X120" s="312"/>
      <c r="Y120" s="178"/>
      <c r="Z120" s="178"/>
      <c r="AA120" s="178"/>
      <c r="AB120" s="178"/>
      <c r="AC120" s="178"/>
      <c r="AD120" s="178"/>
      <c r="AE120" s="178"/>
      <c r="AF120" s="259"/>
      <c r="AG120" s="158"/>
      <c r="AH120" s="158"/>
      <c r="AI120" s="259"/>
      <c r="AJ120" s="158"/>
      <c r="AK120" s="259"/>
      <c r="AL120" s="158"/>
      <c r="AM120" s="158"/>
      <c r="AN120" s="158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</row>
    <row r="121" spans="1:386" s="9" customFormat="1" ht="20.100000000000001" customHeight="1" x14ac:dyDescent="0.3">
      <c r="A121" s="178"/>
      <c r="B121" s="441">
        <v>4</v>
      </c>
      <c r="C121" s="691" t="s">
        <v>35</v>
      </c>
      <c r="D121" s="692"/>
      <c r="E121" s="277">
        <v>9938</v>
      </c>
      <c r="F121" s="442">
        <v>0.9852285119460692</v>
      </c>
      <c r="G121" s="279">
        <v>10087</v>
      </c>
      <c r="H121" s="443">
        <v>9.9875381894195203E-2</v>
      </c>
      <c r="I121" s="444">
        <v>-1.4991098775394271E-2</v>
      </c>
      <c r="J121" s="280">
        <v>0.11486648066958947</v>
      </c>
      <c r="K121" s="445">
        <v>0.24636403702071397</v>
      </c>
      <c r="L121" s="446">
        <v>0.14896430145438519</v>
      </c>
      <c r="M121" s="682" t="s">
        <v>1011</v>
      </c>
      <c r="N121" s="683"/>
      <c r="O121" s="683"/>
      <c r="P121" s="683"/>
      <c r="Q121" s="683"/>
      <c r="R121" s="683"/>
      <c r="S121" s="683"/>
      <c r="T121" s="684"/>
      <c r="U121" s="178"/>
      <c r="V121" s="317" t="s">
        <v>1002</v>
      </c>
      <c r="W121" s="296" t="s">
        <v>1012</v>
      </c>
      <c r="X121" s="312"/>
      <c r="Y121" s="178"/>
      <c r="Z121" s="178"/>
      <c r="AA121" s="178"/>
      <c r="AB121" s="178"/>
      <c r="AC121" s="178"/>
      <c r="AD121" s="178"/>
      <c r="AE121" s="178"/>
      <c r="AF121" s="259"/>
      <c r="AG121" s="158"/>
      <c r="AH121" s="158"/>
      <c r="AI121" s="259"/>
      <c r="AJ121" s="158"/>
      <c r="AK121" s="259"/>
      <c r="AL121" s="158"/>
      <c r="AM121" s="158"/>
      <c r="AN121" s="158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</row>
    <row r="122" spans="1:386" s="9" customFormat="1" ht="15" customHeight="1" outlineLevel="1" x14ac:dyDescent="0.3">
      <c r="A122" s="178"/>
      <c r="B122" s="474" t="s">
        <v>328</v>
      </c>
      <c r="C122" s="452" t="s">
        <v>35</v>
      </c>
      <c r="D122" s="293" t="s">
        <v>413</v>
      </c>
      <c r="E122" s="276">
        <v>4545</v>
      </c>
      <c r="F122" s="442">
        <v>1.0190582959641257</v>
      </c>
      <c r="G122" s="279">
        <v>4460</v>
      </c>
      <c r="H122" s="278">
        <v>0.45733547997585028</v>
      </c>
      <c r="I122" s="444">
        <v>1.5182213395102784E-2</v>
      </c>
      <c r="J122" s="278">
        <v>0.44215326658074749</v>
      </c>
      <c r="K122" s="445">
        <v>0.19780219780219779</v>
      </c>
      <c r="L122" s="447">
        <v>7.6923076923076927E-2</v>
      </c>
      <c r="M122" s="576"/>
      <c r="N122" s="577"/>
      <c r="O122" s="577"/>
      <c r="P122" s="577"/>
      <c r="Q122" s="577"/>
      <c r="R122" s="577"/>
      <c r="S122" s="577"/>
      <c r="T122" s="578"/>
      <c r="U122" s="178"/>
      <c r="V122" s="312"/>
      <c r="W122" s="312"/>
      <c r="X122" s="312"/>
      <c r="Y122" s="178"/>
      <c r="Z122" s="178"/>
      <c r="AA122" s="178"/>
      <c r="AB122" s="178"/>
      <c r="AC122" s="178"/>
      <c r="AD122" s="178"/>
      <c r="AE122" s="178"/>
      <c r="AF122" s="259"/>
      <c r="AG122" s="158"/>
      <c r="AH122" s="158"/>
      <c r="AI122" s="158"/>
      <c r="AJ122" s="158"/>
      <c r="AK122" s="259"/>
      <c r="AL122" s="158"/>
      <c r="AM122" s="158"/>
      <c r="AN122" s="158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</row>
    <row r="123" spans="1:386" ht="15" customHeight="1" outlineLevel="1" x14ac:dyDescent="0.3">
      <c r="A123" s="275"/>
      <c r="B123" s="474" t="s">
        <v>329</v>
      </c>
      <c r="C123" s="452" t="s">
        <v>35</v>
      </c>
      <c r="D123" s="453" t="s">
        <v>426</v>
      </c>
      <c r="E123" s="276">
        <v>1778</v>
      </c>
      <c r="F123" s="442">
        <v>1.2654804270462634</v>
      </c>
      <c r="G123" s="279">
        <v>1405</v>
      </c>
      <c r="H123" s="278">
        <v>0.17890923727108071</v>
      </c>
      <c r="I123" s="444">
        <v>3.9621044547773487E-2</v>
      </c>
      <c r="J123" s="278">
        <v>0.13928819272330722</v>
      </c>
      <c r="K123" s="445">
        <v>0.42253521126760563</v>
      </c>
      <c r="L123" s="447">
        <v>4.2253521126760563E-2</v>
      </c>
      <c r="M123" s="576"/>
      <c r="N123" s="577"/>
      <c r="O123" s="577"/>
      <c r="P123" s="577"/>
      <c r="Q123" s="577"/>
      <c r="R123" s="577"/>
      <c r="S123" s="577"/>
      <c r="T123" s="578"/>
      <c r="U123" s="275"/>
      <c r="V123" s="314"/>
      <c r="W123" s="314"/>
      <c r="X123" s="314"/>
      <c r="Y123" s="275"/>
      <c r="Z123" s="275"/>
      <c r="AA123" s="275"/>
      <c r="AB123" s="275"/>
      <c r="AC123" s="275"/>
      <c r="AD123" s="275"/>
      <c r="AE123" s="275"/>
      <c r="AF123" s="158"/>
      <c r="AG123" s="165"/>
      <c r="AH123" s="165"/>
      <c r="AI123" s="165"/>
      <c r="AJ123" s="165"/>
      <c r="AK123" s="165"/>
      <c r="AL123" s="165"/>
      <c r="AM123" s="165"/>
      <c r="AN123" s="165"/>
    </row>
    <row r="124" spans="1:386" ht="15" customHeight="1" outlineLevel="1" x14ac:dyDescent="0.3">
      <c r="A124" s="275"/>
      <c r="B124" s="474" t="s">
        <v>330</v>
      </c>
      <c r="C124" s="452" t="s">
        <v>35</v>
      </c>
      <c r="D124" s="453" t="s">
        <v>50</v>
      </c>
      <c r="E124" s="276">
        <v>1039</v>
      </c>
      <c r="F124" s="442">
        <v>1.5438335809806836</v>
      </c>
      <c r="G124" s="279">
        <v>673</v>
      </c>
      <c r="H124" s="278">
        <v>0.10454819883276313</v>
      </c>
      <c r="I124" s="444">
        <v>3.7828658830780376E-2</v>
      </c>
      <c r="J124" s="278">
        <v>6.6719540001982755E-2</v>
      </c>
      <c r="K124" s="445">
        <v>0.46666666666666667</v>
      </c>
      <c r="L124" s="447">
        <v>0.2</v>
      </c>
      <c r="M124" s="576"/>
      <c r="N124" s="577"/>
      <c r="O124" s="577"/>
      <c r="P124" s="577"/>
      <c r="Q124" s="577"/>
      <c r="R124" s="577"/>
      <c r="S124" s="577"/>
      <c r="T124" s="578"/>
      <c r="U124" s="275"/>
      <c r="V124" s="314"/>
      <c r="W124" s="314"/>
      <c r="X124" s="314"/>
      <c r="Y124" s="275"/>
      <c r="Z124" s="275"/>
      <c r="AA124" s="275"/>
      <c r="AB124" s="275"/>
      <c r="AC124" s="275"/>
      <c r="AD124" s="275"/>
      <c r="AE124" s="275"/>
      <c r="AF124" s="158"/>
      <c r="AG124" s="165"/>
      <c r="AH124" s="165"/>
      <c r="AI124" s="165"/>
      <c r="AJ124" s="165"/>
      <c r="AK124" s="165"/>
      <c r="AL124" s="165"/>
      <c r="AM124" s="165"/>
      <c r="AN124" s="165"/>
    </row>
    <row r="125" spans="1:386" ht="15" customHeight="1" outlineLevel="1" x14ac:dyDescent="0.3">
      <c r="A125" s="275"/>
      <c r="B125" s="474" t="s">
        <v>331</v>
      </c>
      <c r="C125" s="452" t="s">
        <v>35</v>
      </c>
      <c r="D125" s="293" t="s">
        <v>414</v>
      </c>
      <c r="E125" s="276">
        <v>831</v>
      </c>
      <c r="F125" s="442">
        <v>4.0536585365853659</v>
      </c>
      <c r="G125" s="279">
        <v>205</v>
      </c>
      <c r="H125" s="278">
        <v>8.3618434292614202E-2</v>
      </c>
      <c r="I125" s="444">
        <v>6.3295246030494634E-2</v>
      </c>
      <c r="J125" s="278">
        <v>2.0323188262119561E-2</v>
      </c>
      <c r="K125" s="445">
        <v>0.53947368421052633</v>
      </c>
      <c r="L125" s="447">
        <v>3.9473684210526314E-2</v>
      </c>
      <c r="M125" s="576"/>
      <c r="N125" s="577"/>
      <c r="O125" s="577"/>
      <c r="P125" s="577"/>
      <c r="Q125" s="577"/>
      <c r="R125" s="577"/>
      <c r="S125" s="577"/>
      <c r="T125" s="578"/>
      <c r="U125" s="275"/>
      <c r="V125" s="314"/>
      <c r="W125" s="314"/>
      <c r="X125" s="314"/>
      <c r="Y125" s="275"/>
      <c r="Z125" s="275"/>
      <c r="AA125" s="275"/>
      <c r="AB125" s="275"/>
      <c r="AC125" s="275"/>
      <c r="AD125" s="275"/>
      <c r="AE125" s="275"/>
      <c r="AF125" s="158"/>
      <c r="AG125" s="165"/>
      <c r="AH125" s="165"/>
      <c r="AI125" s="165"/>
      <c r="AJ125" s="165"/>
      <c r="AK125" s="165"/>
      <c r="AL125" s="165"/>
      <c r="AM125" s="165"/>
      <c r="AN125" s="165"/>
    </row>
    <row r="126" spans="1:386" ht="15" customHeight="1" outlineLevel="1" x14ac:dyDescent="0.3">
      <c r="A126" s="275"/>
      <c r="B126" s="474" t="s">
        <v>332</v>
      </c>
      <c r="C126" s="452" t="s">
        <v>35</v>
      </c>
      <c r="D126" s="454" t="s">
        <v>408</v>
      </c>
      <c r="E126" s="276">
        <v>560</v>
      </c>
      <c r="F126" s="442">
        <v>4.9557522123893802</v>
      </c>
      <c r="G126" s="279">
        <v>113</v>
      </c>
      <c r="H126" s="278">
        <v>5.6349366069631715E-2</v>
      </c>
      <c r="I126" s="444">
        <v>4.5146828149536543E-2</v>
      </c>
      <c r="J126" s="278">
        <v>1.1202537920095172E-2</v>
      </c>
      <c r="K126" s="445">
        <v>0.25</v>
      </c>
      <c r="L126" s="447">
        <v>0.1875</v>
      </c>
      <c r="M126" s="576"/>
      <c r="N126" s="577"/>
      <c r="O126" s="577"/>
      <c r="P126" s="577"/>
      <c r="Q126" s="577"/>
      <c r="R126" s="577"/>
      <c r="S126" s="577"/>
      <c r="T126" s="578"/>
      <c r="U126" s="275"/>
      <c r="V126" s="314"/>
      <c r="W126" s="314"/>
      <c r="X126" s="314"/>
      <c r="Y126" s="275"/>
      <c r="Z126" s="275"/>
      <c r="AA126" s="275"/>
      <c r="AB126" s="275"/>
      <c r="AC126" s="275"/>
      <c r="AD126" s="275"/>
      <c r="AE126" s="275"/>
      <c r="AF126" s="158"/>
      <c r="AG126" s="165"/>
      <c r="AH126" s="165"/>
      <c r="AI126" s="165"/>
      <c r="AJ126" s="165"/>
      <c r="AK126" s="165"/>
      <c r="AL126" s="165"/>
      <c r="AM126" s="165"/>
      <c r="AN126" s="165"/>
    </row>
    <row r="127" spans="1:386" ht="20.100000000000001" customHeight="1" x14ac:dyDescent="0.3">
      <c r="A127" s="275"/>
      <c r="B127" s="441">
        <v>5</v>
      </c>
      <c r="C127" s="691" t="s">
        <v>42</v>
      </c>
      <c r="D127" s="692"/>
      <c r="E127" s="277">
        <v>7928</v>
      </c>
      <c r="F127" s="442">
        <v>1.6016161616161617</v>
      </c>
      <c r="G127" s="279">
        <v>4950</v>
      </c>
      <c r="H127" s="443">
        <v>7.9675188937128161E-2</v>
      </c>
      <c r="I127" s="444">
        <v>2.3306686972771273E-2</v>
      </c>
      <c r="J127" s="280">
        <v>5.6368501964356887E-2</v>
      </c>
      <c r="K127" s="445">
        <v>0.1063321385902031</v>
      </c>
      <c r="L127" s="446">
        <v>0.23058542413381122</v>
      </c>
      <c r="M127" s="682" t="s">
        <v>853</v>
      </c>
      <c r="N127" s="683"/>
      <c r="O127" s="683"/>
      <c r="P127" s="683"/>
      <c r="Q127" s="683"/>
      <c r="R127" s="683"/>
      <c r="S127" s="683"/>
      <c r="T127" s="684"/>
      <c r="U127" s="178"/>
      <c r="V127" s="317" t="s">
        <v>1013</v>
      </c>
      <c r="W127" s="296" t="s">
        <v>1014</v>
      </c>
      <c r="X127" s="314"/>
      <c r="Y127" s="275"/>
      <c r="Z127" s="275"/>
      <c r="AA127" s="275"/>
      <c r="AB127" s="5"/>
      <c r="AC127" s="275"/>
      <c r="AD127" s="275"/>
      <c r="AE127" s="275"/>
      <c r="AF127" s="158"/>
      <c r="AG127" s="165"/>
      <c r="AH127" s="165"/>
      <c r="AI127" s="165"/>
      <c r="AJ127" s="165"/>
      <c r="AK127" s="165"/>
      <c r="AL127" s="165"/>
      <c r="AM127" s="165"/>
      <c r="AN127" s="165"/>
    </row>
    <row r="128" spans="1:386" ht="15" customHeight="1" outlineLevel="1" x14ac:dyDescent="0.3">
      <c r="A128" s="275"/>
      <c r="B128" s="475" t="s">
        <v>333</v>
      </c>
      <c r="C128" s="452" t="s">
        <v>42</v>
      </c>
      <c r="D128" s="293" t="s">
        <v>381</v>
      </c>
      <c r="E128" s="276">
        <v>2588</v>
      </c>
      <c r="F128" s="442">
        <v>1.9444027047332832</v>
      </c>
      <c r="G128" s="279">
        <v>1331</v>
      </c>
      <c r="H128" s="278">
        <v>0.32643794147325933</v>
      </c>
      <c r="I128" s="444">
        <v>5.754905258437043E-2</v>
      </c>
      <c r="J128" s="278">
        <v>0.2688888888888889</v>
      </c>
      <c r="K128" s="445">
        <v>0.16831683168316833</v>
      </c>
      <c r="L128" s="447">
        <v>0.30693069306930693</v>
      </c>
      <c r="M128" s="576"/>
      <c r="N128" s="577"/>
      <c r="O128" s="577"/>
      <c r="P128" s="577"/>
      <c r="Q128" s="577"/>
      <c r="R128" s="577"/>
      <c r="S128" s="577"/>
      <c r="T128" s="578"/>
      <c r="U128" s="275"/>
      <c r="V128" s="314"/>
      <c r="W128" s="314"/>
      <c r="X128" s="314"/>
      <c r="Y128" s="275"/>
      <c r="Z128" s="275"/>
      <c r="AA128" s="275"/>
      <c r="AB128" s="275"/>
      <c r="AC128" s="275"/>
      <c r="AD128" s="275"/>
      <c r="AE128" s="275"/>
      <c r="AF128" s="158"/>
      <c r="AG128" s="165"/>
      <c r="AH128" s="165"/>
      <c r="AI128" s="165"/>
      <c r="AJ128" s="165"/>
      <c r="AK128" s="165"/>
      <c r="AL128" s="165"/>
      <c r="AM128" s="165"/>
      <c r="AN128" s="165"/>
    </row>
    <row r="129" spans="1:40" ht="15" customHeight="1" outlineLevel="1" x14ac:dyDescent="0.3">
      <c r="A129" s="275"/>
      <c r="B129" s="475" t="s">
        <v>334</v>
      </c>
      <c r="C129" s="452" t="s">
        <v>42</v>
      </c>
      <c r="D129" s="293" t="s">
        <v>389</v>
      </c>
      <c r="E129" s="276">
        <v>1164</v>
      </c>
      <c r="F129" s="442">
        <v>1.7193500738552436</v>
      </c>
      <c r="G129" s="279">
        <v>677</v>
      </c>
      <c r="H129" s="278">
        <v>0.14682139253279516</v>
      </c>
      <c r="I129" s="444">
        <v>1.0053715765118404E-2</v>
      </c>
      <c r="J129" s="278">
        <v>0.13676767676767676</v>
      </c>
      <c r="K129" s="445">
        <v>3.125E-2</v>
      </c>
      <c r="L129" s="447">
        <v>0.40625</v>
      </c>
      <c r="M129" s="576"/>
      <c r="N129" s="577"/>
      <c r="O129" s="577"/>
      <c r="P129" s="577"/>
      <c r="Q129" s="577"/>
      <c r="R129" s="577"/>
      <c r="S129" s="577"/>
      <c r="T129" s="578"/>
      <c r="U129" s="275"/>
      <c r="V129" s="314"/>
      <c r="W129" s="314"/>
      <c r="X129" s="314"/>
      <c r="Y129" s="275"/>
      <c r="Z129" s="275"/>
      <c r="AA129" s="275"/>
      <c r="AB129" s="275"/>
      <c r="AC129" s="275"/>
      <c r="AD129" s="275"/>
      <c r="AE129" s="275"/>
      <c r="AF129" s="158"/>
      <c r="AG129" s="165"/>
      <c r="AH129" s="165"/>
      <c r="AI129" s="165"/>
      <c r="AJ129" s="165"/>
      <c r="AK129" s="165"/>
      <c r="AL129" s="165"/>
      <c r="AM129" s="165"/>
      <c r="AN129" s="165"/>
    </row>
    <row r="130" spans="1:40" ht="15" customHeight="1" outlineLevel="1" x14ac:dyDescent="0.3">
      <c r="A130" s="275"/>
      <c r="B130" s="475" t="s">
        <v>335</v>
      </c>
      <c r="C130" s="452" t="s">
        <v>42</v>
      </c>
      <c r="D130" s="293" t="s">
        <v>399</v>
      </c>
      <c r="E130" s="276">
        <v>306</v>
      </c>
      <c r="F130" s="442">
        <v>2.2335766423357666</v>
      </c>
      <c r="G130" s="279">
        <v>137</v>
      </c>
      <c r="H130" s="278">
        <v>3.8597376387487385E-2</v>
      </c>
      <c r="I130" s="444">
        <v>1.0920608710719707E-2</v>
      </c>
      <c r="J130" s="278">
        <v>2.7676767676767678E-2</v>
      </c>
      <c r="K130" s="445">
        <v>0.44444444444444442</v>
      </c>
      <c r="L130" s="447">
        <v>0.1111111111111111</v>
      </c>
      <c r="M130" s="576"/>
      <c r="N130" s="577"/>
      <c r="O130" s="577"/>
      <c r="P130" s="577"/>
      <c r="Q130" s="577"/>
      <c r="R130" s="577"/>
      <c r="S130" s="577"/>
      <c r="T130" s="578"/>
      <c r="U130" s="275"/>
      <c r="V130" s="314"/>
      <c r="W130" s="314"/>
      <c r="X130" s="314"/>
      <c r="Y130" s="275"/>
      <c r="Z130" s="275"/>
      <c r="AA130" s="275"/>
      <c r="AB130" s="275"/>
      <c r="AC130" s="275"/>
      <c r="AD130" s="275"/>
      <c r="AE130" s="275"/>
    </row>
    <row r="131" spans="1:40" ht="15" customHeight="1" outlineLevel="1" x14ac:dyDescent="0.3">
      <c r="A131" s="275"/>
      <c r="B131" s="475" t="s">
        <v>336</v>
      </c>
      <c r="C131" s="452" t="s">
        <v>42</v>
      </c>
      <c r="D131" s="293"/>
      <c r="E131" s="276">
        <v>0</v>
      </c>
      <c r="F131" s="442" t="s">
        <v>30</v>
      </c>
      <c r="G131" s="279">
        <v>0</v>
      </c>
      <c r="H131" s="278">
        <v>0</v>
      </c>
      <c r="I131" s="444">
        <v>0</v>
      </c>
      <c r="J131" s="278">
        <v>0</v>
      </c>
      <c r="K131" s="445">
        <v>0</v>
      </c>
      <c r="L131" s="447">
        <v>0</v>
      </c>
      <c r="M131" s="576"/>
      <c r="N131" s="577"/>
      <c r="O131" s="577"/>
      <c r="P131" s="577"/>
      <c r="Q131" s="577"/>
      <c r="R131" s="577"/>
      <c r="S131" s="577"/>
      <c r="T131" s="578"/>
      <c r="U131" s="275"/>
      <c r="V131" s="314"/>
      <c r="W131" s="314"/>
      <c r="X131" s="314"/>
      <c r="Y131" s="275"/>
      <c r="Z131" s="275"/>
      <c r="AA131" s="275"/>
      <c r="AB131" s="275"/>
      <c r="AC131" s="275"/>
      <c r="AD131" s="275"/>
      <c r="AE131" s="275"/>
    </row>
    <row r="132" spans="1:40" ht="15" customHeight="1" outlineLevel="1" x14ac:dyDescent="0.3">
      <c r="A132" s="275"/>
      <c r="B132" s="475" t="s">
        <v>337</v>
      </c>
      <c r="C132" s="455" t="s">
        <v>42</v>
      </c>
      <c r="D132" s="293"/>
      <c r="E132" s="276">
        <v>0</v>
      </c>
      <c r="F132" s="442" t="s">
        <v>30</v>
      </c>
      <c r="G132" s="279">
        <v>0</v>
      </c>
      <c r="H132" s="278">
        <v>0</v>
      </c>
      <c r="I132" s="444">
        <v>0</v>
      </c>
      <c r="J132" s="278">
        <v>0</v>
      </c>
      <c r="K132" s="445">
        <v>0</v>
      </c>
      <c r="L132" s="447">
        <v>0</v>
      </c>
      <c r="M132" s="576"/>
      <c r="N132" s="577"/>
      <c r="O132" s="577"/>
      <c r="P132" s="577"/>
      <c r="Q132" s="577"/>
      <c r="R132" s="577"/>
      <c r="S132" s="577"/>
      <c r="T132" s="578"/>
      <c r="U132" s="275"/>
      <c r="V132" s="314"/>
      <c r="W132" s="314"/>
      <c r="X132" s="314"/>
      <c r="Y132" s="275"/>
      <c r="Z132" s="275"/>
      <c r="AA132" s="275"/>
      <c r="AB132" s="275"/>
      <c r="AC132" s="275"/>
      <c r="AD132" s="275"/>
      <c r="AE132" s="275"/>
    </row>
    <row r="133" spans="1:40" ht="20.100000000000001" customHeight="1" x14ac:dyDescent="0.3">
      <c r="A133" s="275"/>
      <c r="B133" s="450">
        <v>6</v>
      </c>
      <c r="C133" s="691" t="s">
        <v>41</v>
      </c>
      <c r="D133" s="692"/>
      <c r="E133" s="277">
        <v>7366</v>
      </c>
      <c r="F133" s="442">
        <v>1.099402985074627</v>
      </c>
      <c r="G133" s="279">
        <v>6700</v>
      </c>
      <c r="H133" s="443">
        <v>7.4027174786943234E-2</v>
      </c>
      <c r="I133" s="444">
        <v>-2.2695854476408317E-3</v>
      </c>
      <c r="J133" s="280">
        <v>7.6296760234584066E-2</v>
      </c>
      <c r="K133" s="445">
        <v>0.18195908245505268</v>
      </c>
      <c r="L133" s="446">
        <v>0.20613763174209548</v>
      </c>
      <c r="M133" s="682" t="s">
        <v>932</v>
      </c>
      <c r="N133" s="683"/>
      <c r="O133" s="683"/>
      <c r="P133" s="683"/>
      <c r="Q133" s="683"/>
      <c r="R133" s="683"/>
      <c r="S133" s="683"/>
      <c r="T133" s="684"/>
      <c r="U133" s="178"/>
      <c r="V133" s="317" t="s">
        <v>933</v>
      </c>
      <c r="W133" s="296" t="s">
        <v>1015</v>
      </c>
      <c r="X133" s="314"/>
      <c r="Y133" s="275"/>
      <c r="Z133" s="275"/>
      <c r="AA133" s="5"/>
      <c r="AB133" s="5"/>
      <c r="AC133" s="275"/>
      <c r="AD133" s="275"/>
      <c r="AE133" s="275"/>
    </row>
    <row r="134" spans="1:40" ht="15" customHeight="1" outlineLevel="1" x14ac:dyDescent="0.3">
      <c r="A134" s="275"/>
      <c r="B134" s="475" t="s">
        <v>338</v>
      </c>
      <c r="C134" s="452" t="s">
        <v>41</v>
      </c>
      <c r="D134" s="293" t="s">
        <v>392</v>
      </c>
      <c r="E134" s="276">
        <v>3720</v>
      </c>
      <c r="F134" s="442">
        <v>1.7440225035161745</v>
      </c>
      <c r="G134" s="279">
        <v>2133</v>
      </c>
      <c r="H134" s="278">
        <v>0.50502307901167531</v>
      </c>
      <c r="I134" s="444">
        <v>0.18666487005645144</v>
      </c>
      <c r="J134" s="278">
        <v>0.31835820895522388</v>
      </c>
      <c r="K134" s="445">
        <v>0.26315789473684209</v>
      </c>
      <c r="L134" s="447">
        <v>0.26315789473684209</v>
      </c>
      <c r="M134" s="576"/>
      <c r="N134" s="577"/>
      <c r="O134" s="577"/>
      <c r="P134" s="577"/>
      <c r="Q134" s="577"/>
      <c r="R134" s="577"/>
      <c r="S134" s="577"/>
      <c r="T134" s="578"/>
      <c r="U134" s="275"/>
      <c r="V134" s="314"/>
      <c r="W134" s="314"/>
      <c r="X134" s="314"/>
      <c r="Y134" s="275"/>
      <c r="Z134" s="275"/>
      <c r="AA134" s="275"/>
      <c r="AB134" s="275"/>
      <c r="AC134" s="275"/>
      <c r="AD134" s="275"/>
      <c r="AE134" s="275"/>
    </row>
    <row r="135" spans="1:40" ht="15" customHeight="1" outlineLevel="1" x14ac:dyDescent="0.3">
      <c r="A135" s="275"/>
      <c r="B135" s="475" t="s">
        <v>339</v>
      </c>
      <c r="C135" s="452" t="s">
        <v>41</v>
      </c>
      <c r="D135" s="293" t="s">
        <v>385</v>
      </c>
      <c r="E135" s="276">
        <v>2396</v>
      </c>
      <c r="F135" s="442">
        <v>3.2957359009628613</v>
      </c>
      <c r="G135" s="279">
        <v>727</v>
      </c>
      <c r="H135" s="278">
        <v>0.32527830572902527</v>
      </c>
      <c r="I135" s="444">
        <v>0.21677084304245811</v>
      </c>
      <c r="J135" s="278">
        <v>0.10850746268656716</v>
      </c>
      <c r="K135" s="445">
        <v>0.125</v>
      </c>
      <c r="L135" s="447">
        <v>0.15625</v>
      </c>
      <c r="M135" s="576"/>
      <c r="N135" s="577"/>
      <c r="O135" s="577"/>
      <c r="P135" s="577"/>
      <c r="Q135" s="577"/>
      <c r="R135" s="577"/>
      <c r="S135" s="577"/>
      <c r="T135" s="578"/>
      <c r="U135" s="275"/>
      <c r="V135" s="314"/>
      <c r="W135" s="314"/>
      <c r="X135" s="314"/>
      <c r="Y135" s="275"/>
      <c r="Z135" s="275"/>
      <c r="AA135" s="275"/>
      <c r="AB135" s="275"/>
      <c r="AC135" s="275"/>
      <c r="AD135" s="275"/>
      <c r="AE135" s="275"/>
    </row>
    <row r="136" spans="1:40" ht="15" customHeight="1" outlineLevel="1" x14ac:dyDescent="0.3">
      <c r="A136" s="275"/>
      <c r="B136" s="475" t="s">
        <v>340</v>
      </c>
      <c r="C136" s="452" t="s">
        <v>41</v>
      </c>
      <c r="D136" s="293" t="s">
        <v>386</v>
      </c>
      <c r="E136" s="276">
        <v>1</v>
      </c>
      <c r="F136" s="442">
        <v>6.4474532559638943E-4</v>
      </c>
      <c r="G136" s="279">
        <v>1551</v>
      </c>
      <c r="H136" s="278">
        <v>1.3575889220743959E-4</v>
      </c>
      <c r="I136" s="444">
        <v>-0.2313567784212254</v>
      </c>
      <c r="J136" s="278">
        <v>0.23149253731343283</v>
      </c>
      <c r="K136" s="445" t="s">
        <v>32</v>
      </c>
      <c r="L136" s="447" t="s">
        <v>32</v>
      </c>
      <c r="M136" s="576"/>
      <c r="N136" s="577"/>
      <c r="O136" s="577"/>
      <c r="P136" s="577"/>
      <c r="Q136" s="577"/>
      <c r="R136" s="577"/>
      <c r="S136" s="577"/>
      <c r="T136" s="578"/>
      <c r="U136" s="275"/>
      <c r="V136" s="314"/>
      <c r="W136" s="314"/>
      <c r="X136" s="314"/>
      <c r="Y136" s="275"/>
      <c r="Z136" s="275"/>
      <c r="AA136" s="275"/>
      <c r="AB136" s="275"/>
      <c r="AC136" s="275"/>
      <c r="AD136" s="275"/>
      <c r="AE136" s="275"/>
    </row>
    <row r="137" spans="1:40" ht="15" customHeight="1" outlineLevel="1" x14ac:dyDescent="0.3">
      <c r="A137" s="275"/>
      <c r="B137" s="475" t="s">
        <v>341</v>
      </c>
      <c r="C137" s="452" t="s">
        <v>41</v>
      </c>
      <c r="D137" s="293"/>
      <c r="E137" s="276">
        <v>0</v>
      </c>
      <c r="F137" s="442" t="s">
        <v>30</v>
      </c>
      <c r="G137" s="279">
        <v>0</v>
      </c>
      <c r="H137" s="278">
        <v>0</v>
      </c>
      <c r="I137" s="444">
        <v>0</v>
      </c>
      <c r="J137" s="278">
        <v>0</v>
      </c>
      <c r="K137" s="445">
        <v>0</v>
      </c>
      <c r="L137" s="447">
        <v>0</v>
      </c>
      <c r="M137" s="576"/>
      <c r="N137" s="577"/>
      <c r="O137" s="577"/>
      <c r="P137" s="577"/>
      <c r="Q137" s="577"/>
      <c r="R137" s="577"/>
      <c r="S137" s="577"/>
      <c r="T137" s="578"/>
      <c r="U137" s="275"/>
      <c r="V137" s="314"/>
      <c r="W137" s="314"/>
      <c r="X137" s="314"/>
      <c r="Y137" s="275"/>
      <c r="Z137" s="275"/>
      <c r="AA137" s="275"/>
      <c r="AB137" s="275"/>
      <c r="AC137" s="275"/>
      <c r="AD137" s="275"/>
      <c r="AE137" s="275"/>
    </row>
    <row r="138" spans="1:40" ht="15" customHeight="1" outlineLevel="1" x14ac:dyDescent="0.3">
      <c r="A138" s="275"/>
      <c r="B138" s="475" t="s">
        <v>342</v>
      </c>
      <c r="C138" s="455" t="s">
        <v>41</v>
      </c>
      <c r="D138" s="293"/>
      <c r="E138" s="276">
        <v>0</v>
      </c>
      <c r="F138" s="442" t="s">
        <v>30</v>
      </c>
      <c r="G138" s="279">
        <v>0</v>
      </c>
      <c r="H138" s="278">
        <v>0</v>
      </c>
      <c r="I138" s="444">
        <v>0</v>
      </c>
      <c r="J138" s="278">
        <v>0</v>
      </c>
      <c r="K138" s="445">
        <v>0</v>
      </c>
      <c r="L138" s="447">
        <v>0</v>
      </c>
      <c r="M138" s="576"/>
      <c r="N138" s="577"/>
      <c r="O138" s="577"/>
      <c r="P138" s="577"/>
      <c r="Q138" s="577"/>
      <c r="R138" s="577"/>
      <c r="S138" s="577"/>
      <c r="T138" s="578"/>
      <c r="U138" s="275"/>
      <c r="V138" s="314"/>
      <c r="W138" s="314"/>
      <c r="X138" s="314"/>
      <c r="Y138" s="275"/>
      <c r="Z138" s="275"/>
      <c r="AA138" s="275"/>
      <c r="AB138" s="275"/>
      <c r="AC138" s="275"/>
      <c r="AD138" s="275"/>
      <c r="AE138" s="275"/>
    </row>
    <row r="139" spans="1:40" ht="20.100000000000001" customHeight="1" x14ac:dyDescent="0.3">
      <c r="A139" s="275"/>
      <c r="B139" s="450">
        <v>7</v>
      </c>
      <c r="C139" s="691" t="s">
        <v>37</v>
      </c>
      <c r="D139" s="692"/>
      <c r="E139" s="277">
        <v>6024</v>
      </c>
      <c r="F139" s="442">
        <v>0.9795121951219512</v>
      </c>
      <c r="G139" s="279">
        <v>6150</v>
      </c>
      <c r="H139" s="443">
        <v>6.0540279787747224E-2</v>
      </c>
      <c r="I139" s="444">
        <v>-9.4933135619083078E-3</v>
      </c>
      <c r="J139" s="280">
        <v>7.0033593349655532E-2</v>
      </c>
      <c r="K139" s="445">
        <v>0.11972592859718716</v>
      </c>
      <c r="L139" s="446">
        <v>0.11828344752975117</v>
      </c>
      <c r="M139" s="682" t="s">
        <v>719</v>
      </c>
      <c r="N139" s="683"/>
      <c r="O139" s="683"/>
      <c r="P139" s="683"/>
      <c r="Q139" s="683"/>
      <c r="R139" s="683"/>
      <c r="S139" s="683"/>
      <c r="T139" s="684"/>
      <c r="U139" s="178"/>
      <c r="V139" s="317" t="s">
        <v>1016</v>
      </c>
      <c r="W139" s="296" t="s">
        <v>1017</v>
      </c>
      <c r="X139" s="314"/>
      <c r="Y139" s="275"/>
      <c r="Z139" s="275"/>
      <c r="AA139" s="275"/>
      <c r="AB139" s="275"/>
      <c r="AC139" s="275"/>
      <c r="AD139" s="275"/>
      <c r="AE139" s="275"/>
    </row>
    <row r="140" spans="1:40" ht="15" customHeight="1" outlineLevel="1" x14ac:dyDescent="0.3">
      <c r="A140" s="275"/>
      <c r="B140" s="475" t="s">
        <v>343</v>
      </c>
      <c r="C140" s="452" t="s">
        <v>37</v>
      </c>
      <c r="D140" s="293" t="s">
        <v>396</v>
      </c>
      <c r="E140" s="276">
        <v>3576</v>
      </c>
      <c r="F140" s="442">
        <v>1.2551772551772551</v>
      </c>
      <c r="G140" s="279">
        <v>2849</v>
      </c>
      <c r="H140" s="278">
        <v>0.59362549800796816</v>
      </c>
      <c r="I140" s="444">
        <v>0.13037346548764295</v>
      </c>
      <c r="J140" s="278">
        <v>0.46325203252032521</v>
      </c>
      <c r="K140" s="445">
        <v>0.12878787878787878</v>
      </c>
      <c r="L140" s="447">
        <v>0.16666666666666666</v>
      </c>
      <c r="M140" s="576"/>
      <c r="N140" s="577"/>
      <c r="O140" s="577"/>
      <c r="P140" s="577"/>
      <c r="Q140" s="577"/>
      <c r="R140" s="577"/>
      <c r="S140" s="577"/>
      <c r="T140" s="578"/>
      <c r="U140" s="275"/>
      <c r="V140" s="314"/>
      <c r="W140" s="314"/>
      <c r="X140" s="314"/>
      <c r="Y140" s="275"/>
      <c r="Z140" s="275"/>
      <c r="AA140" s="275"/>
      <c r="AB140" s="275"/>
      <c r="AC140" s="275"/>
      <c r="AD140" s="275"/>
      <c r="AE140" s="275"/>
    </row>
    <row r="141" spans="1:40" ht="15" customHeight="1" outlineLevel="1" x14ac:dyDescent="0.3">
      <c r="A141" s="275"/>
      <c r="B141" s="475" t="s">
        <v>344</v>
      </c>
      <c r="C141" s="452" t="s">
        <v>37</v>
      </c>
      <c r="D141" s="293" t="s">
        <v>405</v>
      </c>
      <c r="E141" s="276">
        <v>2203</v>
      </c>
      <c r="F141" s="442">
        <v>1.8497061293031067</v>
      </c>
      <c r="G141" s="279">
        <v>1191</v>
      </c>
      <c r="H141" s="278">
        <v>0.36570385126162019</v>
      </c>
      <c r="I141" s="444">
        <v>0.17204531467625434</v>
      </c>
      <c r="J141" s="278">
        <v>0.19365853658536586</v>
      </c>
      <c r="K141" s="445">
        <v>8.7248322147651006E-2</v>
      </c>
      <c r="L141" s="447">
        <v>0.20469798657718122</v>
      </c>
      <c r="M141" s="576"/>
      <c r="N141" s="577"/>
      <c r="O141" s="577"/>
      <c r="P141" s="577"/>
      <c r="Q141" s="577"/>
      <c r="R141" s="577"/>
      <c r="S141" s="577"/>
      <c r="T141" s="578"/>
      <c r="U141" s="275"/>
      <c r="V141" s="314"/>
      <c r="W141" s="314"/>
      <c r="X141" s="314"/>
      <c r="Y141" s="275"/>
      <c r="Z141" s="275"/>
      <c r="AA141" s="275"/>
      <c r="AB141" s="275"/>
      <c r="AC141" s="275"/>
      <c r="AD141" s="275"/>
      <c r="AE141" s="275"/>
    </row>
    <row r="142" spans="1:40" ht="15" customHeight="1" outlineLevel="1" x14ac:dyDescent="0.3">
      <c r="A142" s="275"/>
      <c r="B142" s="475" t="s">
        <v>345</v>
      </c>
      <c r="C142" s="452" t="s">
        <v>37</v>
      </c>
      <c r="D142" s="293" t="s">
        <v>397</v>
      </c>
      <c r="E142" s="276">
        <v>756</v>
      </c>
      <c r="F142" s="442">
        <v>2.3048780487804876</v>
      </c>
      <c r="G142" s="279">
        <v>328</v>
      </c>
      <c r="H142" s="278">
        <v>0.12549800796812749</v>
      </c>
      <c r="I142" s="444">
        <v>7.2164674634794146E-2</v>
      </c>
      <c r="J142" s="278">
        <v>5.3333333333333337E-2</v>
      </c>
      <c r="K142" s="445">
        <v>0</v>
      </c>
      <c r="L142" s="447">
        <v>7.6923076923076927E-2</v>
      </c>
      <c r="M142" s="576"/>
      <c r="N142" s="577"/>
      <c r="O142" s="577"/>
      <c r="P142" s="577"/>
      <c r="Q142" s="577"/>
      <c r="R142" s="577"/>
      <c r="S142" s="577"/>
      <c r="T142" s="578"/>
      <c r="U142" s="275"/>
      <c r="V142" s="314"/>
      <c r="W142" s="314"/>
      <c r="X142" s="314"/>
      <c r="Y142" s="275"/>
      <c r="Z142" s="275"/>
      <c r="AA142" s="275"/>
      <c r="AB142" s="275"/>
      <c r="AC142" s="275"/>
      <c r="AD142" s="275"/>
      <c r="AE142" s="275"/>
    </row>
    <row r="143" spans="1:40" ht="15" customHeight="1" outlineLevel="1" x14ac:dyDescent="0.3">
      <c r="A143" s="275"/>
      <c r="B143" s="475" t="s">
        <v>346</v>
      </c>
      <c r="C143" s="452" t="s">
        <v>37</v>
      </c>
      <c r="D143" s="293" t="s">
        <v>434</v>
      </c>
      <c r="E143" s="276">
        <v>49</v>
      </c>
      <c r="F143" s="442">
        <v>1.4848484848484849</v>
      </c>
      <c r="G143" s="279">
        <v>33</v>
      </c>
      <c r="H143" s="278">
        <v>8.134130146082337E-3</v>
      </c>
      <c r="I143" s="444">
        <v>2.7682764875457512E-3</v>
      </c>
      <c r="J143" s="278">
        <v>5.3658536585365858E-3</v>
      </c>
      <c r="K143" s="445">
        <v>0</v>
      </c>
      <c r="L143" s="447">
        <v>0.2</v>
      </c>
      <c r="M143" s="576"/>
      <c r="N143" s="577"/>
      <c r="O143" s="577"/>
      <c r="P143" s="577"/>
      <c r="Q143" s="577"/>
      <c r="R143" s="577"/>
      <c r="S143" s="577"/>
      <c r="T143" s="578"/>
      <c r="U143" s="275"/>
      <c r="V143" s="314"/>
      <c r="W143" s="314"/>
      <c r="X143" s="314"/>
      <c r="Y143" s="275"/>
      <c r="Z143" s="275"/>
      <c r="AA143" s="275"/>
      <c r="AB143" s="275"/>
      <c r="AC143" s="275"/>
      <c r="AD143" s="275"/>
      <c r="AE143" s="275"/>
    </row>
    <row r="144" spans="1:40" ht="15" customHeight="1" outlineLevel="1" x14ac:dyDescent="0.3">
      <c r="A144" s="275"/>
      <c r="B144" s="475" t="s">
        <v>347</v>
      </c>
      <c r="C144" s="455" t="s">
        <v>37</v>
      </c>
      <c r="D144" s="293" t="s">
        <v>435</v>
      </c>
      <c r="E144" s="276">
        <v>2</v>
      </c>
      <c r="F144" s="442">
        <v>2</v>
      </c>
      <c r="G144" s="279">
        <v>1</v>
      </c>
      <c r="H144" s="278">
        <v>3.3200531208499334E-4</v>
      </c>
      <c r="I144" s="444">
        <v>1.6940368606873317E-4</v>
      </c>
      <c r="J144" s="278">
        <v>1.6260162601626016E-4</v>
      </c>
      <c r="K144" s="445" t="s">
        <v>32</v>
      </c>
      <c r="L144" s="447" t="s">
        <v>32</v>
      </c>
      <c r="M144" s="576"/>
      <c r="N144" s="577"/>
      <c r="O144" s="577"/>
      <c r="P144" s="577"/>
      <c r="Q144" s="577"/>
      <c r="R144" s="577"/>
      <c r="S144" s="577"/>
      <c r="T144" s="578"/>
      <c r="U144" s="275"/>
      <c r="V144" s="314"/>
      <c r="W144" s="314"/>
      <c r="X144" s="314"/>
      <c r="Y144" s="275"/>
      <c r="Z144" s="275"/>
      <c r="AA144" s="275"/>
      <c r="AB144" s="275"/>
      <c r="AC144" s="275"/>
      <c r="AD144" s="275"/>
      <c r="AE144" s="275"/>
    </row>
    <row r="145" spans="1:31" ht="20.100000000000001" customHeight="1" x14ac:dyDescent="0.3">
      <c r="A145" s="275"/>
      <c r="B145" s="450">
        <v>8</v>
      </c>
      <c r="C145" s="691" t="s">
        <v>34</v>
      </c>
      <c r="D145" s="692"/>
      <c r="E145" s="277">
        <v>4728</v>
      </c>
      <c r="F145" s="442">
        <v>0.6902189781021898</v>
      </c>
      <c r="G145" s="279">
        <v>6850</v>
      </c>
      <c r="H145" s="443">
        <v>4.7515677761698023E-2</v>
      </c>
      <c r="I145" s="444">
        <v>-3.048921889604838E-2</v>
      </c>
      <c r="J145" s="280">
        <v>7.8004896657746403E-2</v>
      </c>
      <c r="K145" s="445">
        <v>0.23021582733812951</v>
      </c>
      <c r="L145" s="446">
        <v>3.8369304556354913E-2</v>
      </c>
      <c r="M145" s="682" t="s">
        <v>936</v>
      </c>
      <c r="N145" s="683"/>
      <c r="O145" s="683"/>
      <c r="P145" s="683"/>
      <c r="Q145" s="683"/>
      <c r="R145" s="683"/>
      <c r="S145" s="683"/>
      <c r="T145" s="684"/>
      <c r="U145" s="178"/>
      <c r="V145" s="317" t="s">
        <v>1018</v>
      </c>
      <c r="W145" s="296" t="s">
        <v>937</v>
      </c>
      <c r="X145" s="314"/>
      <c r="Y145" s="275"/>
      <c r="Z145" s="275"/>
      <c r="AA145" s="275"/>
      <c r="AB145" s="275"/>
      <c r="AC145" s="275"/>
      <c r="AD145" s="275"/>
      <c r="AE145" s="275"/>
    </row>
    <row r="146" spans="1:31" ht="15" customHeight="1" outlineLevel="1" x14ac:dyDescent="0.3">
      <c r="A146" s="275"/>
      <c r="B146" s="475" t="s">
        <v>348</v>
      </c>
      <c r="C146" s="452" t="s">
        <v>34</v>
      </c>
      <c r="D146" s="293" t="s">
        <v>402</v>
      </c>
      <c r="E146" s="276">
        <v>1494</v>
      </c>
      <c r="F146" s="442">
        <v>2.4174757281553396</v>
      </c>
      <c r="G146" s="279">
        <v>618</v>
      </c>
      <c r="H146" s="278">
        <v>0.31598984771573602</v>
      </c>
      <c r="I146" s="444">
        <v>0.22577086961354625</v>
      </c>
      <c r="J146" s="278">
        <v>9.0218978102189776E-2</v>
      </c>
      <c r="K146" s="445">
        <v>0.37373737373737376</v>
      </c>
      <c r="L146" s="447">
        <v>3.0303030303030304E-2</v>
      </c>
      <c r="M146" s="576"/>
      <c r="N146" s="577"/>
      <c r="O146" s="577"/>
      <c r="P146" s="577"/>
      <c r="Q146" s="577"/>
      <c r="R146" s="577"/>
      <c r="S146" s="577"/>
      <c r="T146" s="578"/>
      <c r="U146" s="275"/>
      <c r="V146" s="314"/>
      <c r="W146" s="314"/>
      <c r="X146" s="314"/>
      <c r="Y146" s="275"/>
      <c r="Z146" s="275"/>
      <c r="AA146" s="275"/>
      <c r="AB146" s="275"/>
      <c r="AC146" s="275"/>
      <c r="AD146" s="275"/>
      <c r="AE146" s="275"/>
    </row>
    <row r="147" spans="1:31" ht="15" customHeight="1" outlineLevel="1" x14ac:dyDescent="0.3">
      <c r="A147" s="275"/>
      <c r="B147" s="475" t="s">
        <v>349</v>
      </c>
      <c r="C147" s="452" t="s">
        <v>34</v>
      </c>
      <c r="D147" s="293" t="s">
        <v>400</v>
      </c>
      <c r="E147" s="276">
        <v>1360</v>
      </c>
      <c r="F147" s="442">
        <v>0.64916467780429599</v>
      </c>
      <c r="G147" s="279">
        <v>2095</v>
      </c>
      <c r="H147" s="278">
        <v>0.28764805414551609</v>
      </c>
      <c r="I147" s="444">
        <v>-1.8191361912878068E-2</v>
      </c>
      <c r="J147" s="278">
        <v>0.30583941605839415</v>
      </c>
      <c r="K147" s="445">
        <v>0.32142857142857145</v>
      </c>
      <c r="L147" s="447">
        <v>7.1428571428571425E-2</v>
      </c>
      <c r="M147" s="576"/>
      <c r="N147" s="577"/>
      <c r="O147" s="577"/>
      <c r="P147" s="577"/>
      <c r="Q147" s="577"/>
      <c r="R147" s="577"/>
      <c r="S147" s="577"/>
      <c r="T147" s="578"/>
      <c r="U147" s="275"/>
      <c r="V147" s="314"/>
      <c r="W147" s="314"/>
      <c r="X147" s="314"/>
      <c r="Y147" s="275"/>
      <c r="Z147" s="275"/>
      <c r="AA147" s="275"/>
      <c r="AB147" s="275"/>
      <c r="AC147" s="275"/>
      <c r="AD147" s="275"/>
      <c r="AE147" s="275"/>
    </row>
    <row r="148" spans="1:31" ht="15" customHeight="1" outlineLevel="1" x14ac:dyDescent="0.3">
      <c r="A148" s="275"/>
      <c r="B148" s="475" t="s">
        <v>350</v>
      </c>
      <c r="C148" s="452" t="s">
        <v>34</v>
      </c>
      <c r="D148" s="293" t="s">
        <v>416</v>
      </c>
      <c r="E148" s="276">
        <v>571</v>
      </c>
      <c r="F148" s="442">
        <v>1.2148936170212765</v>
      </c>
      <c r="G148" s="279">
        <v>470</v>
      </c>
      <c r="H148" s="278">
        <v>0.12076988155668358</v>
      </c>
      <c r="I148" s="444">
        <v>5.2156742870552192E-2</v>
      </c>
      <c r="J148" s="278">
        <v>6.8613138686131392E-2</v>
      </c>
      <c r="K148" s="445">
        <v>0.2</v>
      </c>
      <c r="L148" s="447">
        <v>0.1</v>
      </c>
      <c r="M148" s="576"/>
      <c r="N148" s="577"/>
      <c r="O148" s="577"/>
      <c r="P148" s="577"/>
      <c r="Q148" s="577"/>
      <c r="R148" s="577"/>
      <c r="S148" s="577"/>
      <c r="T148" s="578"/>
      <c r="U148" s="275"/>
      <c r="V148" s="314"/>
      <c r="W148" s="314"/>
      <c r="X148" s="314"/>
      <c r="Y148" s="275"/>
      <c r="Z148" s="275"/>
      <c r="AA148" s="275"/>
      <c r="AB148" s="275"/>
      <c r="AC148" s="275"/>
      <c r="AD148" s="275"/>
      <c r="AE148" s="275"/>
    </row>
    <row r="149" spans="1:31" ht="15" customHeight="1" outlineLevel="1" x14ac:dyDescent="0.3">
      <c r="A149" s="275"/>
      <c r="B149" s="475" t="s">
        <v>351</v>
      </c>
      <c r="C149" s="452" t="s">
        <v>34</v>
      </c>
      <c r="D149" s="293" t="s">
        <v>424</v>
      </c>
      <c r="E149" s="276">
        <v>534</v>
      </c>
      <c r="F149" s="442">
        <v>3.8417266187050361</v>
      </c>
      <c r="G149" s="279">
        <v>139</v>
      </c>
      <c r="H149" s="278">
        <v>0.11294416243654823</v>
      </c>
      <c r="I149" s="444">
        <v>9.265219163362852E-2</v>
      </c>
      <c r="J149" s="278">
        <v>2.0291970802919709E-2</v>
      </c>
      <c r="K149" s="445">
        <v>7.6923076923076927E-2</v>
      </c>
      <c r="L149" s="447">
        <v>7.6923076923076927E-2</v>
      </c>
      <c r="M149" s="576"/>
      <c r="N149" s="577"/>
      <c r="O149" s="577"/>
      <c r="P149" s="577"/>
      <c r="Q149" s="577"/>
      <c r="R149" s="577"/>
      <c r="S149" s="577"/>
      <c r="T149" s="578"/>
      <c r="U149" s="275"/>
      <c r="V149" s="314"/>
      <c r="W149" s="314"/>
      <c r="X149" s="314"/>
      <c r="Y149" s="275"/>
      <c r="Z149" s="275"/>
      <c r="AA149" s="275"/>
      <c r="AB149" s="275"/>
      <c r="AC149" s="275"/>
      <c r="AD149" s="275"/>
      <c r="AE149" s="275"/>
    </row>
    <row r="150" spans="1:31" ht="15" customHeight="1" outlineLevel="1" x14ac:dyDescent="0.3">
      <c r="A150" s="275"/>
      <c r="B150" s="475" t="s">
        <v>352</v>
      </c>
      <c r="C150" s="455" t="s">
        <v>34</v>
      </c>
      <c r="D150" s="293" t="s">
        <v>425</v>
      </c>
      <c r="E150" s="276">
        <v>163</v>
      </c>
      <c r="F150" s="442">
        <v>0.59706959706959706</v>
      </c>
      <c r="G150" s="279">
        <v>273</v>
      </c>
      <c r="H150" s="278">
        <v>3.4475465313028766E-2</v>
      </c>
      <c r="I150" s="444">
        <v>-5.3785492855113817E-3</v>
      </c>
      <c r="J150" s="278">
        <v>3.9854014598540148E-2</v>
      </c>
      <c r="K150" s="445">
        <v>0.33333333333333331</v>
      </c>
      <c r="L150" s="447">
        <v>0</v>
      </c>
      <c r="M150" s="576"/>
      <c r="N150" s="577"/>
      <c r="O150" s="577"/>
      <c r="P150" s="577"/>
      <c r="Q150" s="577"/>
      <c r="R150" s="577"/>
      <c r="S150" s="577"/>
      <c r="T150" s="578"/>
      <c r="U150" s="275"/>
      <c r="V150" s="314"/>
      <c r="W150" s="314"/>
      <c r="X150" s="314"/>
      <c r="Y150" s="275"/>
      <c r="Z150" s="275"/>
      <c r="AA150" s="275"/>
      <c r="AB150" s="275"/>
      <c r="AC150" s="275"/>
      <c r="AD150" s="275"/>
      <c r="AE150" s="275"/>
    </row>
    <row r="151" spans="1:31" ht="20.100000000000001" customHeight="1" x14ac:dyDescent="0.3">
      <c r="A151" s="275"/>
      <c r="B151" s="450">
        <v>9</v>
      </c>
      <c r="C151" s="691" t="s">
        <v>40</v>
      </c>
      <c r="D151" s="692"/>
      <c r="E151" s="277">
        <v>3663</v>
      </c>
      <c r="F151" s="442">
        <v>0.49466576637407156</v>
      </c>
      <c r="G151" s="279">
        <v>7405</v>
      </c>
      <c r="H151" s="443">
        <v>3.6812590448625178E-2</v>
      </c>
      <c r="I151" s="444">
        <v>-4.7512410974821846E-2</v>
      </c>
      <c r="J151" s="280">
        <v>8.4325001423447024E-2</v>
      </c>
      <c r="K151" s="445">
        <v>0.22240259740259741</v>
      </c>
      <c r="L151" s="446">
        <v>9.3344155844155841E-2</v>
      </c>
      <c r="M151" s="682" t="s">
        <v>635</v>
      </c>
      <c r="N151" s="683"/>
      <c r="O151" s="683"/>
      <c r="P151" s="683"/>
      <c r="Q151" s="683"/>
      <c r="R151" s="683"/>
      <c r="S151" s="683"/>
      <c r="T151" s="684"/>
      <c r="U151" s="178"/>
      <c r="V151" s="317" t="s">
        <v>938</v>
      </c>
      <c r="W151" s="296" t="s">
        <v>939</v>
      </c>
      <c r="X151" s="314"/>
      <c r="Y151" s="275"/>
      <c r="Z151" s="275"/>
      <c r="AA151" s="275"/>
      <c r="AB151" s="5"/>
      <c r="AC151" s="275"/>
      <c r="AD151" s="275"/>
      <c r="AE151" s="275"/>
    </row>
    <row r="152" spans="1:31" ht="15" customHeight="1" outlineLevel="1" x14ac:dyDescent="0.3">
      <c r="A152" s="275"/>
      <c r="B152" s="475" t="s">
        <v>353</v>
      </c>
      <c r="C152" s="452" t="s">
        <v>40</v>
      </c>
      <c r="D152" s="293" t="s">
        <v>422</v>
      </c>
      <c r="E152" s="276">
        <v>2616</v>
      </c>
      <c r="F152" s="442">
        <v>58.133333333333333</v>
      </c>
      <c r="G152" s="279">
        <v>45</v>
      </c>
      <c r="H152" s="278">
        <v>0.71416871416871419</v>
      </c>
      <c r="I152" s="444">
        <v>0.70809173915183365</v>
      </c>
      <c r="J152" s="278">
        <v>6.0769750168804858E-3</v>
      </c>
      <c r="K152" s="445">
        <v>0.29508196721311475</v>
      </c>
      <c r="L152" s="447">
        <v>8.1967213114754092E-2</v>
      </c>
      <c r="M152" s="576"/>
      <c r="N152" s="577"/>
      <c r="O152" s="577"/>
      <c r="P152" s="577"/>
      <c r="Q152" s="577"/>
      <c r="R152" s="577"/>
      <c r="S152" s="577"/>
      <c r="T152" s="578"/>
      <c r="U152" s="275"/>
      <c r="V152" s="314"/>
      <c r="W152" s="314"/>
      <c r="X152" s="314"/>
      <c r="Y152" s="275"/>
      <c r="Z152" s="275"/>
      <c r="AA152" s="275"/>
      <c r="AB152" s="275"/>
      <c r="AC152" s="275"/>
      <c r="AD152" s="275"/>
      <c r="AE152" s="275"/>
    </row>
    <row r="153" spans="1:31" ht="15" customHeight="1" outlineLevel="1" x14ac:dyDescent="0.3">
      <c r="A153" s="275"/>
      <c r="B153" s="475" t="s">
        <v>354</v>
      </c>
      <c r="C153" s="452" t="s">
        <v>40</v>
      </c>
      <c r="D153" s="293" t="s">
        <v>415</v>
      </c>
      <c r="E153" s="276">
        <v>442</v>
      </c>
      <c r="F153" s="442">
        <v>0.2553437319468515</v>
      </c>
      <c r="G153" s="279">
        <v>1731</v>
      </c>
      <c r="H153" s="278">
        <v>0.12066612066612066</v>
      </c>
      <c r="I153" s="444">
        <v>-0.11309485164988205</v>
      </c>
      <c r="J153" s="278">
        <v>0.23376097231600271</v>
      </c>
      <c r="K153" s="445">
        <v>0.25</v>
      </c>
      <c r="L153" s="447">
        <v>0.3125</v>
      </c>
      <c r="M153" s="576"/>
      <c r="N153" s="577"/>
      <c r="O153" s="577"/>
      <c r="P153" s="577"/>
      <c r="Q153" s="577"/>
      <c r="R153" s="577"/>
      <c r="S153" s="577"/>
      <c r="T153" s="578"/>
      <c r="U153" s="275"/>
      <c r="V153" s="314"/>
      <c r="W153" s="314"/>
      <c r="X153" s="314"/>
      <c r="Y153" s="275"/>
      <c r="Z153" s="275"/>
      <c r="AA153" s="275"/>
      <c r="AB153" s="275"/>
      <c r="AC153" s="275"/>
      <c r="AD153" s="275"/>
      <c r="AE153" s="275"/>
    </row>
    <row r="154" spans="1:31" ht="15" customHeight="1" outlineLevel="1" x14ac:dyDescent="0.3">
      <c r="A154" s="275"/>
      <c r="B154" s="475" t="s">
        <v>355</v>
      </c>
      <c r="C154" s="452" t="s">
        <v>40</v>
      </c>
      <c r="D154" s="293" t="s">
        <v>407</v>
      </c>
      <c r="E154" s="276">
        <v>177</v>
      </c>
      <c r="F154" s="442">
        <v>1.9666666666666666</v>
      </c>
      <c r="G154" s="279">
        <v>90</v>
      </c>
      <c r="H154" s="278">
        <v>4.8321048321048318E-2</v>
      </c>
      <c r="I154" s="444">
        <v>3.6167098287287348E-2</v>
      </c>
      <c r="J154" s="278">
        <v>1.2153950033760972E-2</v>
      </c>
      <c r="K154" s="445">
        <v>0</v>
      </c>
      <c r="L154" s="447">
        <v>0.5</v>
      </c>
      <c r="M154" s="576"/>
      <c r="N154" s="577"/>
      <c r="O154" s="577"/>
      <c r="P154" s="577"/>
      <c r="Q154" s="577"/>
      <c r="R154" s="577"/>
      <c r="S154" s="577"/>
      <c r="T154" s="578"/>
      <c r="U154" s="275"/>
      <c r="V154" s="314"/>
      <c r="W154" s="314"/>
      <c r="X154" s="314"/>
      <c r="Y154" s="275"/>
      <c r="Z154" s="275"/>
      <c r="AA154" s="275"/>
      <c r="AB154" s="275"/>
      <c r="AC154" s="275"/>
      <c r="AD154" s="275"/>
      <c r="AE154" s="275"/>
    </row>
    <row r="155" spans="1:31" ht="15" customHeight="1" outlineLevel="1" x14ac:dyDescent="0.3">
      <c r="A155" s="275"/>
      <c r="B155" s="475" t="s">
        <v>356</v>
      </c>
      <c r="C155" s="452" t="s">
        <v>40</v>
      </c>
      <c r="D155" s="293" t="s">
        <v>423</v>
      </c>
      <c r="E155" s="276">
        <v>56</v>
      </c>
      <c r="F155" s="442">
        <v>1.2444444444444445</v>
      </c>
      <c r="G155" s="279">
        <v>45</v>
      </c>
      <c r="H155" s="278">
        <v>1.5288015288015287E-2</v>
      </c>
      <c r="I155" s="444">
        <v>9.2110402711348023E-3</v>
      </c>
      <c r="J155" s="278">
        <v>6.0769750168804858E-3</v>
      </c>
      <c r="K155" s="445" t="s">
        <v>32</v>
      </c>
      <c r="L155" s="447" t="s">
        <v>32</v>
      </c>
      <c r="M155" s="576"/>
      <c r="N155" s="577"/>
      <c r="O155" s="577"/>
      <c r="P155" s="577"/>
      <c r="Q155" s="577"/>
      <c r="R155" s="577"/>
      <c r="S155" s="577"/>
      <c r="T155" s="578"/>
      <c r="U155" s="275"/>
      <c r="V155" s="314"/>
      <c r="W155" s="314"/>
      <c r="X155" s="314"/>
      <c r="Y155" s="275"/>
      <c r="Z155" s="275"/>
      <c r="AA155" s="275"/>
      <c r="AB155" s="275"/>
      <c r="AC155" s="275"/>
      <c r="AD155" s="275"/>
      <c r="AE155" s="275"/>
    </row>
    <row r="156" spans="1:31" ht="15" customHeight="1" outlineLevel="1" x14ac:dyDescent="0.3">
      <c r="A156" s="275"/>
      <c r="B156" s="475" t="s">
        <v>357</v>
      </c>
      <c r="C156" s="455" t="s">
        <v>40</v>
      </c>
      <c r="D156" s="293" t="s">
        <v>411</v>
      </c>
      <c r="E156" s="276">
        <v>37</v>
      </c>
      <c r="F156" s="442">
        <v>0.75510204081632648</v>
      </c>
      <c r="G156" s="279">
        <v>49</v>
      </c>
      <c r="H156" s="278">
        <v>1.0101010101010102E-2</v>
      </c>
      <c r="I156" s="444">
        <v>3.4838595270735729E-3</v>
      </c>
      <c r="J156" s="278">
        <v>6.617150573936529E-3</v>
      </c>
      <c r="K156" s="445">
        <v>0</v>
      </c>
      <c r="L156" s="447">
        <v>0</v>
      </c>
      <c r="M156" s="576"/>
      <c r="N156" s="577"/>
      <c r="O156" s="577"/>
      <c r="P156" s="577"/>
      <c r="Q156" s="577"/>
      <c r="R156" s="577"/>
      <c r="S156" s="577"/>
      <c r="T156" s="578"/>
      <c r="U156" s="275"/>
      <c r="V156" s="314"/>
      <c r="W156" s="314"/>
      <c r="X156" s="314"/>
      <c r="Y156" s="275"/>
      <c r="Z156" s="275"/>
      <c r="AA156" s="275"/>
      <c r="AB156" s="275"/>
      <c r="AC156" s="275"/>
      <c r="AD156" s="275"/>
      <c r="AE156" s="275"/>
    </row>
    <row r="157" spans="1:31" ht="20.100000000000001" customHeight="1" x14ac:dyDescent="0.3">
      <c r="A157" s="275"/>
      <c r="B157" s="441">
        <v>10</v>
      </c>
      <c r="C157" s="693" t="s">
        <v>213</v>
      </c>
      <c r="D157" s="694"/>
      <c r="E157" s="277">
        <v>3077</v>
      </c>
      <c r="F157" s="442">
        <v>2.9815891472868219</v>
      </c>
      <c r="G157" s="279">
        <v>1032</v>
      </c>
      <c r="H157" s="443">
        <v>3.0923379964624537E-2</v>
      </c>
      <c r="I157" s="444">
        <v>1.9171401373267706E-2</v>
      </c>
      <c r="J157" s="280">
        <v>1.175197859135683E-2</v>
      </c>
      <c r="K157" s="445">
        <v>0.79324801412180057</v>
      </c>
      <c r="L157" s="446">
        <v>1.412180052956752E-2</v>
      </c>
      <c r="M157" s="682" t="s">
        <v>623</v>
      </c>
      <c r="N157" s="683"/>
      <c r="O157" s="683"/>
      <c r="P157" s="683"/>
      <c r="Q157" s="683"/>
      <c r="R157" s="683"/>
      <c r="S157" s="683"/>
      <c r="T157" s="684"/>
      <c r="U157" s="178"/>
      <c r="V157" s="317" t="s">
        <v>1019</v>
      </c>
      <c r="W157" s="296" t="s">
        <v>940</v>
      </c>
      <c r="X157" s="314"/>
      <c r="Y157" s="275"/>
      <c r="Z157" s="275"/>
      <c r="AA157" s="275"/>
      <c r="AB157" s="5"/>
      <c r="AC157" s="275"/>
      <c r="AD157" s="275"/>
      <c r="AE157" s="275"/>
    </row>
    <row r="158" spans="1:31" ht="15" customHeight="1" outlineLevel="1" x14ac:dyDescent="0.3">
      <c r="A158" s="275"/>
      <c r="B158" s="474" t="s">
        <v>358</v>
      </c>
      <c r="C158" s="452" t="s">
        <v>213</v>
      </c>
      <c r="D158" s="294" t="s">
        <v>396</v>
      </c>
      <c r="E158" s="276">
        <v>1041</v>
      </c>
      <c r="F158" s="442">
        <v>3.0261627906976742</v>
      </c>
      <c r="G158" s="279">
        <v>344</v>
      </c>
      <c r="H158" s="278">
        <v>0.33831654208644785</v>
      </c>
      <c r="I158" s="444">
        <v>4.9832087531145319E-3</v>
      </c>
      <c r="J158" s="278">
        <v>0.33333333333333331</v>
      </c>
      <c r="K158" s="445">
        <v>0.1875</v>
      </c>
      <c r="L158" s="447">
        <v>0.125</v>
      </c>
      <c r="M158" s="579"/>
      <c r="N158" s="580"/>
      <c r="O158" s="580"/>
      <c r="P158" s="580"/>
      <c r="Q158" s="580"/>
      <c r="R158" s="580"/>
      <c r="S158" s="580"/>
      <c r="T158" s="581"/>
      <c r="U158" s="275"/>
      <c r="V158" s="314"/>
      <c r="W158" s="314"/>
      <c r="X158" s="314"/>
      <c r="Y158" s="275"/>
      <c r="Z158" s="275"/>
      <c r="AA158" s="275"/>
      <c r="AB158" s="275"/>
      <c r="AC158" s="275"/>
      <c r="AD158" s="275"/>
      <c r="AE158" s="275"/>
    </row>
    <row r="159" spans="1:31" ht="15" customHeight="1" outlineLevel="1" x14ac:dyDescent="0.3">
      <c r="A159" s="275"/>
      <c r="B159" s="475" t="s">
        <v>359</v>
      </c>
      <c r="C159" s="452" t="s">
        <v>213</v>
      </c>
      <c r="D159" s="293" t="s">
        <v>34</v>
      </c>
      <c r="E159" s="276">
        <v>356</v>
      </c>
      <c r="F159" s="442">
        <v>3.1785714285714284</v>
      </c>
      <c r="G159" s="279">
        <v>112</v>
      </c>
      <c r="H159" s="278">
        <v>0.11569710757231069</v>
      </c>
      <c r="I159" s="444">
        <v>7.1699757893649574E-3</v>
      </c>
      <c r="J159" s="278">
        <v>0.10852713178294573</v>
      </c>
      <c r="K159" s="445">
        <v>0.7142857142857143</v>
      </c>
      <c r="L159" s="447">
        <v>0</v>
      </c>
      <c r="M159" s="579"/>
      <c r="N159" s="580"/>
      <c r="O159" s="580"/>
      <c r="P159" s="580"/>
      <c r="Q159" s="580"/>
      <c r="R159" s="580"/>
      <c r="S159" s="580"/>
      <c r="T159" s="581"/>
      <c r="U159" s="275"/>
      <c r="V159" s="314"/>
      <c r="W159" s="314"/>
      <c r="X159" s="314"/>
      <c r="Y159" s="275"/>
      <c r="Z159" s="275"/>
      <c r="AA159" s="275"/>
      <c r="AB159" s="275"/>
      <c r="AC159" s="275"/>
      <c r="AD159" s="275"/>
      <c r="AE159" s="275"/>
    </row>
    <row r="160" spans="1:31" ht="15" customHeight="1" outlineLevel="1" x14ac:dyDescent="0.3">
      <c r="A160" s="275"/>
      <c r="B160" s="475" t="s">
        <v>360</v>
      </c>
      <c r="C160" s="452" t="s">
        <v>213</v>
      </c>
      <c r="D160" s="293" t="s">
        <v>412</v>
      </c>
      <c r="E160" s="276">
        <v>292</v>
      </c>
      <c r="F160" s="442">
        <v>58.4</v>
      </c>
      <c r="G160" s="279">
        <v>5</v>
      </c>
      <c r="H160" s="278">
        <v>9.4897627559311012E-2</v>
      </c>
      <c r="I160" s="444">
        <v>9.005266631900094E-2</v>
      </c>
      <c r="J160" s="278">
        <v>4.8449612403100775E-3</v>
      </c>
      <c r="K160" s="445">
        <v>1</v>
      </c>
      <c r="L160" s="447">
        <v>0</v>
      </c>
      <c r="M160" s="579"/>
      <c r="N160" s="580"/>
      <c r="O160" s="580"/>
      <c r="P160" s="580"/>
      <c r="Q160" s="580"/>
      <c r="R160" s="580"/>
      <c r="S160" s="580"/>
      <c r="T160" s="581"/>
      <c r="U160" s="275"/>
      <c r="V160" s="314"/>
      <c r="W160" s="314"/>
      <c r="X160" s="314"/>
      <c r="Y160" s="275"/>
      <c r="Z160" s="275"/>
      <c r="AA160" s="275"/>
      <c r="AB160" s="275"/>
      <c r="AC160" s="275"/>
      <c r="AD160" s="275"/>
      <c r="AE160" s="275"/>
    </row>
    <row r="161" spans="1:31" ht="15" customHeight="1" outlineLevel="1" x14ac:dyDescent="0.3">
      <c r="A161" s="275"/>
      <c r="B161" s="475" t="s">
        <v>361</v>
      </c>
      <c r="C161" s="452" t="s">
        <v>213</v>
      </c>
      <c r="D161" s="293"/>
      <c r="E161" s="276">
        <v>0</v>
      </c>
      <c r="F161" s="442" t="s">
        <v>30</v>
      </c>
      <c r="G161" s="279">
        <v>0</v>
      </c>
      <c r="H161" s="278">
        <v>0</v>
      </c>
      <c r="I161" s="444">
        <v>0</v>
      </c>
      <c r="J161" s="278">
        <v>0</v>
      </c>
      <c r="K161" s="445">
        <v>0</v>
      </c>
      <c r="L161" s="447">
        <v>0</v>
      </c>
      <c r="M161" s="579"/>
      <c r="N161" s="580"/>
      <c r="O161" s="580"/>
      <c r="P161" s="580"/>
      <c r="Q161" s="580"/>
      <c r="R161" s="580"/>
      <c r="S161" s="580"/>
      <c r="T161" s="581"/>
      <c r="U161" s="275"/>
      <c r="V161" s="314"/>
      <c r="W161" s="314"/>
      <c r="X161" s="314"/>
      <c r="Y161" s="275"/>
      <c r="Z161" s="275"/>
      <c r="AA161" s="275"/>
      <c r="AB161" s="275"/>
      <c r="AC161" s="275"/>
      <c r="AD161" s="275"/>
      <c r="AE161" s="275"/>
    </row>
    <row r="162" spans="1:31" ht="15" customHeight="1" outlineLevel="1" x14ac:dyDescent="0.3">
      <c r="A162" s="275"/>
      <c r="B162" s="475" t="s">
        <v>362</v>
      </c>
      <c r="C162" s="455" t="s">
        <v>213</v>
      </c>
      <c r="D162" s="293"/>
      <c r="E162" s="276">
        <v>0</v>
      </c>
      <c r="F162" s="442" t="s">
        <v>30</v>
      </c>
      <c r="G162" s="279">
        <v>0</v>
      </c>
      <c r="H162" s="278">
        <v>0</v>
      </c>
      <c r="I162" s="444">
        <v>0</v>
      </c>
      <c r="J162" s="278">
        <v>0</v>
      </c>
      <c r="K162" s="445">
        <v>0</v>
      </c>
      <c r="L162" s="447">
        <v>0</v>
      </c>
      <c r="M162" s="579"/>
      <c r="N162" s="580"/>
      <c r="O162" s="580"/>
      <c r="P162" s="580"/>
      <c r="Q162" s="580"/>
      <c r="R162" s="580"/>
      <c r="S162" s="580"/>
      <c r="T162" s="581"/>
      <c r="U162" s="275"/>
      <c r="V162" s="314"/>
      <c r="W162" s="314"/>
      <c r="X162" s="314"/>
      <c r="Y162" s="275"/>
      <c r="Z162" s="275"/>
      <c r="AA162" s="275"/>
      <c r="AB162" s="275"/>
      <c r="AC162" s="275"/>
      <c r="AD162" s="275"/>
      <c r="AE162" s="275"/>
    </row>
    <row r="163" spans="1:31" x14ac:dyDescent="0.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96"/>
      <c r="W163" s="314"/>
      <c r="X163" s="314"/>
      <c r="Y163" s="275"/>
      <c r="Z163" s="275"/>
      <c r="AA163" s="275"/>
      <c r="AB163" s="5"/>
      <c r="AC163" s="275"/>
      <c r="AD163" s="275"/>
      <c r="AE163" s="275"/>
    </row>
    <row r="164" spans="1:31" ht="18.75" customHeight="1" x14ac:dyDescent="0.3">
      <c r="A164" s="275"/>
      <c r="B164" s="331" t="s">
        <v>539</v>
      </c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275"/>
      <c r="V164" s="314"/>
      <c r="W164" s="314"/>
      <c r="X164" s="314"/>
      <c r="Y164" s="275"/>
      <c r="Z164" s="275"/>
      <c r="AA164" s="275"/>
      <c r="AB164" s="275"/>
      <c r="AC164" s="275"/>
      <c r="AD164" s="275"/>
      <c r="AE164" s="275"/>
    </row>
    <row r="165" spans="1:31" ht="39.950000000000003" customHeight="1" x14ac:dyDescent="0.3">
      <c r="A165" s="275"/>
      <c r="B165" s="656" t="s">
        <v>708</v>
      </c>
      <c r="C165" s="657"/>
      <c r="D165" s="657"/>
      <c r="E165" s="657"/>
      <c r="F165" s="657"/>
      <c r="G165" s="657"/>
      <c r="H165" s="657"/>
      <c r="I165" s="657"/>
      <c r="J165" s="657"/>
      <c r="K165" s="657"/>
      <c r="L165" s="657"/>
      <c r="M165" s="657"/>
      <c r="N165" s="657"/>
      <c r="O165" s="657"/>
      <c r="P165" s="657"/>
      <c r="Q165" s="657"/>
      <c r="R165" s="657"/>
      <c r="S165" s="657"/>
      <c r="T165" s="657"/>
      <c r="U165" s="275"/>
      <c r="V165" s="314" t="s">
        <v>709</v>
      </c>
      <c r="W165" s="314" t="s">
        <v>710</v>
      </c>
      <c r="X165" s="314"/>
      <c r="Y165" s="275"/>
      <c r="Z165" s="275"/>
      <c r="AA165" s="275"/>
      <c r="AB165" s="275"/>
      <c r="AC165" s="275"/>
      <c r="AD165" s="275"/>
      <c r="AE165" s="275"/>
    </row>
    <row r="166" spans="1:31" ht="7.5" customHeight="1" x14ac:dyDescent="0.3">
      <c r="A166" s="275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331"/>
      <c r="U166" s="275"/>
      <c r="V166" s="314"/>
      <c r="W166" s="314"/>
      <c r="X166" s="314"/>
      <c r="Y166" s="275"/>
      <c r="Z166" s="275"/>
      <c r="AA166" s="275"/>
      <c r="AB166" s="275"/>
      <c r="AC166" s="275"/>
      <c r="AD166" s="275"/>
      <c r="AE166" s="275"/>
    </row>
    <row r="167" spans="1:31" ht="20.100000000000001" customHeight="1" x14ac:dyDescent="0.3">
      <c r="A167" s="275"/>
      <c r="B167" s="631" t="s">
        <v>315</v>
      </c>
      <c r="C167" s="649"/>
      <c r="D167" s="650"/>
      <c r="E167" s="337" t="s">
        <v>28</v>
      </c>
      <c r="F167" s="335"/>
      <c r="G167" s="335"/>
      <c r="H167" s="337" t="s">
        <v>29</v>
      </c>
      <c r="I167" s="335"/>
      <c r="J167" s="335"/>
      <c r="K167" s="628" t="s">
        <v>231</v>
      </c>
      <c r="L167" s="630"/>
      <c r="M167" s="661"/>
      <c r="N167" s="661"/>
      <c r="O167" s="661"/>
      <c r="P167" s="661"/>
      <c r="Q167" s="661"/>
      <c r="R167" s="661"/>
      <c r="S167" s="661"/>
      <c r="T167" s="636"/>
      <c r="U167" s="275"/>
      <c r="V167" s="314"/>
      <c r="W167" s="314"/>
      <c r="X167" s="678" t="s">
        <v>449</v>
      </c>
      <c r="Y167" s="678"/>
      <c r="Z167" s="275"/>
      <c r="AA167" s="275"/>
      <c r="AB167" s="275"/>
      <c r="AC167" s="275"/>
      <c r="AD167" s="275"/>
      <c r="AE167" s="275"/>
    </row>
    <row r="168" spans="1:31" ht="20.100000000000001" customHeight="1" x14ac:dyDescent="0.3">
      <c r="A168" s="275"/>
      <c r="B168" s="633"/>
      <c r="C168" s="651"/>
      <c r="D168" s="652"/>
      <c r="E168" s="341"/>
      <c r="F168" s="344" t="s">
        <v>228</v>
      </c>
      <c r="G168" s="307" t="s">
        <v>316</v>
      </c>
      <c r="H168" s="343"/>
      <c r="I168" s="308" t="s">
        <v>228</v>
      </c>
      <c r="J168" s="307" t="s">
        <v>316</v>
      </c>
      <c r="K168" s="342" t="s">
        <v>303</v>
      </c>
      <c r="L168" s="434" t="s">
        <v>304</v>
      </c>
      <c r="M168" s="662"/>
      <c r="N168" s="662"/>
      <c r="O168" s="662"/>
      <c r="P168" s="662"/>
      <c r="Q168" s="662"/>
      <c r="R168" s="662"/>
      <c r="S168" s="662"/>
      <c r="T168" s="639"/>
      <c r="U168" s="275"/>
      <c r="V168" s="314"/>
      <c r="W168" s="314"/>
      <c r="X168" s="678"/>
      <c r="Y168" s="678"/>
      <c r="Z168" s="275"/>
      <c r="AA168" s="275"/>
      <c r="AB168" s="275"/>
      <c r="AC168" s="275"/>
      <c r="AD168" s="275"/>
      <c r="AE168" s="275"/>
    </row>
    <row r="169" spans="1:31" ht="20.100000000000001" customHeight="1" x14ac:dyDescent="0.3">
      <c r="A169" s="275"/>
      <c r="B169" s="679" t="s">
        <v>232</v>
      </c>
      <c r="C169" s="670"/>
      <c r="D169" s="671"/>
      <c r="E169" s="413">
        <v>4327</v>
      </c>
      <c r="F169" s="435">
        <v>0.51450653983353156</v>
      </c>
      <c r="G169" s="436">
        <v>8410</v>
      </c>
      <c r="H169" s="473" t="s">
        <v>31</v>
      </c>
      <c r="I169" s="473" t="s">
        <v>31</v>
      </c>
      <c r="J169" s="473" t="s">
        <v>31</v>
      </c>
      <c r="K169" s="437">
        <v>0.2375451263537906</v>
      </c>
      <c r="L169" s="438">
        <v>0.15090252707581228</v>
      </c>
      <c r="M169" s="439"/>
      <c r="N169" s="439"/>
      <c r="O169" s="439"/>
      <c r="P169" s="439"/>
      <c r="Q169" s="439"/>
      <c r="R169" s="439"/>
      <c r="S169" s="439"/>
      <c r="T169" s="440"/>
      <c r="U169" s="275"/>
      <c r="V169" s="314"/>
      <c r="W169" s="314"/>
      <c r="X169" s="315">
        <v>0.16488845780795344</v>
      </c>
      <c r="Y169" s="291">
        <v>0.13433559650824442</v>
      </c>
      <c r="Z169" s="275"/>
      <c r="AA169" s="275"/>
      <c r="AB169" s="275"/>
      <c r="AC169" s="275"/>
      <c r="AD169" s="275"/>
      <c r="AE169" s="275"/>
    </row>
    <row r="170" spans="1:31" ht="20.100000000000001" customHeight="1" x14ac:dyDescent="0.3">
      <c r="A170" s="275"/>
      <c r="B170" s="441">
        <v>1</v>
      </c>
      <c r="C170" s="680" t="s">
        <v>36</v>
      </c>
      <c r="D170" s="681"/>
      <c r="E170" s="277">
        <v>1537</v>
      </c>
      <c r="F170" s="442">
        <v>0.49058410469198849</v>
      </c>
      <c r="G170" s="279">
        <v>3133</v>
      </c>
      <c r="H170" s="278">
        <v>0.22553191489361701</v>
      </c>
      <c r="I170" s="444">
        <v>-4.083434934715835E-2</v>
      </c>
      <c r="J170" s="280">
        <v>0.26636626424077536</v>
      </c>
      <c r="K170" s="445">
        <v>0.19669117647058823</v>
      </c>
      <c r="L170" s="446">
        <v>0.10110294117647059</v>
      </c>
      <c r="M170" s="695" t="s">
        <v>941</v>
      </c>
      <c r="N170" s="696"/>
      <c r="O170" s="696"/>
      <c r="P170" s="696"/>
      <c r="Q170" s="696"/>
      <c r="R170" s="696"/>
      <c r="S170" s="696"/>
      <c r="T170" s="697"/>
      <c r="U170" s="275"/>
      <c r="V170" s="314" t="s">
        <v>942</v>
      </c>
      <c r="W170" s="314" t="s">
        <v>1020</v>
      </c>
      <c r="X170" s="314"/>
      <c r="Y170" s="275"/>
      <c r="Z170" s="275"/>
      <c r="AA170" s="275"/>
      <c r="AB170" s="275"/>
      <c r="AC170" s="275"/>
      <c r="AD170" s="275"/>
      <c r="AE170" s="275"/>
    </row>
    <row r="171" spans="1:31" ht="15" customHeight="1" outlineLevel="1" x14ac:dyDescent="0.3">
      <c r="A171" s="275"/>
      <c r="B171" s="474" t="s">
        <v>317</v>
      </c>
      <c r="C171" s="287" t="s">
        <v>36</v>
      </c>
      <c r="D171" s="293" t="s">
        <v>47</v>
      </c>
      <c r="E171" s="276">
        <v>900</v>
      </c>
      <c r="F171" s="442">
        <v>4.0909090909090908</v>
      </c>
      <c r="G171" s="279">
        <v>220</v>
      </c>
      <c r="H171" s="278">
        <v>0.58555627846454128</v>
      </c>
      <c r="I171" s="444">
        <v>0.51533604226920138</v>
      </c>
      <c r="J171" s="278">
        <v>7.022023619533993E-2</v>
      </c>
      <c r="K171" s="445">
        <v>6.6666666666666666E-2</v>
      </c>
      <c r="L171" s="447">
        <v>6.6666666666666666E-2</v>
      </c>
      <c r="M171" s="582"/>
      <c r="N171" s="582"/>
      <c r="O171" s="582"/>
      <c r="P171" s="582"/>
      <c r="Q171" s="582"/>
      <c r="R171" s="582"/>
      <c r="S171" s="582"/>
      <c r="T171" s="583"/>
      <c r="U171" s="275"/>
      <c r="V171" s="314"/>
      <c r="W171" s="314"/>
      <c r="X171" s="314"/>
      <c r="Y171" s="275"/>
      <c r="Z171" s="275"/>
      <c r="AA171" s="275"/>
      <c r="AB171" s="275"/>
      <c r="AC171" s="275"/>
      <c r="AD171" s="275"/>
      <c r="AE171" s="275"/>
    </row>
    <row r="172" spans="1:31" ht="15" customHeight="1" outlineLevel="1" x14ac:dyDescent="0.3">
      <c r="A172" s="275"/>
      <c r="B172" s="474" t="s">
        <v>364</v>
      </c>
      <c r="C172" s="287" t="s">
        <v>36</v>
      </c>
      <c r="D172" s="293" t="s">
        <v>49</v>
      </c>
      <c r="E172" s="276">
        <v>487</v>
      </c>
      <c r="F172" s="442">
        <v>1.6793103448275861</v>
      </c>
      <c r="G172" s="279">
        <v>290</v>
      </c>
      <c r="H172" s="278">
        <v>0.31685100845803515</v>
      </c>
      <c r="I172" s="444">
        <v>0.22428796983690524</v>
      </c>
      <c r="J172" s="278">
        <v>9.2563038621129912E-2</v>
      </c>
      <c r="K172" s="445">
        <v>0.6</v>
      </c>
      <c r="L172" s="447">
        <v>0</v>
      </c>
      <c r="M172" s="584"/>
      <c r="N172" s="584"/>
      <c r="O172" s="584"/>
      <c r="P172" s="584"/>
      <c r="Q172" s="584"/>
      <c r="R172" s="584"/>
      <c r="S172" s="584"/>
      <c r="T172" s="585"/>
      <c r="U172" s="275"/>
      <c r="V172" s="314"/>
      <c r="W172" s="314"/>
      <c r="X172" s="314"/>
      <c r="Y172" s="275"/>
      <c r="Z172" s="275"/>
      <c r="AA172" s="275"/>
      <c r="AB172" s="275"/>
      <c r="AC172" s="275"/>
      <c r="AD172" s="275"/>
      <c r="AE172" s="275"/>
    </row>
    <row r="173" spans="1:31" ht="15" customHeight="1" outlineLevel="1" x14ac:dyDescent="0.3">
      <c r="A173" s="275"/>
      <c r="B173" s="474" t="s">
        <v>365</v>
      </c>
      <c r="C173" s="287" t="s">
        <v>36</v>
      </c>
      <c r="D173" s="293" t="s">
        <v>51</v>
      </c>
      <c r="E173" s="276">
        <v>261</v>
      </c>
      <c r="F173" s="442">
        <v>1.3316326530612246</v>
      </c>
      <c r="G173" s="279">
        <v>196</v>
      </c>
      <c r="H173" s="278">
        <v>0.16981132075471697</v>
      </c>
      <c r="I173" s="444">
        <v>0.10725147396250503</v>
      </c>
      <c r="J173" s="278">
        <v>6.2559846792211937E-2</v>
      </c>
      <c r="K173" s="445">
        <v>0.33333333333333331</v>
      </c>
      <c r="L173" s="447">
        <v>0</v>
      </c>
      <c r="M173" s="584"/>
      <c r="N173" s="584"/>
      <c r="O173" s="584"/>
      <c r="P173" s="584"/>
      <c r="Q173" s="584"/>
      <c r="R173" s="584"/>
      <c r="S173" s="584"/>
      <c r="T173" s="585"/>
      <c r="U173" s="275"/>
      <c r="V173" s="314"/>
      <c r="W173" s="314"/>
      <c r="X173" s="314"/>
      <c r="Y173" s="275"/>
      <c r="Z173" s="275"/>
      <c r="AA173" s="275"/>
      <c r="AB173" s="275"/>
      <c r="AC173" s="275"/>
      <c r="AD173" s="275"/>
      <c r="AE173" s="275"/>
    </row>
    <row r="174" spans="1:31" ht="15" customHeight="1" outlineLevel="1" x14ac:dyDescent="0.3">
      <c r="A174" s="275"/>
      <c r="B174" s="474" t="s">
        <v>366</v>
      </c>
      <c r="C174" s="287" t="s">
        <v>36</v>
      </c>
      <c r="D174" s="293" t="s">
        <v>390</v>
      </c>
      <c r="E174" s="276">
        <v>132</v>
      </c>
      <c r="F174" s="442">
        <v>0.515625</v>
      </c>
      <c r="G174" s="279">
        <v>256</v>
      </c>
      <c r="H174" s="278">
        <v>8.5881587508132726E-2</v>
      </c>
      <c r="I174" s="444">
        <v>4.1707672081008063E-3</v>
      </c>
      <c r="J174" s="278">
        <v>8.1710820300031919E-2</v>
      </c>
      <c r="K174" s="445">
        <v>0.1875</v>
      </c>
      <c r="L174" s="447">
        <v>0.1875</v>
      </c>
      <c r="M174" s="584"/>
      <c r="N174" s="584"/>
      <c r="O174" s="584"/>
      <c r="P174" s="584"/>
      <c r="Q174" s="584"/>
      <c r="R174" s="584"/>
      <c r="S174" s="584"/>
      <c r="T174" s="585"/>
      <c r="U174" s="275"/>
      <c r="V174" s="314"/>
      <c r="W174" s="314"/>
      <c r="X174" s="314"/>
      <c r="Y174" s="275"/>
      <c r="Z174" s="275"/>
      <c r="AA174" s="275"/>
      <c r="AB174" s="275"/>
      <c r="AC174" s="275"/>
      <c r="AD174" s="275"/>
      <c r="AE174" s="275"/>
    </row>
    <row r="175" spans="1:31" ht="15" customHeight="1" outlineLevel="1" x14ac:dyDescent="0.3">
      <c r="A175" s="275"/>
      <c r="B175" s="474" t="s">
        <v>367</v>
      </c>
      <c r="C175" s="288" t="s">
        <v>36</v>
      </c>
      <c r="D175" s="293" t="s">
        <v>54</v>
      </c>
      <c r="E175" s="276">
        <v>119</v>
      </c>
      <c r="F175" s="442">
        <v>0.35522388059701493</v>
      </c>
      <c r="G175" s="279">
        <v>335</v>
      </c>
      <c r="H175" s="278">
        <v>7.7423552374756024E-2</v>
      </c>
      <c r="I175" s="444">
        <v>-2.9502716377238863E-2</v>
      </c>
      <c r="J175" s="278">
        <v>0.10692626875199489</v>
      </c>
      <c r="K175" s="445">
        <v>0.2</v>
      </c>
      <c r="L175" s="447">
        <v>0.2</v>
      </c>
      <c r="M175" s="584"/>
      <c r="N175" s="584"/>
      <c r="O175" s="584"/>
      <c r="P175" s="584"/>
      <c r="Q175" s="584"/>
      <c r="R175" s="584"/>
      <c r="S175" s="584"/>
      <c r="T175" s="585"/>
      <c r="U175" s="275"/>
      <c r="V175" s="314"/>
      <c r="W175" s="314"/>
      <c r="X175" s="314"/>
      <c r="Y175" s="275"/>
      <c r="Z175" s="275"/>
      <c r="AA175" s="275"/>
      <c r="AB175" s="275"/>
      <c r="AC175" s="275"/>
      <c r="AD175" s="275"/>
      <c r="AE175" s="275"/>
    </row>
    <row r="176" spans="1:31" ht="20.100000000000001" customHeight="1" x14ac:dyDescent="0.3">
      <c r="A176" s="275"/>
      <c r="B176" s="450">
        <v>2</v>
      </c>
      <c r="C176" s="680" t="s">
        <v>42</v>
      </c>
      <c r="D176" s="681"/>
      <c r="E176" s="277">
        <v>1093</v>
      </c>
      <c r="F176" s="442">
        <v>0.89884868421052633</v>
      </c>
      <c r="G176" s="279">
        <v>1216</v>
      </c>
      <c r="H176" s="278">
        <v>0.1603815113719736</v>
      </c>
      <c r="I176" s="444">
        <v>5.6997733102971723E-2</v>
      </c>
      <c r="J176" s="280">
        <v>0.10338377826900187</v>
      </c>
      <c r="K176" s="445">
        <v>0.14136125654450263</v>
      </c>
      <c r="L176" s="447">
        <v>0.11780104712041885</v>
      </c>
      <c r="M176" s="695" t="s">
        <v>799</v>
      </c>
      <c r="N176" s="696"/>
      <c r="O176" s="696"/>
      <c r="P176" s="696"/>
      <c r="Q176" s="696"/>
      <c r="R176" s="696"/>
      <c r="S176" s="696"/>
      <c r="T176" s="697"/>
      <c r="U176" s="275"/>
      <c r="V176" s="314" t="s">
        <v>1021</v>
      </c>
      <c r="W176" s="314" t="s">
        <v>866</v>
      </c>
      <c r="X176" s="314"/>
      <c r="Y176" s="275"/>
      <c r="Z176" s="275"/>
      <c r="AA176" s="275"/>
      <c r="AB176" s="275"/>
      <c r="AC176" s="275"/>
      <c r="AD176" s="275"/>
      <c r="AE176" s="275"/>
    </row>
    <row r="177" spans="1:31" ht="15" customHeight="1" outlineLevel="1" x14ac:dyDescent="0.3">
      <c r="A177" s="275"/>
      <c r="B177" s="474" t="s">
        <v>318</v>
      </c>
      <c r="C177" s="287" t="s">
        <v>42</v>
      </c>
      <c r="D177" s="293" t="s">
        <v>381</v>
      </c>
      <c r="E177" s="276">
        <v>386</v>
      </c>
      <c r="F177" s="442">
        <v>1.4511278195488722</v>
      </c>
      <c r="G177" s="279">
        <v>266</v>
      </c>
      <c r="H177" s="278">
        <v>0.35315645013723695</v>
      </c>
      <c r="I177" s="444">
        <v>0.13440645013723695</v>
      </c>
      <c r="J177" s="278">
        <v>0.21875</v>
      </c>
      <c r="K177" s="445">
        <v>0</v>
      </c>
      <c r="L177" s="447">
        <v>0</v>
      </c>
      <c r="M177" s="584"/>
      <c r="N177" s="584"/>
      <c r="O177" s="584"/>
      <c r="P177" s="584"/>
      <c r="Q177" s="584"/>
      <c r="R177" s="584"/>
      <c r="S177" s="584"/>
      <c r="T177" s="585"/>
      <c r="U177" s="275"/>
      <c r="V177" s="314"/>
      <c r="W177" s="314"/>
      <c r="X177" s="314"/>
      <c r="Y177" s="275"/>
      <c r="Z177" s="275"/>
      <c r="AA177" s="275"/>
      <c r="AB177" s="275"/>
      <c r="AC177" s="275"/>
      <c r="AD177" s="275"/>
      <c r="AE177" s="275"/>
    </row>
    <row r="178" spans="1:31" ht="15" customHeight="1" outlineLevel="1" x14ac:dyDescent="0.3">
      <c r="A178" s="275"/>
      <c r="B178" s="475" t="s">
        <v>319</v>
      </c>
      <c r="C178" s="287" t="s">
        <v>42</v>
      </c>
      <c r="D178" s="293" t="s">
        <v>389</v>
      </c>
      <c r="E178" s="276">
        <v>80</v>
      </c>
      <c r="F178" s="442">
        <v>0.98765432098765427</v>
      </c>
      <c r="G178" s="279">
        <v>81</v>
      </c>
      <c r="H178" s="278">
        <v>7.3193046660567251E-2</v>
      </c>
      <c r="I178" s="444">
        <v>6.5812045553040877E-3</v>
      </c>
      <c r="J178" s="278">
        <v>6.6611842105263164E-2</v>
      </c>
      <c r="K178" s="445">
        <v>0.66666666666666663</v>
      </c>
      <c r="L178" s="447">
        <v>0.33333333333333331</v>
      </c>
      <c r="M178" s="584"/>
      <c r="N178" s="584"/>
      <c r="O178" s="584"/>
      <c r="P178" s="584"/>
      <c r="Q178" s="584"/>
      <c r="R178" s="584"/>
      <c r="S178" s="584"/>
      <c r="T178" s="585"/>
      <c r="U178" s="275"/>
      <c r="V178" s="314"/>
      <c r="W178" s="314"/>
      <c r="X178" s="314"/>
      <c r="Y178" s="275"/>
      <c r="Z178" s="275"/>
      <c r="AA178" s="275"/>
      <c r="AB178" s="275"/>
      <c r="AC178" s="275"/>
      <c r="AD178" s="275"/>
      <c r="AE178" s="275"/>
    </row>
    <row r="179" spans="1:31" ht="15" customHeight="1" outlineLevel="1" x14ac:dyDescent="0.3">
      <c r="A179" s="275"/>
      <c r="B179" s="475" t="s">
        <v>320</v>
      </c>
      <c r="C179" s="287" t="s">
        <v>42</v>
      </c>
      <c r="D179" s="293" t="s">
        <v>399</v>
      </c>
      <c r="E179" s="276">
        <v>34</v>
      </c>
      <c r="F179" s="442">
        <v>1.36</v>
      </c>
      <c r="G179" s="279">
        <v>25</v>
      </c>
      <c r="H179" s="278">
        <v>3.110704483074108E-2</v>
      </c>
      <c r="I179" s="444">
        <v>1.054783430442529E-2</v>
      </c>
      <c r="J179" s="278">
        <v>2.0559210526315791E-2</v>
      </c>
      <c r="K179" s="445">
        <v>1</v>
      </c>
      <c r="L179" s="447">
        <v>0</v>
      </c>
      <c r="M179" s="584"/>
      <c r="N179" s="584"/>
      <c r="O179" s="584"/>
      <c r="P179" s="584"/>
      <c r="Q179" s="584"/>
      <c r="R179" s="584"/>
      <c r="S179" s="584"/>
      <c r="T179" s="585"/>
      <c r="U179" s="275"/>
      <c r="V179" s="314"/>
      <c r="W179" s="314"/>
      <c r="X179" s="314"/>
      <c r="Y179" s="275"/>
      <c r="Z179" s="275"/>
      <c r="AA179" s="275"/>
      <c r="AB179" s="275"/>
      <c r="AC179" s="275"/>
      <c r="AD179" s="275"/>
      <c r="AE179" s="275"/>
    </row>
    <row r="180" spans="1:31" ht="15" customHeight="1" outlineLevel="1" x14ac:dyDescent="0.3">
      <c r="A180" s="275"/>
      <c r="B180" s="475" t="s">
        <v>321</v>
      </c>
      <c r="C180" s="287" t="s">
        <v>42</v>
      </c>
      <c r="D180" s="293"/>
      <c r="E180" s="276">
        <v>0</v>
      </c>
      <c r="F180" s="442" t="s">
        <v>30</v>
      </c>
      <c r="G180" s="279">
        <v>0</v>
      </c>
      <c r="H180" s="278">
        <v>0</v>
      </c>
      <c r="I180" s="444">
        <v>0</v>
      </c>
      <c r="J180" s="278">
        <v>0</v>
      </c>
      <c r="K180" s="445">
        <v>0</v>
      </c>
      <c r="L180" s="447">
        <v>0</v>
      </c>
      <c r="M180" s="584"/>
      <c r="N180" s="584"/>
      <c r="O180" s="584"/>
      <c r="P180" s="584"/>
      <c r="Q180" s="584"/>
      <c r="R180" s="584"/>
      <c r="S180" s="584"/>
      <c r="T180" s="585"/>
      <c r="U180" s="275"/>
      <c r="V180" s="314"/>
      <c r="W180" s="314"/>
      <c r="X180" s="314"/>
      <c r="Y180" s="275"/>
      <c r="Z180" s="275"/>
      <c r="AA180" s="275"/>
      <c r="AB180" s="275"/>
      <c r="AC180" s="275"/>
      <c r="AD180" s="275"/>
      <c r="AE180" s="275"/>
    </row>
    <row r="181" spans="1:31" ht="15" customHeight="1" outlineLevel="1" x14ac:dyDescent="0.3">
      <c r="A181" s="275"/>
      <c r="B181" s="475" t="s">
        <v>322</v>
      </c>
      <c r="C181" s="287" t="s">
        <v>42</v>
      </c>
      <c r="D181" s="451"/>
      <c r="E181" s="276">
        <v>0</v>
      </c>
      <c r="F181" s="442" t="s">
        <v>30</v>
      </c>
      <c r="G181" s="279">
        <v>0</v>
      </c>
      <c r="H181" s="278">
        <v>0</v>
      </c>
      <c r="I181" s="444">
        <v>0</v>
      </c>
      <c r="J181" s="278">
        <v>0</v>
      </c>
      <c r="K181" s="445">
        <v>0</v>
      </c>
      <c r="L181" s="447">
        <v>0</v>
      </c>
      <c r="M181" s="584"/>
      <c r="N181" s="584"/>
      <c r="O181" s="584"/>
      <c r="P181" s="584"/>
      <c r="Q181" s="584"/>
      <c r="R181" s="584"/>
      <c r="S181" s="584"/>
      <c r="T181" s="585"/>
      <c r="U181" s="275"/>
      <c r="V181" s="314"/>
      <c r="W181" s="314"/>
      <c r="X181" s="314"/>
      <c r="Y181" s="275"/>
      <c r="Z181" s="275"/>
      <c r="AA181" s="275"/>
      <c r="AB181" s="275"/>
      <c r="AC181" s="275"/>
      <c r="AD181" s="275"/>
      <c r="AE181" s="275"/>
    </row>
    <row r="182" spans="1:31" ht="20.100000000000001" customHeight="1" x14ac:dyDescent="0.3">
      <c r="A182" s="275"/>
      <c r="B182" s="441">
        <v>3</v>
      </c>
      <c r="C182" s="680" t="s">
        <v>45</v>
      </c>
      <c r="D182" s="681"/>
      <c r="E182" s="277">
        <v>1022</v>
      </c>
      <c r="F182" s="442">
        <v>0.41527834213734255</v>
      </c>
      <c r="G182" s="279">
        <v>2461</v>
      </c>
      <c r="H182" s="278">
        <v>0.14996331621423331</v>
      </c>
      <c r="I182" s="444">
        <v>-5.9269807404198932E-2</v>
      </c>
      <c r="J182" s="280">
        <v>0.20923312361843224</v>
      </c>
      <c r="K182" s="445">
        <v>0.23192771084337349</v>
      </c>
      <c r="L182" s="447">
        <v>0.18072289156626506</v>
      </c>
      <c r="M182" s="695" t="s">
        <v>868</v>
      </c>
      <c r="N182" s="696"/>
      <c r="O182" s="696"/>
      <c r="P182" s="696"/>
      <c r="Q182" s="696"/>
      <c r="R182" s="696"/>
      <c r="S182" s="696"/>
      <c r="T182" s="697"/>
      <c r="U182" s="275"/>
      <c r="V182" s="314" t="s">
        <v>830</v>
      </c>
      <c r="W182" s="314" t="s">
        <v>721</v>
      </c>
      <c r="X182" s="314"/>
      <c r="Y182" s="275"/>
      <c r="Z182" s="275"/>
      <c r="AA182" s="275"/>
      <c r="AB182" s="275"/>
      <c r="AC182" s="275"/>
      <c r="AD182" s="275"/>
      <c r="AE182" s="275"/>
    </row>
    <row r="183" spans="1:31" ht="15" customHeight="1" outlineLevel="1" x14ac:dyDescent="0.3">
      <c r="A183" s="275"/>
      <c r="B183" s="475" t="s">
        <v>323</v>
      </c>
      <c r="C183" s="287" t="s">
        <v>45</v>
      </c>
      <c r="D183" s="293" t="s">
        <v>394</v>
      </c>
      <c r="E183" s="276">
        <v>518</v>
      </c>
      <c r="F183" s="442">
        <v>0.7378917378917379</v>
      </c>
      <c r="G183" s="279">
        <v>702</v>
      </c>
      <c r="H183" s="278">
        <v>0.50684931506849318</v>
      </c>
      <c r="I183" s="444">
        <v>0.22159941665321481</v>
      </c>
      <c r="J183" s="278">
        <v>0.28524989841527837</v>
      </c>
      <c r="K183" s="445">
        <v>0.35294117647058826</v>
      </c>
      <c r="L183" s="447">
        <v>5.8823529411764705E-2</v>
      </c>
      <c r="M183" s="584"/>
      <c r="N183" s="584"/>
      <c r="O183" s="584"/>
      <c r="P183" s="584"/>
      <c r="Q183" s="584"/>
      <c r="R183" s="584"/>
      <c r="S183" s="584"/>
      <c r="T183" s="585"/>
      <c r="U183" s="275"/>
      <c r="V183" s="314"/>
      <c r="W183" s="314"/>
      <c r="X183" s="314"/>
      <c r="Y183" s="275"/>
      <c r="Z183" s="275"/>
      <c r="AA183" s="275"/>
      <c r="AB183" s="275"/>
      <c r="AC183" s="275"/>
      <c r="AD183" s="275"/>
      <c r="AE183" s="275"/>
    </row>
    <row r="184" spans="1:31" ht="15" customHeight="1" outlineLevel="1" x14ac:dyDescent="0.3">
      <c r="A184" s="275"/>
      <c r="B184" s="475" t="s">
        <v>324</v>
      </c>
      <c r="C184" s="287" t="s">
        <v>45</v>
      </c>
      <c r="D184" s="293" t="s">
        <v>398</v>
      </c>
      <c r="E184" s="276">
        <v>335</v>
      </c>
      <c r="F184" s="442">
        <v>0.64299424184261034</v>
      </c>
      <c r="G184" s="279">
        <v>521</v>
      </c>
      <c r="H184" s="278">
        <v>0.32778864970645794</v>
      </c>
      <c r="I184" s="444">
        <v>0.11608608977147217</v>
      </c>
      <c r="J184" s="278">
        <v>0.21170255993498577</v>
      </c>
      <c r="K184" s="445">
        <v>0.33333333333333331</v>
      </c>
      <c r="L184" s="447">
        <v>0.1111111111111111</v>
      </c>
      <c r="M184" s="584"/>
      <c r="N184" s="584"/>
      <c r="O184" s="584"/>
      <c r="P184" s="584"/>
      <c r="Q184" s="584"/>
      <c r="R184" s="584"/>
      <c r="S184" s="584"/>
      <c r="T184" s="585"/>
      <c r="U184" s="275"/>
      <c r="V184" s="314"/>
      <c r="W184" s="314"/>
      <c r="X184" s="314"/>
      <c r="Y184" s="275"/>
      <c r="Z184" s="275"/>
      <c r="AA184" s="275"/>
      <c r="AB184" s="275"/>
      <c r="AC184" s="275"/>
      <c r="AD184" s="275"/>
      <c r="AE184" s="275"/>
    </row>
    <row r="185" spans="1:31" ht="15" customHeight="1" outlineLevel="1" x14ac:dyDescent="0.3">
      <c r="A185" s="275"/>
      <c r="B185" s="475" t="s">
        <v>325</v>
      </c>
      <c r="C185" s="287" t="s">
        <v>45</v>
      </c>
      <c r="D185" s="293" t="s">
        <v>393</v>
      </c>
      <c r="E185" s="276">
        <v>47</v>
      </c>
      <c r="F185" s="442">
        <v>0.35074626865671643</v>
      </c>
      <c r="G185" s="279">
        <v>134</v>
      </c>
      <c r="H185" s="278">
        <v>4.5988258317025438E-2</v>
      </c>
      <c r="I185" s="444">
        <v>-8.4611524915889497E-3</v>
      </c>
      <c r="J185" s="278">
        <v>5.4449410808614387E-2</v>
      </c>
      <c r="K185" s="445">
        <v>0</v>
      </c>
      <c r="L185" s="447">
        <v>1</v>
      </c>
      <c r="M185" s="584"/>
      <c r="N185" s="584"/>
      <c r="O185" s="584"/>
      <c r="P185" s="584"/>
      <c r="Q185" s="584"/>
      <c r="R185" s="584"/>
      <c r="S185" s="584"/>
      <c r="T185" s="585"/>
      <c r="U185" s="275"/>
      <c r="V185" s="314"/>
      <c r="W185" s="314"/>
      <c r="X185" s="314"/>
      <c r="Y185" s="275"/>
      <c r="Z185" s="275"/>
      <c r="AA185" s="275"/>
      <c r="AB185" s="275"/>
      <c r="AC185" s="275"/>
      <c r="AD185" s="275"/>
      <c r="AE185" s="275"/>
    </row>
    <row r="186" spans="1:31" ht="15" customHeight="1" outlineLevel="1" x14ac:dyDescent="0.3">
      <c r="A186" s="275"/>
      <c r="B186" s="475" t="s">
        <v>326</v>
      </c>
      <c r="C186" s="287" t="s">
        <v>45</v>
      </c>
      <c r="D186" s="293" t="s">
        <v>384</v>
      </c>
      <c r="E186" s="276">
        <v>17</v>
      </c>
      <c r="F186" s="442">
        <v>0.34693877551020408</v>
      </c>
      <c r="G186" s="279">
        <v>49</v>
      </c>
      <c r="H186" s="278">
        <v>1.6634050880626222E-2</v>
      </c>
      <c r="I186" s="444">
        <v>-3.2765545643148597E-3</v>
      </c>
      <c r="J186" s="278">
        <v>1.9910605444941082E-2</v>
      </c>
      <c r="K186" s="445">
        <v>1</v>
      </c>
      <c r="L186" s="447">
        <v>0</v>
      </c>
      <c r="M186" s="584"/>
      <c r="N186" s="584"/>
      <c r="O186" s="584"/>
      <c r="P186" s="584"/>
      <c r="Q186" s="584"/>
      <c r="R186" s="584"/>
      <c r="S186" s="584"/>
      <c r="T186" s="585"/>
      <c r="U186" s="275"/>
      <c r="V186" s="314"/>
      <c r="W186" s="314"/>
      <c r="X186" s="314"/>
      <c r="Y186" s="275"/>
      <c r="Z186" s="275"/>
      <c r="AA186" s="275"/>
      <c r="AB186" s="275"/>
      <c r="AC186" s="275"/>
      <c r="AD186" s="275"/>
      <c r="AE186" s="275"/>
    </row>
    <row r="187" spans="1:31" ht="15" customHeight="1" outlineLevel="1" x14ac:dyDescent="0.3">
      <c r="A187" s="275"/>
      <c r="B187" s="475" t="s">
        <v>327</v>
      </c>
      <c r="C187" s="288" t="s">
        <v>45</v>
      </c>
      <c r="D187" s="451"/>
      <c r="E187" s="276">
        <v>0</v>
      </c>
      <c r="F187" s="442" t="s">
        <v>30</v>
      </c>
      <c r="G187" s="279">
        <v>0</v>
      </c>
      <c r="H187" s="278">
        <v>0</v>
      </c>
      <c r="I187" s="444">
        <v>0</v>
      </c>
      <c r="J187" s="278">
        <v>0</v>
      </c>
      <c r="K187" s="445">
        <v>0</v>
      </c>
      <c r="L187" s="447">
        <v>0</v>
      </c>
      <c r="M187" s="584"/>
      <c r="N187" s="584"/>
      <c r="O187" s="584"/>
      <c r="P187" s="584"/>
      <c r="Q187" s="584"/>
      <c r="R187" s="584"/>
      <c r="S187" s="584"/>
      <c r="T187" s="585"/>
      <c r="U187" s="275"/>
      <c r="V187" s="314"/>
      <c r="W187" s="314"/>
      <c r="X187" s="314"/>
      <c r="Y187" s="275"/>
      <c r="Z187" s="275"/>
      <c r="AA187" s="275"/>
      <c r="AB187" s="275"/>
      <c r="AC187" s="275"/>
      <c r="AD187" s="275"/>
      <c r="AE187" s="275"/>
    </row>
    <row r="188" spans="1:31" ht="20.100000000000001" customHeight="1" x14ac:dyDescent="0.3">
      <c r="A188" s="275"/>
      <c r="B188" s="441">
        <v>4</v>
      </c>
      <c r="C188" s="691" t="s">
        <v>41</v>
      </c>
      <c r="D188" s="692"/>
      <c r="E188" s="277">
        <v>971</v>
      </c>
      <c r="F188" s="442">
        <v>0.5346916299559471</v>
      </c>
      <c r="G188" s="279">
        <v>1816</v>
      </c>
      <c r="H188" s="278">
        <v>0.14247982391782832</v>
      </c>
      <c r="I188" s="444">
        <v>-1.1915687049694201E-2</v>
      </c>
      <c r="J188" s="280">
        <v>0.15439551096752252</v>
      </c>
      <c r="K188" s="445">
        <v>0.15238095238095239</v>
      </c>
      <c r="L188" s="447">
        <v>0.20476190476190476</v>
      </c>
      <c r="M188" s="695" t="s">
        <v>869</v>
      </c>
      <c r="N188" s="696"/>
      <c r="O188" s="696"/>
      <c r="P188" s="696"/>
      <c r="Q188" s="696"/>
      <c r="R188" s="696"/>
      <c r="S188" s="696"/>
      <c r="T188" s="697"/>
      <c r="U188" s="275"/>
      <c r="V188" s="314" t="s">
        <v>1022</v>
      </c>
      <c r="W188" s="314" t="s">
        <v>607</v>
      </c>
      <c r="X188" s="314"/>
      <c r="Y188" s="275"/>
      <c r="Z188" s="275"/>
      <c r="AA188" s="3"/>
      <c r="AB188" s="275"/>
      <c r="AC188" s="275"/>
      <c r="AD188" s="275"/>
      <c r="AE188" s="275"/>
    </row>
    <row r="189" spans="1:31" ht="15" customHeight="1" outlineLevel="1" x14ac:dyDescent="0.3">
      <c r="A189" s="275"/>
      <c r="B189" s="474" t="s">
        <v>328</v>
      </c>
      <c r="C189" s="452" t="s">
        <v>41</v>
      </c>
      <c r="D189" s="293" t="s">
        <v>386</v>
      </c>
      <c r="E189" s="276">
        <v>681</v>
      </c>
      <c r="F189" s="442">
        <v>1.7328244274809161</v>
      </c>
      <c r="G189" s="279">
        <v>393</v>
      </c>
      <c r="H189" s="278">
        <v>0.7013388259526262</v>
      </c>
      <c r="I189" s="444">
        <v>0.48492913432267026</v>
      </c>
      <c r="J189" s="278">
        <v>0.21640969162995594</v>
      </c>
      <c r="K189" s="445">
        <v>4.3478260869565216E-2</v>
      </c>
      <c r="L189" s="447">
        <v>0.17391304347826086</v>
      </c>
      <c r="M189" s="584"/>
      <c r="N189" s="584"/>
      <c r="O189" s="584"/>
      <c r="P189" s="584"/>
      <c r="Q189" s="584"/>
      <c r="R189" s="584"/>
      <c r="S189" s="584"/>
      <c r="T189" s="585"/>
      <c r="U189" s="275"/>
      <c r="V189" s="314"/>
      <c r="W189" s="314"/>
      <c r="X189" s="314"/>
      <c r="Y189" s="275"/>
      <c r="Z189" s="275"/>
      <c r="AA189" s="275"/>
      <c r="AB189" s="275"/>
      <c r="AC189" s="275"/>
      <c r="AD189" s="275"/>
      <c r="AE189" s="275"/>
    </row>
    <row r="190" spans="1:31" ht="15" customHeight="1" outlineLevel="1" x14ac:dyDescent="0.3">
      <c r="A190" s="275"/>
      <c r="B190" s="474" t="s">
        <v>329</v>
      </c>
      <c r="C190" s="452" t="s">
        <v>41</v>
      </c>
      <c r="D190" s="453" t="s">
        <v>385</v>
      </c>
      <c r="E190" s="276">
        <v>453</v>
      </c>
      <c r="F190" s="442">
        <v>1.8266129032258065</v>
      </c>
      <c r="G190" s="279">
        <v>248</v>
      </c>
      <c r="H190" s="278">
        <v>0.46652935118434602</v>
      </c>
      <c r="I190" s="444">
        <v>0.32996547453236363</v>
      </c>
      <c r="J190" s="278">
        <v>0.13656387665198239</v>
      </c>
      <c r="K190" s="445">
        <v>0.14285714285714285</v>
      </c>
      <c r="L190" s="447">
        <v>7.1428571428571425E-2</v>
      </c>
      <c r="M190" s="584"/>
      <c r="N190" s="584"/>
      <c r="O190" s="584"/>
      <c r="P190" s="584"/>
      <c r="Q190" s="584"/>
      <c r="R190" s="584"/>
      <c r="S190" s="584"/>
      <c r="T190" s="585"/>
      <c r="U190" s="275"/>
      <c r="V190" s="314"/>
      <c r="W190" s="314"/>
      <c r="X190" s="314"/>
      <c r="Y190" s="275"/>
      <c r="Z190" s="275"/>
      <c r="AA190" s="275"/>
      <c r="AB190" s="275"/>
      <c r="AC190" s="275"/>
      <c r="AD190" s="275"/>
      <c r="AE190" s="275"/>
    </row>
    <row r="191" spans="1:31" ht="15" customHeight="1" outlineLevel="1" x14ac:dyDescent="0.3">
      <c r="A191" s="275"/>
      <c r="B191" s="474" t="s">
        <v>330</v>
      </c>
      <c r="C191" s="452" t="s">
        <v>41</v>
      </c>
      <c r="D191" s="453" t="s">
        <v>392</v>
      </c>
      <c r="E191" s="276">
        <v>288</v>
      </c>
      <c r="F191" s="442">
        <v>0.58181818181818179</v>
      </c>
      <c r="G191" s="279">
        <v>495</v>
      </c>
      <c r="H191" s="278">
        <v>0.29660144181256437</v>
      </c>
      <c r="I191" s="444">
        <v>2.4024349301551173E-2</v>
      </c>
      <c r="J191" s="278">
        <v>0.2725770925110132</v>
      </c>
      <c r="K191" s="445">
        <v>0.33333333333333331</v>
      </c>
      <c r="L191" s="447">
        <v>0.16666666666666666</v>
      </c>
      <c r="M191" s="584"/>
      <c r="N191" s="584"/>
      <c r="O191" s="584"/>
      <c r="P191" s="584"/>
      <c r="Q191" s="584"/>
      <c r="R191" s="584"/>
      <c r="S191" s="584"/>
      <c r="T191" s="585"/>
      <c r="U191" s="275"/>
      <c r="V191" s="314"/>
      <c r="W191" s="314"/>
      <c r="X191" s="314"/>
      <c r="Y191" s="275"/>
      <c r="Z191" s="275"/>
      <c r="AA191" s="275"/>
      <c r="AB191" s="275"/>
      <c r="AC191" s="275"/>
      <c r="AD191" s="275"/>
      <c r="AE191" s="275"/>
    </row>
    <row r="192" spans="1:31" ht="15" customHeight="1" outlineLevel="1" x14ac:dyDescent="0.3">
      <c r="A192" s="275"/>
      <c r="B192" s="474" t="s">
        <v>331</v>
      </c>
      <c r="C192" s="452" t="s">
        <v>41</v>
      </c>
      <c r="D192" s="293"/>
      <c r="E192" s="276">
        <v>0</v>
      </c>
      <c r="F192" s="442" t="s">
        <v>30</v>
      </c>
      <c r="G192" s="279">
        <v>0</v>
      </c>
      <c r="H192" s="278">
        <v>0</v>
      </c>
      <c r="I192" s="444">
        <v>0</v>
      </c>
      <c r="J192" s="278">
        <v>0</v>
      </c>
      <c r="K192" s="445">
        <v>0</v>
      </c>
      <c r="L192" s="447">
        <v>0</v>
      </c>
      <c r="M192" s="584"/>
      <c r="N192" s="584"/>
      <c r="O192" s="584"/>
      <c r="P192" s="584"/>
      <c r="Q192" s="584"/>
      <c r="R192" s="584"/>
      <c r="S192" s="584"/>
      <c r="T192" s="585"/>
      <c r="U192" s="275"/>
      <c r="V192" s="314"/>
      <c r="W192" s="314"/>
      <c r="X192" s="314"/>
      <c r="Y192" s="275"/>
      <c r="Z192" s="275"/>
      <c r="AA192" s="275"/>
      <c r="AB192" s="275"/>
      <c r="AC192" s="275"/>
      <c r="AD192" s="275"/>
      <c r="AE192" s="275"/>
    </row>
    <row r="193" spans="1:31" ht="15" customHeight="1" outlineLevel="1" x14ac:dyDescent="0.3">
      <c r="A193" s="275"/>
      <c r="B193" s="474" t="s">
        <v>332</v>
      </c>
      <c r="C193" s="452" t="s">
        <v>41</v>
      </c>
      <c r="D193" s="454"/>
      <c r="E193" s="276">
        <v>0</v>
      </c>
      <c r="F193" s="442" t="s">
        <v>30</v>
      </c>
      <c r="G193" s="279">
        <v>0</v>
      </c>
      <c r="H193" s="278">
        <v>0</v>
      </c>
      <c r="I193" s="444">
        <v>0</v>
      </c>
      <c r="J193" s="278">
        <v>0</v>
      </c>
      <c r="K193" s="445">
        <v>0</v>
      </c>
      <c r="L193" s="447">
        <v>0</v>
      </c>
      <c r="M193" s="584"/>
      <c r="N193" s="584"/>
      <c r="O193" s="584"/>
      <c r="P193" s="584"/>
      <c r="Q193" s="584"/>
      <c r="R193" s="584"/>
      <c r="S193" s="584"/>
      <c r="T193" s="585"/>
      <c r="U193" s="275"/>
      <c r="V193" s="314"/>
      <c r="W193" s="314"/>
      <c r="X193" s="314"/>
      <c r="Y193" s="275"/>
      <c r="Z193" s="275"/>
      <c r="AA193" s="275"/>
      <c r="AB193" s="275"/>
      <c r="AC193" s="275"/>
      <c r="AD193" s="275"/>
      <c r="AE193" s="275"/>
    </row>
    <row r="194" spans="1:31" ht="20.100000000000001" customHeight="1" x14ac:dyDescent="0.3">
      <c r="A194" s="275"/>
      <c r="B194" s="441">
        <v>5</v>
      </c>
      <c r="C194" s="691" t="s">
        <v>37</v>
      </c>
      <c r="D194" s="692"/>
      <c r="E194" s="277">
        <v>708</v>
      </c>
      <c r="F194" s="442">
        <v>0.53514739229024944</v>
      </c>
      <c r="G194" s="279">
        <v>1323</v>
      </c>
      <c r="H194" s="278">
        <v>0.10388848129126926</v>
      </c>
      <c r="I194" s="444">
        <v>-8.5923893089687869E-3</v>
      </c>
      <c r="J194" s="280">
        <v>0.11248087060023805</v>
      </c>
      <c r="K194" s="445">
        <v>7.7272727272727271E-2</v>
      </c>
      <c r="L194" s="447">
        <v>0.11818181818181818</v>
      </c>
      <c r="M194" s="695" t="s">
        <v>871</v>
      </c>
      <c r="N194" s="696"/>
      <c r="O194" s="696"/>
      <c r="P194" s="696"/>
      <c r="Q194" s="696"/>
      <c r="R194" s="696"/>
      <c r="S194" s="696"/>
      <c r="T194" s="697"/>
      <c r="U194" s="275"/>
      <c r="V194" s="314" t="s">
        <v>609</v>
      </c>
      <c r="W194" s="314">
        <v>0</v>
      </c>
      <c r="X194" s="314"/>
      <c r="Y194" s="275"/>
      <c r="Z194" s="275"/>
      <c r="AA194" s="275"/>
      <c r="AB194" s="275"/>
      <c r="AC194" s="275"/>
      <c r="AD194" s="275"/>
      <c r="AE194" s="275"/>
    </row>
    <row r="195" spans="1:31" ht="15" customHeight="1" outlineLevel="1" x14ac:dyDescent="0.3">
      <c r="A195" s="275"/>
      <c r="B195" s="475" t="s">
        <v>333</v>
      </c>
      <c r="C195" s="452" t="s">
        <v>37</v>
      </c>
      <c r="D195" s="293" t="s">
        <v>396</v>
      </c>
      <c r="E195" s="276">
        <v>592</v>
      </c>
      <c r="F195" s="442">
        <v>1.2032520325203253</v>
      </c>
      <c r="G195" s="279">
        <v>492</v>
      </c>
      <c r="H195" s="278">
        <v>0.83615819209039544</v>
      </c>
      <c r="I195" s="444">
        <v>0.46427610592259499</v>
      </c>
      <c r="J195" s="278">
        <v>0.37188208616780044</v>
      </c>
      <c r="K195" s="445">
        <v>0.12820512820512819</v>
      </c>
      <c r="L195" s="447">
        <v>7.6923076923076927E-2</v>
      </c>
      <c r="M195" s="584"/>
      <c r="N195" s="584"/>
      <c r="O195" s="584"/>
      <c r="P195" s="584"/>
      <c r="Q195" s="584"/>
      <c r="R195" s="584"/>
      <c r="S195" s="584"/>
      <c r="T195" s="585"/>
      <c r="U195" s="275"/>
      <c r="V195" s="314"/>
      <c r="W195" s="314"/>
      <c r="X195" s="314"/>
      <c r="Y195" s="275"/>
      <c r="Z195" s="275"/>
      <c r="AA195" s="275"/>
      <c r="AB195" s="275"/>
      <c r="AC195" s="275"/>
      <c r="AD195" s="275"/>
      <c r="AE195" s="275"/>
    </row>
    <row r="196" spans="1:31" ht="15" customHeight="1" outlineLevel="1" x14ac:dyDescent="0.3">
      <c r="A196" s="275"/>
      <c r="B196" s="475" t="s">
        <v>334</v>
      </c>
      <c r="C196" s="452" t="s">
        <v>37</v>
      </c>
      <c r="D196" s="293" t="s">
        <v>397</v>
      </c>
      <c r="E196" s="276">
        <v>73</v>
      </c>
      <c r="F196" s="442">
        <v>0.22741433021806853</v>
      </c>
      <c r="G196" s="279">
        <v>321</v>
      </c>
      <c r="H196" s="278">
        <v>0.10310734463276836</v>
      </c>
      <c r="I196" s="444">
        <v>-0.13952304085476</v>
      </c>
      <c r="J196" s="278">
        <v>0.24263038548752835</v>
      </c>
      <c r="K196" s="445" t="s">
        <v>32</v>
      </c>
      <c r="L196" s="447" t="s">
        <v>32</v>
      </c>
      <c r="M196" s="584"/>
      <c r="N196" s="584"/>
      <c r="O196" s="584"/>
      <c r="P196" s="584"/>
      <c r="Q196" s="584"/>
      <c r="R196" s="584"/>
      <c r="S196" s="584"/>
      <c r="T196" s="585"/>
      <c r="U196" s="275"/>
      <c r="V196" s="314"/>
      <c r="W196" s="314"/>
      <c r="X196" s="314"/>
      <c r="Y196" s="275"/>
      <c r="Z196" s="275"/>
      <c r="AA196" s="275"/>
      <c r="AB196" s="275"/>
      <c r="AC196" s="275"/>
      <c r="AD196" s="275"/>
      <c r="AE196" s="275"/>
    </row>
    <row r="197" spans="1:31" ht="15" customHeight="1" outlineLevel="1" x14ac:dyDescent="0.3">
      <c r="A197" s="275"/>
      <c r="B197" s="475" t="s">
        <v>335</v>
      </c>
      <c r="C197" s="452" t="s">
        <v>37</v>
      </c>
      <c r="D197" s="293" t="s">
        <v>434</v>
      </c>
      <c r="E197" s="276">
        <v>1</v>
      </c>
      <c r="F197" s="442">
        <v>0.5</v>
      </c>
      <c r="G197" s="279">
        <v>2</v>
      </c>
      <c r="H197" s="278">
        <v>1.4124293785310734E-3</v>
      </c>
      <c r="I197" s="444">
        <v>-9.9286418899009743E-5</v>
      </c>
      <c r="J197" s="278">
        <v>1.5117157974300832E-3</v>
      </c>
      <c r="K197" s="445">
        <v>0</v>
      </c>
      <c r="L197" s="447">
        <v>0</v>
      </c>
      <c r="M197" s="584"/>
      <c r="N197" s="584"/>
      <c r="O197" s="584"/>
      <c r="P197" s="584"/>
      <c r="Q197" s="584"/>
      <c r="R197" s="584"/>
      <c r="S197" s="584"/>
      <c r="T197" s="585"/>
      <c r="U197" s="275"/>
      <c r="V197" s="314"/>
      <c r="W197" s="314"/>
      <c r="X197" s="314"/>
      <c r="Y197" s="275"/>
      <c r="Z197" s="275"/>
      <c r="AA197" s="275"/>
      <c r="AB197" s="275"/>
      <c r="AC197" s="275"/>
      <c r="AD197" s="275"/>
      <c r="AE197" s="275"/>
    </row>
    <row r="198" spans="1:31" ht="15" customHeight="1" outlineLevel="1" x14ac:dyDescent="0.3">
      <c r="A198" s="275"/>
      <c r="B198" s="475" t="s">
        <v>336</v>
      </c>
      <c r="C198" s="452" t="s">
        <v>37</v>
      </c>
      <c r="D198" s="293"/>
      <c r="E198" s="276">
        <v>0</v>
      </c>
      <c r="F198" s="442" t="s">
        <v>30</v>
      </c>
      <c r="G198" s="279">
        <v>0</v>
      </c>
      <c r="H198" s="278">
        <v>0</v>
      </c>
      <c r="I198" s="444">
        <v>0</v>
      </c>
      <c r="J198" s="278">
        <v>0</v>
      </c>
      <c r="K198" s="445">
        <v>0</v>
      </c>
      <c r="L198" s="447">
        <v>0</v>
      </c>
      <c r="M198" s="584"/>
      <c r="N198" s="584"/>
      <c r="O198" s="584"/>
      <c r="P198" s="584"/>
      <c r="Q198" s="584"/>
      <c r="R198" s="584"/>
      <c r="S198" s="584"/>
      <c r="T198" s="585"/>
      <c r="U198" s="275"/>
      <c r="V198" s="314"/>
      <c r="W198" s="314"/>
      <c r="X198" s="314"/>
      <c r="Y198" s="275"/>
      <c r="Z198" s="275"/>
      <c r="AA198" s="275"/>
      <c r="AB198" s="275"/>
      <c r="AC198" s="275"/>
      <c r="AD198" s="275"/>
      <c r="AE198" s="275"/>
    </row>
    <row r="199" spans="1:31" ht="15" customHeight="1" outlineLevel="1" x14ac:dyDescent="0.3">
      <c r="A199" s="275"/>
      <c r="B199" s="475" t="s">
        <v>337</v>
      </c>
      <c r="C199" s="455" t="s">
        <v>37</v>
      </c>
      <c r="D199" s="293"/>
      <c r="E199" s="276">
        <v>0</v>
      </c>
      <c r="F199" s="442" t="s">
        <v>30</v>
      </c>
      <c r="G199" s="279">
        <v>0</v>
      </c>
      <c r="H199" s="278">
        <v>0</v>
      </c>
      <c r="I199" s="444">
        <v>0</v>
      </c>
      <c r="J199" s="278">
        <v>0</v>
      </c>
      <c r="K199" s="445">
        <v>0</v>
      </c>
      <c r="L199" s="447">
        <v>0</v>
      </c>
      <c r="M199" s="584"/>
      <c r="N199" s="584"/>
      <c r="O199" s="584"/>
      <c r="P199" s="584"/>
      <c r="Q199" s="584"/>
      <c r="R199" s="584"/>
      <c r="S199" s="584"/>
      <c r="T199" s="585"/>
      <c r="U199" s="275"/>
      <c r="V199" s="314"/>
      <c r="W199" s="314"/>
      <c r="X199" s="314"/>
      <c r="Y199" s="275"/>
      <c r="Z199" s="275"/>
      <c r="AA199" s="275"/>
      <c r="AB199" s="275"/>
      <c r="AC199" s="275"/>
      <c r="AD199" s="275"/>
      <c r="AE199" s="275"/>
    </row>
    <row r="200" spans="1:31" ht="20.100000000000001" customHeight="1" x14ac:dyDescent="0.3">
      <c r="A200" s="275"/>
      <c r="B200" s="450">
        <v>6</v>
      </c>
      <c r="C200" s="698" t="s">
        <v>237</v>
      </c>
      <c r="D200" s="699"/>
      <c r="E200" s="277">
        <v>537</v>
      </c>
      <c r="F200" s="442">
        <v>1.6223564954682779</v>
      </c>
      <c r="G200" s="279">
        <v>331</v>
      </c>
      <c r="H200" s="278">
        <v>7.8796771826852532E-2</v>
      </c>
      <c r="I200" s="444">
        <v>5.0655299288168636E-2</v>
      </c>
      <c r="J200" s="280">
        <v>2.8141472538683897E-2</v>
      </c>
      <c r="K200" s="445">
        <v>0.1368421052631579</v>
      </c>
      <c r="L200" s="447">
        <v>0.18947368421052632</v>
      </c>
      <c r="M200" s="695" t="s">
        <v>802</v>
      </c>
      <c r="N200" s="696"/>
      <c r="O200" s="696"/>
      <c r="P200" s="696"/>
      <c r="Q200" s="696"/>
      <c r="R200" s="696"/>
      <c r="S200" s="696"/>
      <c r="T200" s="697"/>
      <c r="U200" s="275"/>
      <c r="V200" s="314" t="s">
        <v>722</v>
      </c>
      <c r="W200" s="314" t="s">
        <v>723</v>
      </c>
      <c r="X200" s="314"/>
      <c r="Y200" s="275"/>
      <c r="Z200" s="275"/>
      <c r="AA200" s="275"/>
      <c r="AB200" s="275"/>
      <c r="AC200" s="275"/>
      <c r="AD200" s="275"/>
      <c r="AE200" s="275"/>
    </row>
    <row r="201" spans="1:31" ht="15" customHeight="1" outlineLevel="1" x14ac:dyDescent="0.3">
      <c r="A201" s="275"/>
      <c r="B201" s="475" t="s">
        <v>338</v>
      </c>
      <c r="C201" s="452" t="s">
        <v>237</v>
      </c>
      <c r="D201" s="293" t="s">
        <v>382</v>
      </c>
      <c r="E201" s="276">
        <v>216</v>
      </c>
      <c r="F201" s="442">
        <v>1.8</v>
      </c>
      <c r="G201" s="279">
        <v>120</v>
      </c>
      <c r="H201" s="278">
        <v>0.4022346368715084</v>
      </c>
      <c r="I201" s="444">
        <v>3.9696872521055249E-2</v>
      </c>
      <c r="J201" s="278">
        <v>0.36253776435045315</v>
      </c>
      <c r="K201" s="445">
        <v>0.3</v>
      </c>
      <c r="L201" s="447">
        <v>0.1</v>
      </c>
      <c r="M201" s="584"/>
      <c r="N201" s="584"/>
      <c r="O201" s="584"/>
      <c r="P201" s="584"/>
      <c r="Q201" s="584"/>
      <c r="R201" s="584"/>
      <c r="S201" s="584"/>
      <c r="T201" s="585"/>
      <c r="U201" s="275"/>
      <c r="V201" s="314"/>
      <c r="W201" s="314"/>
      <c r="X201" s="314"/>
      <c r="Y201" s="275"/>
      <c r="Z201" s="275"/>
      <c r="AA201" s="275"/>
      <c r="AB201" s="275"/>
      <c r="AC201" s="275"/>
      <c r="AD201" s="275"/>
      <c r="AE201" s="275"/>
    </row>
    <row r="202" spans="1:31" ht="15" customHeight="1" outlineLevel="1" x14ac:dyDescent="0.3">
      <c r="A202" s="275"/>
      <c r="B202" s="475" t="s">
        <v>339</v>
      </c>
      <c r="C202" s="452" t="s">
        <v>237</v>
      </c>
      <c r="D202" s="293"/>
      <c r="E202" s="276">
        <v>0</v>
      </c>
      <c r="F202" s="442" t="s">
        <v>30</v>
      </c>
      <c r="G202" s="279">
        <v>0</v>
      </c>
      <c r="H202" s="278">
        <v>0</v>
      </c>
      <c r="I202" s="444">
        <v>0</v>
      </c>
      <c r="J202" s="278">
        <v>0</v>
      </c>
      <c r="K202" s="445">
        <v>0</v>
      </c>
      <c r="L202" s="447">
        <v>0</v>
      </c>
      <c r="M202" s="584"/>
      <c r="N202" s="584"/>
      <c r="O202" s="584"/>
      <c r="P202" s="584"/>
      <c r="Q202" s="584"/>
      <c r="R202" s="584"/>
      <c r="S202" s="584"/>
      <c r="T202" s="585"/>
      <c r="U202" s="275"/>
      <c r="V202" s="314"/>
      <c r="W202" s="314"/>
      <c r="X202" s="314"/>
      <c r="Y202" s="275"/>
      <c r="Z202" s="275"/>
      <c r="AA202" s="275"/>
      <c r="AB202" s="275"/>
      <c r="AC202" s="275"/>
      <c r="AD202" s="275"/>
      <c r="AE202" s="275"/>
    </row>
    <row r="203" spans="1:31" ht="15" customHeight="1" outlineLevel="1" x14ac:dyDescent="0.3">
      <c r="A203" s="275"/>
      <c r="B203" s="475" t="s">
        <v>340</v>
      </c>
      <c r="C203" s="452" t="s">
        <v>237</v>
      </c>
      <c r="D203" s="293"/>
      <c r="E203" s="276">
        <v>0</v>
      </c>
      <c r="F203" s="442" t="s">
        <v>30</v>
      </c>
      <c r="G203" s="279">
        <v>0</v>
      </c>
      <c r="H203" s="278">
        <v>0</v>
      </c>
      <c r="I203" s="444">
        <v>0</v>
      </c>
      <c r="J203" s="278">
        <v>0</v>
      </c>
      <c r="K203" s="445">
        <v>0</v>
      </c>
      <c r="L203" s="447">
        <v>0</v>
      </c>
      <c r="M203" s="584"/>
      <c r="N203" s="584"/>
      <c r="O203" s="584"/>
      <c r="P203" s="584"/>
      <c r="Q203" s="584"/>
      <c r="R203" s="584"/>
      <c r="S203" s="584"/>
      <c r="T203" s="585"/>
      <c r="U203" s="275"/>
      <c r="V203" s="314"/>
      <c r="W203" s="314"/>
      <c r="X203" s="314"/>
      <c r="Y203" s="275"/>
      <c r="Z203" s="275"/>
      <c r="AA203" s="275"/>
      <c r="AB203" s="275"/>
      <c r="AC203" s="275"/>
      <c r="AD203" s="275"/>
      <c r="AE203" s="275"/>
    </row>
    <row r="204" spans="1:31" ht="15" customHeight="1" outlineLevel="1" x14ac:dyDescent="0.3">
      <c r="A204" s="275"/>
      <c r="B204" s="475" t="s">
        <v>341</v>
      </c>
      <c r="C204" s="452" t="s">
        <v>237</v>
      </c>
      <c r="D204" s="293"/>
      <c r="E204" s="276">
        <v>0</v>
      </c>
      <c r="F204" s="442" t="s">
        <v>30</v>
      </c>
      <c r="G204" s="279">
        <v>0</v>
      </c>
      <c r="H204" s="278">
        <v>0</v>
      </c>
      <c r="I204" s="444">
        <v>0</v>
      </c>
      <c r="J204" s="278">
        <v>0</v>
      </c>
      <c r="K204" s="445">
        <v>0</v>
      </c>
      <c r="L204" s="447">
        <v>0</v>
      </c>
      <c r="M204" s="584"/>
      <c r="N204" s="584"/>
      <c r="O204" s="584"/>
      <c r="P204" s="584"/>
      <c r="Q204" s="584"/>
      <c r="R204" s="584"/>
      <c r="S204" s="584"/>
      <c r="T204" s="585"/>
      <c r="U204" s="275"/>
      <c r="V204" s="314"/>
      <c r="W204" s="314"/>
      <c r="X204" s="314"/>
      <c r="Y204" s="275"/>
      <c r="Z204" s="275"/>
      <c r="AA204" s="275"/>
      <c r="AB204" s="275"/>
      <c r="AC204" s="275"/>
      <c r="AD204" s="275"/>
      <c r="AE204" s="275"/>
    </row>
    <row r="205" spans="1:31" ht="15" customHeight="1" outlineLevel="1" x14ac:dyDescent="0.3">
      <c r="A205" s="275"/>
      <c r="B205" s="475" t="s">
        <v>342</v>
      </c>
      <c r="C205" s="455" t="s">
        <v>237</v>
      </c>
      <c r="D205" s="293"/>
      <c r="E205" s="276">
        <v>0</v>
      </c>
      <c r="F205" s="442" t="s">
        <v>30</v>
      </c>
      <c r="G205" s="279">
        <v>0</v>
      </c>
      <c r="H205" s="278">
        <v>0</v>
      </c>
      <c r="I205" s="444">
        <v>0</v>
      </c>
      <c r="J205" s="278">
        <v>0</v>
      </c>
      <c r="K205" s="445">
        <v>0</v>
      </c>
      <c r="L205" s="447">
        <v>0</v>
      </c>
      <c r="M205" s="584"/>
      <c r="N205" s="584"/>
      <c r="O205" s="584"/>
      <c r="P205" s="584"/>
      <c r="Q205" s="584"/>
      <c r="R205" s="584"/>
      <c r="S205" s="584"/>
      <c r="T205" s="585"/>
      <c r="U205" s="275"/>
      <c r="V205" s="314"/>
      <c r="W205" s="314"/>
      <c r="X205" s="314"/>
      <c r="Y205" s="275"/>
      <c r="Z205" s="275"/>
      <c r="AA205" s="275"/>
      <c r="AB205" s="275"/>
      <c r="AC205" s="275"/>
      <c r="AD205" s="275"/>
      <c r="AE205" s="275"/>
    </row>
    <row r="206" spans="1:31" ht="20.100000000000001" customHeight="1" x14ac:dyDescent="0.3">
      <c r="A206" s="275"/>
      <c r="B206" s="450">
        <v>7</v>
      </c>
      <c r="C206" s="691" t="s">
        <v>40</v>
      </c>
      <c r="D206" s="692"/>
      <c r="E206" s="277">
        <v>341</v>
      </c>
      <c r="F206" s="442">
        <v>2.3846153846153846</v>
      </c>
      <c r="G206" s="279">
        <v>143</v>
      </c>
      <c r="H206" s="278">
        <v>5.0036683785766693E-2</v>
      </c>
      <c r="I206" s="444">
        <v>3.7878887492619272E-2</v>
      </c>
      <c r="J206" s="280">
        <v>1.2157796293147423E-2</v>
      </c>
      <c r="K206" s="445">
        <v>0.12048192771084337</v>
      </c>
      <c r="L206" s="447">
        <v>7.2289156626506021E-2</v>
      </c>
      <c r="M206" s="695" t="s">
        <v>748</v>
      </c>
      <c r="N206" s="696"/>
      <c r="O206" s="696"/>
      <c r="P206" s="696"/>
      <c r="Q206" s="696"/>
      <c r="R206" s="696"/>
      <c r="S206" s="696"/>
      <c r="T206" s="697"/>
      <c r="U206" s="275"/>
      <c r="V206" s="314" t="s">
        <v>872</v>
      </c>
      <c r="W206" s="314" t="s">
        <v>873</v>
      </c>
      <c r="X206" s="314"/>
      <c r="Y206" s="275"/>
      <c r="Z206" s="275"/>
      <c r="AA206" s="275"/>
      <c r="AB206" s="275"/>
      <c r="AC206" s="275"/>
      <c r="AD206" s="275"/>
      <c r="AE206" s="275"/>
    </row>
    <row r="207" spans="1:31" ht="15" customHeight="1" outlineLevel="1" x14ac:dyDescent="0.3">
      <c r="A207" s="275"/>
      <c r="B207" s="475" t="s">
        <v>343</v>
      </c>
      <c r="C207" s="452" t="s">
        <v>40</v>
      </c>
      <c r="D207" s="293" t="s">
        <v>387</v>
      </c>
      <c r="E207" s="276">
        <v>8</v>
      </c>
      <c r="F207" s="442">
        <v>0.16</v>
      </c>
      <c r="G207" s="279">
        <v>50</v>
      </c>
      <c r="H207" s="278">
        <v>2.3460410557184751E-2</v>
      </c>
      <c r="I207" s="444">
        <v>-0.3261899390931649</v>
      </c>
      <c r="J207" s="278">
        <v>0.34965034965034963</v>
      </c>
      <c r="K207" s="445">
        <v>0.5</v>
      </c>
      <c r="L207" s="447">
        <v>0</v>
      </c>
      <c r="M207" s="584"/>
      <c r="N207" s="584"/>
      <c r="O207" s="584"/>
      <c r="P207" s="584"/>
      <c r="Q207" s="584"/>
      <c r="R207" s="584"/>
      <c r="S207" s="584"/>
      <c r="T207" s="585"/>
      <c r="U207" s="275"/>
      <c r="V207" s="314"/>
      <c r="W207" s="314"/>
      <c r="X207" s="314"/>
      <c r="Y207" s="275"/>
      <c r="Z207" s="275"/>
      <c r="AA207" s="275"/>
      <c r="AB207" s="275"/>
      <c r="AC207" s="275"/>
      <c r="AD207" s="275"/>
      <c r="AE207" s="275"/>
    </row>
    <row r="208" spans="1:31" ht="15" customHeight="1" outlineLevel="1" x14ac:dyDescent="0.3">
      <c r="A208" s="275"/>
      <c r="B208" s="475" t="s">
        <v>344</v>
      </c>
      <c r="C208" s="452" t="s">
        <v>40</v>
      </c>
      <c r="D208" s="293" t="s">
        <v>422</v>
      </c>
      <c r="E208" s="276">
        <v>1</v>
      </c>
      <c r="F208" s="442">
        <v>0.5</v>
      </c>
      <c r="G208" s="279">
        <v>2</v>
      </c>
      <c r="H208" s="278">
        <v>2.9325513196480938E-3</v>
      </c>
      <c r="I208" s="444">
        <v>-1.1053462666365893E-2</v>
      </c>
      <c r="J208" s="278">
        <v>1.3986013986013986E-2</v>
      </c>
      <c r="K208" s="445" t="s">
        <v>32</v>
      </c>
      <c r="L208" s="447" t="s">
        <v>32</v>
      </c>
      <c r="M208" s="584"/>
      <c r="N208" s="584"/>
      <c r="O208" s="584"/>
      <c r="P208" s="584"/>
      <c r="Q208" s="584"/>
      <c r="R208" s="584"/>
      <c r="S208" s="584"/>
      <c r="T208" s="585"/>
      <c r="U208" s="275"/>
      <c r="V208" s="314"/>
      <c r="W208" s="314"/>
      <c r="X208" s="314"/>
      <c r="Y208" s="275"/>
      <c r="Z208" s="275"/>
      <c r="AA208" s="275"/>
      <c r="AB208" s="275"/>
      <c r="AC208" s="275"/>
      <c r="AD208" s="275"/>
      <c r="AE208" s="275"/>
    </row>
    <row r="209" spans="1:31" ht="15" customHeight="1" outlineLevel="1" x14ac:dyDescent="0.3">
      <c r="A209" s="275"/>
      <c r="B209" s="475" t="s">
        <v>345</v>
      </c>
      <c r="C209" s="452" t="s">
        <v>40</v>
      </c>
      <c r="D209" s="293"/>
      <c r="E209" s="276">
        <v>0</v>
      </c>
      <c r="F209" s="442" t="s">
        <v>30</v>
      </c>
      <c r="G209" s="279">
        <v>0</v>
      </c>
      <c r="H209" s="278">
        <v>0</v>
      </c>
      <c r="I209" s="444">
        <v>0</v>
      </c>
      <c r="J209" s="278">
        <v>0</v>
      </c>
      <c r="K209" s="445">
        <v>0</v>
      </c>
      <c r="L209" s="447">
        <v>0</v>
      </c>
      <c r="M209" s="584"/>
      <c r="N209" s="584"/>
      <c r="O209" s="584"/>
      <c r="P209" s="584"/>
      <c r="Q209" s="584"/>
      <c r="R209" s="584"/>
      <c r="S209" s="584"/>
      <c r="T209" s="585"/>
      <c r="U209" s="275"/>
      <c r="V209" s="314"/>
      <c r="W209" s="314"/>
      <c r="X209" s="314"/>
      <c r="Y209" s="275"/>
      <c r="Z209" s="275"/>
      <c r="AA209" s="275"/>
      <c r="AB209" s="275"/>
      <c r="AC209" s="275"/>
      <c r="AD209" s="275"/>
      <c r="AE209" s="275"/>
    </row>
    <row r="210" spans="1:31" ht="15" customHeight="1" outlineLevel="1" x14ac:dyDescent="0.3">
      <c r="A210" s="275"/>
      <c r="B210" s="475" t="s">
        <v>346</v>
      </c>
      <c r="C210" s="452" t="s">
        <v>40</v>
      </c>
      <c r="D210" s="293"/>
      <c r="E210" s="276">
        <v>0</v>
      </c>
      <c r="F210" s="442" t="s">
        <v>30</v>
      </c>
      <c r="G210" s="279">
        <v>0</v>
      </c>
      <c r="H210" s="278">
        <v>0</v>
      </c>
      <c r="I210" s="444">
        <v>0</v>
      </c>
      <c r="J210" s="278">
        <v>0</v>
      </c>
      <c r="K210" s="445">
        <v>0</v>
      </c>
      <c r="L210" s="447">
        <v>0</v>
      </c>
      <c r="M210" s="584"/>
      <c r="N210" s="584"/>
      <c r="O210" s="584"/>
      <c r="P210" s="584"/>
      <c r="Q210" s="584"/>
      <c r="R210" s="584"/>
      <c r="S210" s="584"/>
      <c r="T210" s="585"/>
      <c r="U210" s="275"/>
      <c r="V210" s="314"/>
      <c r="W210" s="314"/>
      <c r="X210" s="314"/>
      <c r="Y210" s="275"/>
      <c r="Z210" s="275"/>
      <c r="AA210" s="275"/>
      <c r="AB210" s="275"/>
      <c r="AC210" s="275"/>
      <c r="AD210" s="275"/>
      <c r="AE210" s="275"/>
    </row>
    <row r="211" spans="1:31" ht="15" customHeight="1" outlineLevel="1" x14ac:dyDescent="0.3">
      <c r="A211" s="275"/>
      <c r="B211" s="475" t="s">
        <v>347</v>
      </c>
      <c r="C211" s="455" t="s">
        <v>40</v>
      </c>
      <c r="D211" s="293"/>
      <c r="E211" s="276">
        <v>0</v>
      </c>
      <c r="F211" s="442" t="s">
        <v>30</v>
      </c>
      <c r="G211" s="279">
        <v>0</v>
      </c>
      <c r="H211" s="278">
        <v>0</v>
      </c>
      <c r="I211" s="444">
        <v>0</v>
      </c>
      <c r="J211" s="278">
        <v>0</v>
      </c>
      <c r="K211" s="445">
        <v>0</v>
      </c>
      <c r="L211" s="447">
        <v>0</v>
      </c>
      <c r="M211" s="584"/>
      <c r="N211" s="584"/>
      <c r="O211" s="584"/>
      <c r="P211" s="584"/>
      <c r="Q211" s="584"/>
      <c r="R211" s="584"/>
      <c r="S211" s="584"/>
      <c r="T211" s="585"/>
      <c r="U211" s="275"/>
      <c r="V211" s="314"/>
      <c r="W211" s="314"/>
      <c r="X211" s="314"/>
      <c r="Y211" s="275"/>
      <c r="Z211" s="275"/>
      <c r="AA211" s="275"/>
      <c r="AB211" s="275"/>
      <c r="AC211" s="275"/>
      <c r="AD211" s="275"/>
      <c r="AE211" s="275"/>
    </row>
    <row r="212" spans="1:31" ht="20.100000000000001" customHeight="1" x14ac:dyDescent="0.3">
      <c r="A212" s="275"/>
      <c r="B212" s="450">
        <v>8</v>
      </c>
      <c r="C212" s="691" t="s">
        <v>34</v>
      </c>
      <c r="D212" s="692"/>
      <c r="E212" s="277">
        <v>336</v>
      </c>
      <c r="F212" s="442">
        <v>1.0090090090090089</v>
      </c>
      <c r="G212" s="279">
        <v>333</v>
      </c>
      <c r="H212" s="278">
        <v>4.930300807043287E-2</v>
      </c>
      <c r="I212" s="444">
        <v>2.0991496422753903E-2</v>
      </c>
      <c r="J212" s="280">
        <v>2.8311511647678967E-2</v>
      </c>
      <c r="K212" s="445">
        <v>0.14049586776859505</v>
      </c>
      <c r="L212" s="447">
        <v>1.6528925619834711E-2</v>
      </c>
      <c r="M212" s="695" t="s">
        <v>874</v>
      </c>
      <c r="N212" s="696"/>
      <c r="O212" s="696"/>
      <c r="P212" s="696"/>
      <c r="Q212" s="696"/>
      <c r="R212" s="696"/>
      <c r="S212" s="696"/>
      <c r="T212" s="697"/>
      <c r="U212" s="275"/>
      <c r="V212" s="314" t="s">
        <v>614</v>
      </c>
      <c r="W212" s="314" t="s">
        <v>875</v>
      </c>
      <c r="X212" s="314"/>
      <c r="Y212" s="275"/>
      <c r="Z212" s="275"/>
      <c r="AA212" s="275"/>
      <c r="AB212" s="275"/>
      <c r="AC212" s="275"/>
      <c r="AD212" s="275"/>
      <c r="AE212" s="275"/>
    </row>
    <row r="213" spans="1:31" ht="15" customHeight="1" outlineLevel="1" x14ac:dyDescent="0.3">
      <c r="A213" s="275"/>
      <c r="B213" s="475" t="s">
        <v>348</v>
      </c>
      <c r="C213" s="452" t="s">
        <v>34</v>
      </c>
      <c r="D213" s="293" t="s">
        <v>400</v>
      </c>
      <c r="E213" s="276">
        <v>64</v>
      </c>
      <c r="F213" s="442">
        <v>4</v>
      </c>
      <c r="G213" s="279">
        <v>16</v>
      </c>
      <c r="H213" s="278">
        <v>0.19047619047619047</v>
      </c>
      <c r="I213" s="444">
        <v>0.14242814242814242</v>
      </c>
      <c r="J213" s="278">
        <v>4.8048048048048048E-2</v>
      </c>
      <c r="K213" s="445">
        <v>0</v>
      </c>
      <c r="L213" s="447">
        <v>0</v>
      </c>
      <c r="M213" s="584"/>
      <c r="N213" s="584"/>
      <c r="O213" s="584"/>
      <c r="P213" s="584"/>
      <c r="Q213" s="584"/>
      <c r="R213" s="584"/>
      <c r="S213" s="584"/>
      <c r="T213" s="585"/>
      <c r="U213" s="275"/>
      <c r="V213" s="314"/>
      <c r="W213" s="314"/>
      <c r="X213" s="314"/>
      <c r="Y213" s="275"/>
      <c r="Z213" s="275"/>
      <c r="AA213" s="275"/>
      <c r="AB213" s="275"/>
      <c r="AC213" s="275"/>
      <c r="AD213" s="275"/>
      <c r="AE213" s="275"/>
    </row>
    <row r="214" spans="1:31" ht="15" customHeight="1" outlineLevel="1" x14ac:dyDescent="0.3">
      <c r="A214" s="275"/>
      <c r="B214" s="475" t="s">
        <v>349</v>
      </c>
      <c r="C214" s="452" t="s">
        <v>34</v>
      </c>
      <c r="D214" s="293" t="s">
        <v>391</v>
      </c>
      <c r="E214" s="276">
        <v>61</v>
      </c>
      <c r="F214" s="442">
        <v>10.166666666666666</v>
      </c>
      <c r="G214" s="279">
        <v>6</v>
      </c>
      <c r="H214" s="278">
        <v>0.18154761904761904</v>
      </c>
      <c r="I214" s="444">
        <v>0.16352960102960101</v>
      </c>
      <c r="J214" s="278">
        <v>1.8018018018018018E-2</v>
      </c>
      <c r="K214" s="445">
        <v>0.14285714285714285</v>
      </c>
      <c r="L214" s="447">
        <v>0</v>
      </c>
      <c r="M214" s="584"/>
      <c r="N214" s="584"/>
      <c r="O214" s="584"/>
      <c r="P214" s="584"/>
      <c r="Q214" s="584"/>
      <c r="R214" s="584"/>
      <c r="S214" s="584"/>
      <c r="T214" s="585"/>
      <c r="U214" s="275"/>
      <c r="V214" s="314"/>
      <c r="W214" s="314"/>
      <c r="X214" s="314"/>
      <c r="Y214" s="275"/>
      <c r="Z214" s="275"/>
      <c r="AA214" s="275"/>
      <c r="AB214" s="275"/>
      <c r="AC214" s="275"/>
      <c r="AD214" s="275"/>
      <c r="AE214" s="275"/>
    </row>
    <row r="215" spans="1:31" ht="15" customHeight="1" outlineLevel="1" x14ac:dyDescent="0.3">
      <c r="A215" s="275"/>
      <c r="B215" s="475" t="s">
        <v>350</v>
      </c>
      <c r="C215" s="452" t="s">
        <v>34</v>
      </c>
      <c r="D215" s="293" t="s">
        <v>383</v>
      </c>
      <c r="E215" s="276">
        <v>15</v>
      </c>
      <c r="F215" s="442">
        <v>7.5</v>
      </c>
      <c r="G215" s="279">
        <v>2</v>
      </c>
      <c r="H215" s="278">
        <v>4.4642857142857144E-2</v>
      </c>
      <c r="I215" s="444">
        <v>3.8636851136851141E-2</v>
      </c>
      <c r="J215" s="278">
        <v>6.006006006006006E-3</v>
      </c>
      <c r="K215" s="445">
        <v>1</v>
      </c>
      <c r="L215" s="447">
        <v>0</v>
      </c>
      <c r="M215" s="584"/>
      <c r="N215" s="584"/>
      <c r="O215" s="584"/>
      <c r="P215" s="584"/>
      <c r="Q215" s="584"/>
      <c r="R215" s="584"/>
      <c r="S215" s="584"/>
      <c r="T215" s="585"/>
      <c r="U215" s="275"/>
      <c r="V215" s="314"/>
      <c r="W215" s="314"/>
      <c r="X215" s="314"/>
      <c r="Y215" s="275"/>
      <c r="Z215" s="275"/>
      <c r="AA215" s="275"/>
      <c r="AB215" s="275"/>
      <c r="AC215" s="275"/>
      <c r="AD215" s="275"/>
      <c r="AE215" s="275"/>
    </row>
    <row r="216" spans="1:31" ht="15" customHeight="1" outlineLevel="1" x14ac:dyDescent="0.3">
      <c r="A216" s="275"/>
      <c r="B216" s="475" t="s">
        <v>351</v>
      </c>
      <c r="C216" s="452" t="s">
        <v>34</v>
      </c>
      <c r="D216" s="293"/>
      <c r="E216" s="276">
        <v>0</v>
      </c>
      <c r="F216" s="442" t="s">
        <v>30</v>
      </c>
      <c r="G216" s="279">
        <v>0</v>
      </c>
      <c r="H216" s="278">
        <v>0</v>
      </c>
      <c r="I216" s="444">
        <v>0</v>
      </c>
      <c r="J216" s="278">
        <v>0</v>
      </c>
      <c r="K216" s="445">
        <v>0</v>
      </c>
      <c r="L216" s="447">
        <v>0</v>
      </c>
      <c r="M216" s="584"/>
      <c r="N216" s="584"/>
      <c r="O216" s="584"/>
      <c r="P216" s="584"/>
      <c r="Q216" s="584"/>
      <c r="R216" s="584"/>
      <c r="S216" s="584"/>
      <c r="T216" s="585"/>
      <c r="U216" s="275"/>
      <c r="V216" s="314"/>
      <c r="W216" s="314"/>
      <c r="X216" s="314"/>
      <c r="Y216" s="275"/>
      <c r="Z216" s="275"/>
      <c r="AA216" s="275"/>
      <c r="AB216" s="275"/>
      <c r="AC216" s="275"/>
      <c r="AD216" s="275"/>
      <c r="AE216" s="275"/>
    </row>
    <row r="217" spans="1:31" ht="15" customHeight="1" outlineLevel="1" x14ac:dyDescent="0.3">
      <c r="A217" s="275"/>
      <c r="B217" s="475" t="s">
        <v>352</v>
      </c>
      <c r="C217" s="455" t="s">
        <v>34</v>
      </c>
      <c r="D217" s="293"/>
      <c r="E217" s="276">
        <v>0</v>
      </c>
      <c r="F217" s="442" t="s">
        <v>30</v>
      </c>
      <c r="G217" s="279">
        <v>0</v>
      </c>
      <c r="H217" s="278">
        <v>0</v>
      </c>
      <c r="I217" s="444">
        <v>0</v>
      </c>
      <c r="J217" s="278">
        <v>0</v>
      </c>
      <c r="K217" s="445">
        <v>0</v>
      </c>
      <c r="L217" s="447">
        <v>0</v>
      </c>
      <c r="M217" s="584"/>
      <c r="N217" s="584"/>
      <c r="O217" s="584"/>
      <c r="P217" s="584"/>
      <c r="Q217" s="584"/>
      <c r="R217" s="584"/>
      <c r="S217" s="584"/>
      <c r="T217" s="585"/>
      <c r="U217" s="275"/>
      <c r="V217" s="314"/>
      <c r="W217" s="314"/>
      <c r="X217" s="314"/>
      <c r="Y217" s="275"/>
      <c r="Z217" s="275"/>
      <c r="AA217" s="275"/>
      <c r="AB217" s="275"/>
      <c r="AC217" s="275"/>
      <c r="AD217" s="275"/>
      <c r="AE217" s="275"/>
    </row>
    <row r="218" spans="1:31" ht="20.100000000000001" customHeight="1" x14ac:dyDescent="0.3">
      <c r="A218" s="275"/>
      <c r="B218" s="450">
        <v>9</v>
      </c>
      <c r="C218" s="693" t="s">
        <v>43</v>
      </c>
      <c r="D218" s="694"/>
      <c r="E218" s="277">
        <v>266</v>
      </c>
      <c r="F218" s="442">
        <v>0.26441351888667991</v>
      </c>
      <c r="G218" s="279">
        <v>1006</v>
      </c>
      <c r="H218" s="278">
        <v>3.9031548055759355E-2</v>
      </c>
      <c r="I218" s="444">
        <v>-4.649812376876028E-2</v>
      </c>
      <c r="J218" s="280">
        <v>8.5529671824519635E-2</v>
      </c>
      <c r="K218" s="445">
        <v>0.17333333333333334</v>
      </c>
      <c r="L218" s="447">
        <v>0.29333333333333333</v>
      </c>
      <c r="M218" s="695" t="s">
        <v>750</v>
      </c>
      <c r="N218" s="696"/>
      <c r="O218" s="696"/>
      <c r="P218" s="696"/>
      <c r="Q218" s="696"/>
      <c r="R218" s="696"/>
      <c r="S218" s="696"/>
      <c r="T218" s="697"/>
      <c r="U218" s="275"/>
      <c r="V218" s="314">
        <v>0</v>
      </c>
      <c r="W218" s="314">
        <v>0</v>
      </c>
      <c r="X218" s="314"/>
      <c r="Y218" s="275"/>
      <c r="Z218" s="275"/>
      <c r="AA218" s="275"/>
      <c r="AB218" s="275"/>
      <c r="AC218" s="275"/>
      <c r="AD218" s="275"/>
      <c r="AE218" s="275"/>
    </row>
    <row r="219" spans="1:31" ht="15" customHeight="1" outlineLevel="1" x14ac:dyDescent="0.3">
      <c r="A219" s="275"/>
      <c r="B219" s="475" t="s">
        <v>353</v>
      </c>
      <c r="C219" s="452" t="s">
        <v>43</v>
      </c>
      <c r="D219" s="294" t="s">
        <v>395</v>
      </c>
      <c r="E219" s="276">
        <v>137</v>
      </c>
      <c r="F219" s="442">
        <v>0.41141141141141141</v>
      </c>
      <c r="G219" s="279">
        <v>333</v>
      </c>
      <c r="H219" s="278">
        <v>0.51503759398496241</v>
      </c>
      <c r="I219" s="444">
        <v>0.18402367748396836</v>
      </c>
      <c r="J219" s="278">
        <v>0.33101391650099404</v>
      </c>
      <c r="K219" s="445">
        <v>0</v>
      </c>
      <c r="L219" s="447">
        <v>1</v>
      </c>
      <c r="M219" s="584"/>
      <c r="N219" s="584"/>
      <c r="O219" s="584"/>
      <c r="P219" s="584"/>
      <c r="Q219" s="584"/>
      <c r="R219" s="584"/>
      <c r="S219" s="584"/>
      <c r="T219" s="585"/>
      <c r="U219" s="275"/>
      <c r="V219" s="314"/>
      <c r="W219" s="314"/>
      <c r="X219" s="314"/>
      <c r="Y219" s="275"/>
      <c r="Z219" s="275"/>
      <c r="AA219" s="275"/>
      <c r="AB219" s="275"/>
      <c r="AC219" s="275"/>
      <c r="AD219" s="275"/>
      <c r="AE219" s="275"/>
    </row>
    <row r="220" spans="1:31" ht="15" customHeight="1" outlineLevel="1" x14ac:dyDescent="0.3">
      <c r="A220" s="275"/>
      <c r="B220" s="475" t="s">
        <v>354</v>
      </c>
      <c r="C220" s="452" t="s">
        <v>43</v>
      </c>
      <c r="D220" s="293" t="s">
        <v>388</v>
      </c>
      <c r="E220" s="276">
        <v>121</v>
      </c>
      <c r="F220" s="442">
        <v>0.64021164021164023</v>
      </c>
      <c r="G220" s="279">
        <v>189</v>
      </c>
      <c r="H220" s="278">
        <v>0.45488721804511278</v>
      </c>
      <c r="I220" s="444">
        <v>0.26701445462562967</v>
      </c>
      <c r="J220" s="278">
        <v>0.18787276341948311</v>
      </c>
      <c r="K220" s="445">
        <v>8.3333333333333329E-2</v>
      </c>
      <c r="L220" s="447">
        <v>0</v>
      </c>
      <c r="M220" s="584"/>
      <c r="N220" s="584"/>
      <c r="O220" s="584"/>
      <c r="P220" s="584"/>
      <c r="Q220" s="584"/>
      <c r="R220" s="584"/>
      <c r="S220" s="584"/>
      <c r="T220" s="585"/>
      <c r="U220" s="275"/>
      <c r="V220" s="314"/>
      <c r="W220" s="314"/>
      <c r="X220" s="314"/>
      <c r="Y220" s="275"/>
      <c r="Z220" s="275"/>
      <c r="AA220" s="275"/>
      <c r="AB220" s="275"/>
      <c r="AC220" s="275"/>
      <c r="AD220" s="275"/>
      <c r="AE220" s="275"/>
    </row>
    <row r="221" spans="1:31" ht="15" customHeight="1" outlineLevel="1" x14ac:dyDescent="0.3">
      <c r="A221" s="275"/>
      <c r="B221" s="475" t="s">
        <v>355</v>
      </c>
      <c r="C221" s="452" t="s">
        <v>43</v>
      </c>
      <c r="D221" s="293"/>
      <c r="E221" s="276">
        <v>0</v>
      </c>
      <c r="F221" s="442" t="s">
        <v>30</v>
      </c>
      <c r="G221" s="279">
        <v>0</v>
      </c>
      <c r="H221" s="278">
        <v>0</v>
      </c>
      <c r="I221" s="444">
        <v>0</v>
      </c>
      <c r="J221" s="278">
        <v>0</v>
      </c>
      <c r="K221" s="445">
        <v>0</v>
      </c>
      <c r="L221" s="447">
        <v>0</v>
      </c>
      <c r="M221" s="584"/>
      <c r="N221" s="584"/>
      <c r="O221" s="584"/>
      <c r="P221" s="584"/>
      <c r="Q221" s="584"/>
      <c r="R221" s="584"/>
      <c r="S221" s="584"/>
      <c r="T221" s="585"/>
      <c r="U221" s="275"/>
      <c r="V221" s="314"/>
      <c r="W221" s="314"/>
      <c r="X221" s="314"/>
      <c r="Y221" s="275"/>
      <c r="Z221" s="275"/>
      <c r="AA221" s="275"/>
      <c r="AB221" s="275"/>
      <c r="AC221" s="275"/>
      <c r="AD221" s="275"/>
      <c r="AE221" s="275"/>
    </row>
    <row r="222" spans="1:31" ht="15" customHeight="1" outlineLevel="1" x14ac:dyDescent="0.3">
      <c r="A222" s="275"/>
      <c r="B222" s="475" t="s">
        <v>356</v>
      </c>
      <c r="C222" s="452" t="s">
        <v>43</v>
      </c>
      <c r="D222" s="293"/>
      <c r="E222" s="276">
        <v>0</v>
      </c>
      <c r="F222" s="442" t="s">
        <v>30</v>
      </c>
      <c r="G222" s="279">
        <v>0</v>
      </c>
      <c r="H222" s="278">
        <v>0</v>
      </c>
      <c r="I222" s="444">
        <v>0</v>
      </c>
      <c r="J222" s="278">
        <v>0</v>
      </c>
      <c r="K222" s="445">
        <v>0</v>
      </c>
      <c r="L222" s="447">
        <v>0</v>
      </c>
      <c r="M222" s="584"/>
      <c r="N222" s="584"/>
      <c r="O222" s="584"/>
      <c r="P222" s="584"/>
      <c r="Q222" s="584"/>
      <c r="R222" s="584"/>
      <c r="S222" s="584"/>
      <c r="T222" s="585"/>
      <c r="U222" s="275"/>
      <c r="V222" s="314"/>
      <c r="W222" s="314"/>
      <c r="X222" s="314"/>
      <c r="Y222" s="275"/>
      <c r="Z222" s="275"/>
      <c r="AA222" s="275"/>
      <c r="AB222" s="275"/>
      <c r="AC222" s="275"/>
      <c r="AD222" s="275"/>
      <c r="AE222" s="275"/>
    </row>
    <row r="223" spans="1:31" ht="15" customHeight="1" outlineLevel="1" x14ac:dyDescent="0.3">
      <c r="A223" s="275"/>
      <c r="B223" s="475" t="s">
        <v>357</v>
      </c>
      <c r="C223" s="455" t="s">
        <v>43</v>
      </c>
      <c r="D223" s="293"/>
      <c r="E223" s="276">
        <v>0</v>
      </c>
      <c r="F223" s="442" t="s">
        <v>30</v>
      </c>
      <c r="G223" s="279">
        <v>0</v>
      </c>
      <c r="H223" s="278">
        <v>0</v>
      </c>
      <c r="I223" s="444">
        <v>0</v>
      </c>
      <c r="J223" s="278">
        <v>0</v>
      </c>
      <c r="K223" s="445">
        <v>0</v>
      </c>
      <c r="L223" s="447">
        <v>0</v>
      </c>
      <c r="M223" s="584"/>
      <c r="N223" s="584"/>
      <c r="O223" s="584"/>
      <c r="P223" s="584"/>
      <c r="Q223" s="584"/>
      <c r="R223" s="584"/>
      <c r="S223" s="584"/>
      <c r="T223" s="585"/>
      <c r="U223" s="275"/>
      <c r="V223" s="314"/>
      <c r="W223" s="314"/>
      <c r="X223" s="314"/>
      <c r="Y223" s="275"/>
      <c r="Z223" s="275"/>
      <c r="AA223" s="275"/>
      <c r="AB223" s="275"/>
      <c r="AC223" s="275"/>
      <c r="AD223" s="275"/>
      <c r="AE223" s="275"/>
    </row>
    <row r="224" spans="1:31" ht="15" customHeight="1" outlineLevel="1" x14ac:dyDescent="0.3">
      <c r="A224" s="275"/>
      <c r="B224" s="450">
        <v>10</v>
      </c>
      <c r="C224" s="693" t="s">
        <v>662</v>
      </c>
      <c r="D224" s="694"/>
      <c r="E224" s="277">
        <v>4</v>
      </c>
      <c r="F224" s="442" t="s">
        <v>30</v>
      </c>
      <c r="G224" s="279">
        <v>0</v>
      </c>
      <c r="H224" s="278">
        <v>5.8694057226705795E-4</v>
      </c>
      <c r="I224" s="444">
        <v>5.8694057226705795E-4</v>
      </c>
      <c r="J224" s="280">
        <v>0</v>
      </c>
      <c r="K224" s="445">
        <v>0.5</v>
      </c>
      <c r="L224" s="447">
        <v>0.25</v>
      </c>
      <c r="M224" s="695">
        <v>0</v>
      </c>
      <c r="N224" s="696"/>
      <c r="O224" s="696"/>
      <c r="P224" s="696"/>
      <c r="Q224" s="696"/>
      <c r="R224" s="696"/>
      <c r="S224" s="696"/>
      <c r="T224" s="697"/>
      <c r="U224" s="275"/>
      <c r="V224" s="314"/>
      <c r="W224" s="314"/>
      <c r="X224" s="314"/>
      <c r="Y224" s="275"/>
      <c r="Z224" s="275"/>
      <c r="AA224" s="275"/>
      <c r="AB224" s="275"/>
      <c r="AC224" s="275"/>
      <c r="AD224" s="275"/>
      <c r="AE224" s="275"/>
    </row>
    <row r="225" spans="1:389" ht="15" customHeight="1" outlineLevel="1" x14ac:dyDescent="0.3">
      <c r="A225" s="275"/>
      <c r="B225" s="475" t="s">
        <v>664</v>
      </c>
      <c r="C225" s="452" t="s">
        <v>662</v>
      </c>
      <c r="D225" s="294" t="s">
        <v>663</v>
      </c>
      <c r="E225" s="276">
        <v>4</v>
      </c>
      <c r="F225" s="442" t="s">
        <v>30</v>
      </c>
      <c r="G225" s="279">
        <v>0</v>
      </c>
      <c r="H225" s="278">
        <v>1</v>
      </c>
      <c r="I225" s="444" t="s">
        <v>32</v>
      </c>
      <c r="J225" s="278" t="s">
        <v>32</v>
      </c>
      <c r="K225" s="445" t="s">
        <v>32</v>
      </c>
      <c r="L225" s="447" t="s">
        <v>32</v>
      </c>
      <c r="M225" s="584"/>
      <c r="N225" s="584"/>
      <c r="O225" s="584"/>
      <c r="P225" s="584"/>
      <c r="Q225" s="584"/>
      <c r="R225" s="584"/>
      <c r="S225" s="584"/>
      <c r="T225" s="585"/>
      <c r="U225" s="275"/>
      <c r="V225" s="314"/>
      <c r="W225" s="314"/>
      <c r="X225" s="314"/>
      <c r="Y225" s="275"/>
      <c r="Z225" s="275"/>
      <c r="AA225" s="275"/>
      <c r="AB225" s="275"/>
      <c r="AC225" s="275"/>
      <c r="AD225" s="275"/>
      <c r="AE225" s="275"/>
    </row>
    <row r="226" spans="1:389" ht="15" customHeight="1" outlineLevel="1" x14ac:dyDescent="0.3">
      <c r="A226" s="275"/>
      <c r="B226" s="475" t="s">
        <v>665</v>
      </c>
      <c r="C226" s="452" t="s">
        <v>662</v>
      </c>
      <c r="D226" s="293"/>
      <c r="E226" s="276">
        <v>0</v>
      </c>
      <c r="F226" s="442" t="s">
        <v>30</v>
      </c>
      <c r="G226" s="279">
        <v>0</v>
      </c>
      <c r="H226" s="278">
        <v>0</v>
      </c>
      <c r="I226" s="444" t="s">
        <v>32</v>
      </c>
      <c r="J226" s="278" t="s">
        <v>32</v>
      </c>
      <c r="K226" s="445">
        <v>0</v>
      </c>
      <c r="L226" s="447">
        <v>0</v>
      </c>
      <c r="M226" s="584"/>
      <c r="N226" s="584"/>
      <c r="O226" s="584"/>
      <c r="P226" s="584"/>
      <c r="Q226" s="584"/>
      <c r="R226" s="584"/>
      <c r="S226" s="584"/>
      <c r="T226" s="585"/>
      <c r="U226" s="275"/>
      <c r="V226" s="314"/>
      <c r="W226" s="314"/>
      <c r="X226" s="314"/>
      <c r="Y226" s="275"/>
      <c r="Z226" s="275"/>
      <c r="AA226" s="275"/>
      <c r="AB226" s="275"/>
      <c r="AC226" s="275"/>
      <c r="AD226" s="275"/>
      <c r="AE226" s="275"/>
    </row>
    <row r="227" spans="1:389" ht="15" customHeight="1" outlineLevel="1" x14ac:dyDescent="0.3">
      <c r="A227" s="275"/>
      <c r="B227" s="475" t="s">
        <v>666</v>
      </c>
      <c r="C227" s="452" t="s">
        <v>662</v>
      </c>
      <c r="D227" s="293"/>
      <c r="E227" s="276">
        <v>0</v>
      </c>
      <c r="F227" s="442" t="s">
        <v>30</v>
      </c>
      <c r="G227" s="279">
        <v>0</v>
      </c>
      <c r="H227" s="278">
        <v>0</v>
      </c>
      <c r="I227" s="444" t="s">
        <v>32</v>
      </c>
      <c r="J227" s="278" t="s">
        <v>32</v>
      </c>
      <c r="K227" s="445">
        <v>0</v>
      </c>
      <c r="L227" s="447">
        <v>0</v>
      </c>
      <c r="M227" s="584"/>
      <c r="N227" s="584"/>
      <c r="O227" s="584"/>
      <c r="P227" s="584"/>
      <c r="Q227" s="584"/>
      <c r="R227" s="584"/>
      <c r="S227" s="584"/>
      <c r="T227" s="585"/>
      <c r="U227" s="275"/>
      <c r="V227" s="314"/>
      <c r="W227" s="314"/>
      <c r="X227" s="314"/>
      <c r="Y227" s="275"/>
      <c r="Z227" s="275"/>
      <c r="AA227" s="275"/>
      <c r="AB227" s="275"/>
      <c r="AC227" s="275"/>
      <c r="AD227" s="275"/>
      <c r="AE227" s="275"/>
    </row>
    <row r="228" spans="1:389" ht="15" customHeight="1" outlineLevel="1" x14ac:dyDescent="0.3">
      <c r="A228" s="275"/>
      <c r="B228" s="475" t="s">
        <v>667</v>
      </c>
      <c r="C228" s="452" t="s">
        <v>662</v>
      </c>
      <c r="D228" s="293"/>
      <c r="E228" s="276">
        <v>0</v>
      </c>
      <c r="F228" s="442" t="s">
        <v>30</v>
      </c>
      <c r="G228" s="279">
        <v>0</v>
      </c>
      <c r="H228" s="278">
        <v>0</v>
      </c>
      <c r="I228" s="444" t="s">
        <v>32</v>
      </c>
      <c r="J228" s="278" t="s">
        <v>32</v>
      </c>
      <c r="K228" s="445">
        <v>0</v>
      </c>
      <c r="L228" s="447">
        <v>0</v>
      </c>
      <c r="M228" s="584"/>
      <c r="N228" s="584"/>
      <c r="O228" s="584"/>
      <c r="P228" s="584"/>
      <c r="Q228" s="584"/>
      <c r="R228" s="584"/>
      <c r="S228" s="584"/>
      <c r="T228" s="585"/>
      <c r="U228" s="275"/>
      <c r="V228" s="314"/>
      <c r="W228" s="314"/>
      <c r="X228" s="314"/>
      <c r="Y228" s="275"/>
      <c r="Z228" s="275"/>
      <c r="AA228" s="275"/>
      <c r="AB228" s="275"/>
      <c r="AC228" s="275"/>
      <c r="AD228" s="275"/>
      <c r="AE228" s="275"/>
    </row>
    <row r="229" spans="1:389" ht="15" customHeight="1" outlineLevel="1" x14ac:dyDescent="0.3">
      <c r="A229" s="275"/>
      <c r="B229" s="475" t="s">
        <v>668</v>
      </c>
      <c r="C229" s="455" t="s">
        <v>662</v>
      </c>
      <c r="D229" s="293"/>
      <c r="E229" s="276">
        <v>0</v>
      </c>
      <c r="F229" s="442" t="s">
        <v>30</v>
      </c>
      <c r="G229" s="279">
        <v>0</v>
      </c>
      <c r="H229" s="278">
        <v>0</v>
      </c>
      <c r="I229" s="444" t="s">
        <v>32</v>
      </c>
      <c r="J229" s="278" t="s">
        <v>32</v>
      </c>
      <c r="K229" s="445">
        <v>0</v>
      </c>
      <c r="L229" s="447">
        <v>0</v>
      </c>
      <c r="M229" s="584"/>
      <c r="N229" s="584"/>
      <c r="O229" s="584"/>
      <c r="P229" s="584"/>
      <c r="Q229" s="584"/>
      <c r="R229" s="584"/>
      <c r="S229" s="584"/>
      <c r="T229" s="585"/>
      <c r="U229" s="275"/>
      <c r="V229" s="314"/>
      <c r="W229" s="314"/>
      <c r="X229" s="314"/>
      <c r="Y229" s="275"/>
      <c r="Z229" s="275"/>
      <c r="AA229" s="275"/>
      <c r="AB229" s="275"/>
      <c r="AC229" s="275"/>
      <c r="AD229" s="275"/>
      <c r="AE229" s="275"/>
    </row>
    <row r="230" spans="1:389" ht="39.950000000000003" customHeight="1" x14ac:dyDescent="0.3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314"/>
      <c r="W230" s="314"/>
      <c r="X230" s="314"/>
      <c r="Y230" s="275"/>
      <c r="Z230" s="275"/>
      <c r="AA230" s="275"/>
      <c r="AB230" s="275"/>
      <c r="AC230" s="275"/>
      <c r="AD230" s="275"/>
      <c r="AE230" s="275"/>
    </row>
    <row r="231" spans="1:389" ht="18.75" customHeight="1" x14ac:dyDescent="0.3">
      <c r="A231" s="275"/>
      <c r="B231" s="331" t="s">
        <v>713</v>
      </c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314"/>
      <c r="W231" s="314"/>
      <c r="X231" s="314"/>
      <c r="Y231" s="275"/>
      <c r="Z231" s="275"/>
      <c r="AA231" s="275"/>
      <c r="AB231" s="275"/>
      <c r="AC231" s="275"/>
      <c r="AD231" s="275"/>
      <c r="AE231" s="275"/>
    </row>
    <row r="232" spans="1:389" ht="18.75" customHeight="1" x14ac:dyDescent="0.3">
      <c r="A232" s="275"/>
      <c r="B232" s="331"/>
      <c r="C232" s="331" t="s">
        <v>371</v>
      </c>
      <c r="D232" s="275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275"/>
      <c r="T232" s="275"/>
      <c r="U232" s="275"/>
      <c r="V232" s="314"/>
      <c r="W232" s="314"/>
      <c r="X232" s="314"/>
      <c r="Y232" s="275"/>
      <c r="Z232" s="275"/>
      <c r="AA232" s="275"/>
      <c r="AB232" s="275"/>
      <c r="AC232" s="275"/>
      <c r="AD232" s="275"/>
      <c r="AE232" s="275"/>
    </row>
    <row r="233" spans="1:389" ht="18.75" customHeight="1" x14ac:dyDescent="0.3">
      <c r="A233" s="275"/>
      <c r="B233" s="653" t="s">
        <v>315</v>
      </c>
      <c r="C233" s="653"/>
      <c r="D233" s="653"/>
      <c r="E233" s="653" t="s">
        <v>28</v>
      </c>
      <c r="F233" s="653" t="s">
        <v>29</v>
      </c>
      <c r="G233" s="634" t="s">
        <v>372</v>
      </c>
      <c r="H233" s="661"/>
      <c r="I233" s="661"/>
      <c r="J233" s="661"/>
      <c r="K233" s="661"/>
      <c r="L233" s="661"/>
      <c r="M233" s="661"/>
      <c r="N233" s="661"/>
      <c r="O233" s="661"/>
      <c r="P233" s="661"/>
      <c r="Q233" s="661"/>
      <c r="R233" s="661"/>
      <c r="S233" s="661"/>
      <c r="T233" s="636"/>
      <c r="U233" s="275"/>
      <c r="V233" s="314"/>
      <c r="W233" s="314"/>
      <c r="X233" s="314"/>
      <c r="Y233" s="275"/>
      <c r="Z233" s="275"/>
      <c r="AA233" s="275"/>
      <c r="AB233" s="275"/>
      <c r="AC233" s="275"/>
      <c r="AD233" s="275"/>
      <c r="AE233" s="275"/>
    </row>
    <row r="234" spans="1:389" ht="20.25" customHeight="1" x14ac:dyDescent="0.3">
      <c r="A234" s="275"/>
      <c r="B234" s="653"/>
      <c r="C234" s="653"/>
      <c r="D234" s="653"/>
      <c r="E234" s="653"/>
      <c r="F234" s="653"/>
      <c r="G234" s="635"/>
      <c r="H234" s="707"/>
      <c r="I234" s="707"/>
      <c r="J234" s="707"/>
      <c r="K234" s="707"/>
      <c r="L234" s="662"/>
      <c r="M234" s="662"/>
      <c r="N234" s="662"/>
      <c r="O234" s="662"/>
      <c r="P234" s="662"/>
      <c r="Q234" s="662"/>
      <c r="R234" s="662"/>
      <c r="S234" s="662"/>
      <c r="T234" s="639"/>
      <c r="U234" s="275"/>
      <c r="V234" s="314"/>
      <c r="W234" s="314"/>
      <c r="X234" s="316" t="s">
        <v>379</v>
      </c>
      <c r="Y234" s="275"/>
      <c r="Z234" s="275"/>
      <c r="AA234" s="275"/>
      <c r="AB234" s="275"/>
      <c r="AC234" s="275"/>
      <c r="AD234" s="275"/>
      <c r="AE234" s="275"/>
      <c r="AF234" s="1"/>
      <c r="NY234"/>
    </row>
    <row r="235" spans="1:389" ht="20.100000000000001" customHeight="1" x14ac:dyDescent="0.3">
      <c r="A235" s="275"/>
      <c r="B235" s="679" t="s">
        <v>232</v>
      </c>
      <c r="C235" s="670"/>
      <c r="D235" s="671"/>
      <c r="E235" s="457">
        <v>2972</v>
      </c>
      <c r="F235" s="306" t="s">
        <v>31</v>
      </c>
      <c r="G235" s="700"/>
      <c r="H235" s="701"/>
      <c r="I235" s="701"/>
      <c r="J235" s="701"/>
      <c r="K235" s="701"/>
      <c r="L235" s="701"/>
      <c r="M235" s="701"/>
      <c r="N235" s="701"/>
      <c r="O235" s="701"/>
      <c r="P235" s="701"/>
      <c r="Q235" s="701"/>
      <c r="R235" s="701"/>
      <c r="S235" s="701"/>
      <c r="T235" s="702"/>
      <c r="U235" s="275"/>
      <c r="V235" s="314"/>
      <c r="W235" s="314"/>
      <c r="X235" s="458" t="s">
        <v>378</v>
      </c>
      <c r="Y235" s="275">
        <v>2972</v>
      </c>
      <c r="Z235" s="275"/>
      <c r="AB235" s="275"/>
      <c r="AC235" s="275"/>
      <c r="AD235" s="275"/>
      <c r="AE235" s="275"/>
      <c r="AF235" s="1"/>
      <c r="NY235"/>
    </row>
    <row r="236" spans="1:389" ht="20.100000000000001" customHeight="1" x14ac:dyDescent="0.3">
      <c r="A236" s="275"/>
      <c r="B236" s="703">
        <v>1</v>
      </c>
      <c r="C236" s="703"/>
      <c r="D236" s="459" t="s">
        <v>36</v>
      </c>
      <c r="E236" s="460">
        <v>1511</v>
      </c>
      <c r="F236" s="461">
        <v>0.13533363188535602</v>
      </c>
      <c r="G236" s="704" t="s">
        <v>673</v>
      </c>
      <c r="H236" s="705"/>
      <c r="I236" s="705"/>
      <c r="J236" s="705"/>
      <c r="K236" s="705"/>
      <c r="L236" s="705"/>
      <c r="M236" s="705"/>
      <c r="N236" s="705"/>
      <c r="O236" s="705"/>
      <c r="P236" s="705"/>
      <c r="Q236" s="705"/>
      <c r="R236" s="705"/>
      <c r="S236" s="705"/>
      <c r="T236" s="706"/>
      <c r="U236" s="275"/>
      <c r="V236" s="314" t="s">
        <v>670</v>
      </c>
      <c r="W236" s="314"/>
      <c r="X236" s="223" t="s">
        <v>36</v>
      </c>
      <c r="Y236" s="275">
        <v>1511</v>
      </c>
      <c r="Z236" s="224"/>
      <c r="AB236" s="275"/>
      <c r="AC236" s="275"/>
      <c r="AD236" s="275"/>
      <c r="AE236" s="275"/>
      <c r="AF236" s="1"/>
      <c r="NY236"/>
    </row>
    <row r="237" spans="1:389" ht="20.100000000000001" customHeight="1" x14ac:dyDescent="0.3">
      <c r="A237" s="275"/>
      <c r="B237" s="703">
        <v>2</v>
      </c>
      <c r="C237" s="703"/>
      <c r="D237" s="459" t="s">
        <v>39</v>
      </c>
      <c r="E237" s="460">
        <v>1500</v>
      </c>
      <c r="F237" s="461">
        <v>0.13434841021047916</v>
      </c>
      <c r="G237" s="704" t="s">
        <v>454</v>
      </c>
      <c r="H237" s="705"/>
      <c r="I237" s="705"/>
      <c r="J237" s="705"/>
      <c r="K237" s="705"/>
      <c r="L237" s="705"/>
      <c r="M237" s="705"/>
      <c r="N237" s="705"/>
      <c r="O237" s="705"/>
      <c r="P237" s="705"/>
      <c r="Q237" s="705"/>
      <c r="R237" s="705"/>
      <c r="S237" s="705"/>
      <c r="T237" s="706"/>
      <c r="U237" s="275"/>
      <c r="V237" s="314" t="s">
        <v>455</v>
      </c>
      <c r="W237" s="314"/>
      <c r="X237" s="223" t="s">
        <v>39</v>
      </c>
      <c r="Y237" s="275">
        <v>1500</v>
      </c>
      <c r="Z237" s="224"/>
      <c r="AA237" s="275"/>
      <c r="AB237" s="275"/>
      <c r="AC237" s="275"/>
      <c r="AD237" s="275"/>
      <c r="AE237" s="275"/>
      <c r="AF237" s="1"/>
      <c r="NY237"/>
    </row>
    <row r="238" spans="1:389" ht="20.100000000000001" customHeight="1" x14ac:dyDescent="0.3">
      <c r="A238" s="275"/>
      <c r="B238" s="703">
        <v>3</v>
      </c>
      <c r="C238" s="703"/>
      <c r="D238" s="459" t="s">
        <v>35</v>
      </c>
      <c r="E238" s="460">
        <v>1330</v>
      </c>
      <c r="F238" s="461">
        <v>0.11912225705329153</v>
      </c>
      <c r="G238" s="704" t="s">
        <v>672</v>
      </c>
      <c r="H238" s="705"/>
      <c r="I238" s="705"/>
      <c r="J238" s="705"/>
      <c r="K238" s="705"/>
      <c r="L238" s="705"/>
      <c r="M238" s="705"/>
      <c r="N238" s="705"/>
      <c r="O238" s="705"/>
      <c r="P238" s="705"/>
      <c r="Q238" s="705"/>
      <c r="R238" s="705"/>
      <c r="S238" s="705"/>
      <c r="T238" s="706"/>
      <c r="U238" s="275"/>
      <c r="V238" s="314" t="s">
        <v>671</v>
      </c>
      <c r="W238" s="314"/>
      <c r="X238" s="223" t="s">
        <v>35</v>
      </c>
      <c r="Y238" s="275">
        <v>1330</v>
      </c>
      <c r="Z238" s="224"/>
      <c r="AA238" s="275"/>
      <c r="AB238" s="275"/>
      <c r="AC238" s="275"/>
      <c r="AD238" s="275"/>
      <c r="AE238" s="275"/>
      <c r="AF238" s="1"/>
      <c r="NY238"/>
    </row>
    <row r="239" spans="1:389" ht="20.100000000000001" customHeight="1" x14ac:dyDescent="0.3">
      <c r="A239" s="275"/>
      <c r="B239" s="703">
        <v>4</v>
      </c>
      <c r="C239" s="703"/>
      <c r="D239" s="459" t="s">
        <v>42</v>
      </c>
      <c r="E239" s="460">
        <v>1146</v>
      </c>
      <c r="F239" s="461">
        <v>0.10264218540080609</v>
      </c>
      <c r="G239" s="704" t="s">
        <v>715</v>
      </c>
      <c r="H239" s="705"/>
      <c r="I239" s="705"/>
      <c r="J239" s="705"/>
      <c r="K239" s="705"/>
      <c r="L239" s="705"/>
      <c r="M239" s="705"/>
      <c r="N239" s="705"/>
      <c r="O239" s="705"/>
      <c r="P239" s="705"/>
      <c r="Q239" s="705"/>
      <c r="R239" s="705"/>
      <c r="S239" s="705"/>
      <c r="T239" s="706"/>
      <c r="U239" s="275"/>
      <c r="V239" s="296" t="s">
        <v>674</v>
      </c>
      <c r="W239" s="314"/>
      <c r="X239" s="223" t="s">
        <v>42</v>
      </c>
      <c r="Y239" s="275">
        <v>1146</v>
      </c>
      <c r="Z239" s="224"/>
      <c r="AA239" s="275"/>
      <c r="AB239" s="275"/>
      <c r="AC239" s="275"/>
      <c r="AD239" s="275"/>
      <c r="AE239" s="275"/>
      <c r="AF239" s="1"/>
      <c r="NY239"/>
    </row>
    <row r="240" spans="1:389" ht="20.100000000000001" customHeight="1" x14ac:dyDescent="0.3">
      <c r="A240" s="275"/>
      <c r="B240" s="703">
        <v>5</v>
      </c>
      <c r="C240" s="703"/>
      <c r="D240" s="462" t="s">
        <v>38</v>
      </c>
      <c r="E240" s="460">
        <v>1144</v>
      </c>
      <c r="F240" s="461">
        <v>0.10246305418719212</v>
      </c>
      <c r="G240" s="714" t="s">
        <v>831</v>
      </c>
      <c r="H240" s="715"/>
      <c r="I240" s="715"/>
      <c r="J240" s="715"/>
      <c r="K240" s="715"/>
      <c r="L240" s="715"/>
      <c r="M240" s="715"/>
      <c r="N240" s="715"/>
      <c r="O240" s="715"/>
      <c r="P240" s="715"/>
      <c r="Q240" s="715"/>
      <c r="R240" s="715"/>
      <c r="S240" s="715"/>
      <c r="T240" s="716"/>
      <c r="U240" s="275"/>
      <c r="V240" s="314" t="s">
        <v>676</v>
      </c>
      <c r="W240" s="314"/>
      <c r="X240" s="223" t="s">
        <v>41</v>
      </c>
      <c r="Y240" s="275">
        <v>1109</v>
      </c>
      <c r="Z240" s="224"/>
      <c r="AA240" s="275"/>
      <c r="AB240" s="275"/>
      <c r="AC240" s="275"/>
      <c r="AD240" s="275"/>
      <c r="AE240" s="275"/>
      <c r="AF240" s="1"/>
      <c r="NY240"/>
    </row>
    <row r="241" spans="1:389" ht="20.100000000000001" customHeight="1" x14ac:dyDescent="0.3">
      <c r="A241" s="275"/>
      <c r="B241" s="703">
        <v>6</v>
      </c>
      <c r="C241" s="703"/>
      <c r="D241" s="462" t="s">
        <v>41</v>
      </c>
      <c r="E241" s="460">
        <v>1109</v>
      </c>
      <c r="F241" s="461">
        <v>9.9328257948947604E-2</v>
      </c>
      <c r="G241" s="708" t="s">
        <v>827</v>
      </c>
      <c r="H241" s="709"/>
      <c r="I241" s="709"/>
      <c r="J241" s="709"/>
      <c r="K241" s="709"/>
      <c r="L241" s="709"/>
      <c r="M241" s="709"/>
      <c r="N241" s="709"/>
      <c r="O241" s="709"/>
      <c r="P241" s="709"/>
      <c r="Q241" s="709"/>
      <c r="R241" s="709"/>
      <c r="S241" s="709"/>
      <c r="T241" s="710"/>
      <c r="U241" s="275"/>
      <c r="V241" s="314" t="s">
        <v>717</v>
      </c>
      <c r="W241" s="314"/>
      <c r="X241" s="223" t="s">
        <v>38</v>
      </c>
      <c r="Y241" s="275">
        <v>1144</v>
      </c>
      <c r="Z241" s="224"/>
      <c r="AA241" s="275"/>
      <c r="AB241" s="275"/>
      <c r="AC241" s="275"/>
      <c r="AD241" s="275"/>
      <c r="AE241" s="275"/>
      <c r="AF241" s="1"/>
      <c r="NY241"/>
    </row>
    <row r="242" spans="1:389" ht="20.100000000000001" customHeight="1" x14ac:dyDescent="0.3">
      <c r="A242" s="275"/>
      <c r="B242" s="703">
        <v>7</v>
      </c>
      <c r="C242" s="703"/>
      <c r="D242" s="462" t="s">
        <v>37</v>
      </c>
      <c r="E242" s="460">
        <v>774</v>
      </c>
      <c r="F242" s="461">
        <v>6.9323779668607255E-2</v>
      </c>
      <c r="G242" s="711"/>
      <c r="H242" s="712"/>
      <c r="I242" s="712"/>
      <c r="J242" s="712"/>
      <c r="K242" s="712"/>
      <c r="L242" s="712"/>
      <c r="M242" s="712"/>
      <c r="N242" s="712"/>
      <c r="O242" s="712"/>
      <c r="P242" s="712"/>
      <c r="Q242" s="712"/>
      <c r="R242" s="712"/>
      <c r="S242" s="712"/>
      <c r="T242" s="713"/>
      <c r="U242" s="275"/>
      <c r="V242" s="314"/>
      <c r="W242" s="314"/>
      <c r="X242" s="223" t="s">
        <v>34</v>
      </c>
      <c r="Y242" s="275">
        <v>669</v>
      </c>
      <c r="Z242" s="224"/>
      <c r="AA242" s="275"/>
      <c r="AB242" s="275"/>
      <c r="AC242" s="275"/>
      <c r="AD242" s="275"/>
      <c r="AE242" s="275"/>
      <c r="AF242" s="1"/>
      <c r="NY242"/>
    </row>
    <row r="243" spans="1:389" ht="20.100000000000001" customHeight="1" x14ac:dyDescent="0.3">
      <c r="A243" s="275"/>
      <c r="B243" s="703">
        <v>8</v>
      </c>
      <c r="C243" s="703"/>
      <c r="D243" s="462" t="s">
        <v>34</v>
      </c>
      <c r="E243" s="460">
        <v>669</v>
      </c>
      <c r="F243" s="461">
        <v>5.9919390953873712E-2</v>
      </c>
      <c r="G243" s="711"/>
      <c r="H243" s="712"/>
      <c r="I243" s="712"/>
      <c r="J243" s="712"/>
      <c r="K243" s="712"/>
      <c r="L243" s="712"/>
      <c r="M243" s="712"/>
      <c r="N243" s="712"/>
      <c r="O243" s="712"/>
      <c r="P243" s="712"/>
      <c r="Q243" s="712"/>
      <c r="R243" s="712"/>
      <c r="S243" s="712"/>
      <c r="T243" s="713"/>
      <c r="U243" s="275"/>
      <c r="V243" s="314"/>
      <c r="W243" s="314"/>
      <c r="X243" s="223" t="s">
        <v>37</v>
      </c>
      <c r="Y243" s="275">
        <v>774</v>
      </c>
      <c r="Z243" s="224"/>
      <c r="AA243" s="275"/>
      <c r="AB243" s="275"/>
      <c r="AC243" s="275"/>
      <c r="AD243" s="275"/>
      <c r="AE243" s="275"/>
      <c r="AF243" s="1"/>
      <c r="NY243"/>
    </row>
    <row r="244" spans="1:389" ht="20.100000000000001" customHeight="1" x14ac:dyDescent="0.3">
      <c r="A244" s="275"/>
      <c r="B244" s="703">
        <v>9</v>
      </c>
      <c r="C244" s="703"/>
      <c r="D244" s="462" t="s">
        <v>45</v>
      </c>
      <c r="E244" s="460">
        <v>424</v>
      </c>
      <c r="F244" s="461">
        <v>3.7975817286162117E-2</v>
      </c>
      <c r="G244" s="711"/>
      <c r="H244" s="712"/>
      <c r="I244" s="712"/>
      <c r="J244" s="712"/>
      <c r="K244" s="712"/>
      <c r="L244" s="712"/>
      <c r="M244" s="712"/>
      <c r="N244" s="712"/>
      <c r="O244" s="712"/>
      <c r="P244" s="712"/>
      <c r="Q244" s="712"/>
      <c r="R244" s="712"/>
      <c r="S244" s="712"/>
      <c r="T244" s="713"/>
      <c r="U244" s="275"/>
      <c r="V244" s="314"/>
      <c r="W244" s="314"/>
      <c r="X244" s="223" t="s">
        <v>44</v>
      </c>
      <c r="Y244" s="275">
        <v>419</v>
      </c>
      <c r="Z244" s="224"/>
      <c r="AA244" s="275"/>
      <c r="AB244" s="275"/>
      <c r="AC244" s="275"/>
      <c r="AD244" s="275"/>
      <c r="AE244" s="275"/>
      <c r="AF244" s="1"/>
      <c r="NY244"/>
    </row>
    <row r="245" spans="1:389" ht="20.100000000000001" customHeight="1" x14ac:dyDescent="0.3">
      <c r="A245" s="275"/>
      <c r="B245" s="703">
        <v>10</v>
      </c>
      <c r="C245" s="703"/>
      <c r="D245" s="462" t="s">
        <v>44</v>
      </c>
      <c r="E245" s="460">
        <v>419</v>
      </c>
      <c r="F245" s="461">
        <v>3.7527989252127185E-2</v>
      </c>
      <c r="G245" s="711"/>
      <c r="H245" s="712"/>
      <c r="I245" s="712"/>
      <c r="J245" s="712"/>
      <c r="K245" s="712"/>
      <c r="L245" s="712"/>
      <c r="M245" s="712"/>
      <c r="N245" s="712"/>
      <c r="O245" s="712"/>
      <c r="P245" s="712"/>
      <c r="Q245" s="712"/>
      <c r="R245" s="712"/>
      <c r="S245" s="712"/>
      <c r="T245" s="713"/>
      <c r="U245" s="275"/>
      <c r="V245" s="314"/>
      <c r="W245" s="314"/>
      <c r="X245" s="223" t="s">
        <v>45</v>
      </c>
      <c r="Y245" s="275">
        <v>424</v>
      </c>
      <c r="Z245" s="224"/>
      <c r="AA245" s="275"/>
      <c r="AB245" s="275"/>
      <c r="AC245" s="275"/>
      <c r="AD245" s="275"/>
      <c r="AE245" s="275"/>
      <c r="AF245" s="1"/>
      <c r="NY245"/>
    </row>
    <row r="246" spans="1:389" x14ac:dyDescent="0.3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314"/>
      <c r="W246" s="314"/>
      <c r="X246" s="223" t="s">
        <v>213</v>
      </c>
      <c r="Y246" s="275">
        <v>345</v>
      </c>
      <c r="Z246" s="224"/>
      <c r="AA246" s="275"/>
      <c r="AB246" s="275"/>
      <c r="AC246" s="275"/>
      <c r="AD246" s="275"/>
      <c r="AE246" s="275"/>
      <c r="AF246" s="1"/>
      <c r="NY246"/>
    </row>
    <row r="247" spans="1:389" ht="20.25" x14ac:dyDescent="0.3">
      <c r="A247" s="275"/>
      <c r="B247" s="331" t="s">
        <v>236</v>
      </c>
      <c r="C247" s="331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314"/>
      <c r="W247" s="314"/>
      <c r="X247" s="223" t="s">
        <v>40</v>
      </c>
      <c r="Y247" s="275">
        <v>414</v>
      </c>
      <c r="Z247" s="224"/>
      <c r="AA247" s="275"/>
      <c r="AB247" s="275"/>
      <c r="AC247" s="275"/>
      <c r="AD247" s="275"/>
      <c r="AE247" s="275"/>
    </row>
    <row r="248" spans="1:389" ht="9.9499999999999993" customHeight="1" x14ac:dyDescent="0.3">
      <c r="A248" s="275"/>
      <c r="B248" s="725"/>
      <c r="C248" s="726"/>
      <c r="D248" s="727"/>
      <c r="E248" s="631" t="s">
        <v>233</v>
      </c>
      <c r="F248" s="412"/>
      <c r="G248" s="412"/>
      <c r="H248" s="376"/>
      <c r="I248" s="463"/>
      <c r="J248" s="634" t="s">
        <v>262</v>
      </c>
      <c r="K248" s="661"/>
      <c r="L248" s="661"/>
      <c r="M248" s="661"/>
      <c r="N248" s="661"/>
      <c r="O248" s="661"/>
      <c r="P248" s="661"/>
      <c r="Q248" s="661"/>
      <c r="R248" s="661"/>
      <c r="S248" s="661"/>
      <c r="T248" s="636"/>
      <c r="U248" s="275"/>
      <c r="V248" s="314"/>
      <c r="W248" s="314"/>
      <c r="X248" s="223" t="s">
        <v>43</v>
      </c>
      <c r="Y248" s="275">
        <v>164</v>
      </c>
      <c r="Z248" s="224"/>
      <c r="AA248" s="275"/>
      <c r="AB248" s="275"/>
      <c r="AC248" s="275"/>
      <c r="AD248" s="275"/>
      <c r="AE248" s="275"/>
      <c r="AF248" s="1"/>
      <c r="NY248"/>
    </row>
    <row r="249" spans="1:389" ht="9.9499999999999993" customHeight="1" x14ac:dyDescent="0.3">
      <c r="A249" s="275"/>
      <c r="B249" s="725"/>
      <c r="C249" s="726"/>
      <c r="D249" s="727"/>
      <c r="E249" s="632"/>
      <c r="F249" s="631" t="s">
        <v>234</v>
      </c>
      <c r="G249" s="649"/>
      <c r="H249" s="376"/>
      <c r="I249" s="463"/>
      <c r="J249" s="635"/>
      <c r="K249" s="707"/>
      <c r="L249" s="707"/>
      <c r="M249" s="707"/>
      <c r="N249" s="707"/>
      <c r="O249" s="707"/>
      <c r="P249" s="707"/>
      <c r="Q249" s="707"/>
      <c r="R249" s="707"/>
      <c r="S249" s="707"/>
      <c r="T249" s="637"/>
      <c r="U249" s="275"/>
      <c r="V249" s="314"/>
      <c r="W249" s="314"/>
      <c r="X249" s="223" t="s">
        <v>212</v>
      </c>
      <c r="Y249" s="275">
        <v>216</v>
      </c>
      <c r="Z249" s="224"/>
      <c r="AA249" s="275"/>
      <c r="AB249" s="275"/>
      <c r="AC249" s="275"/>
      <c r="AD249" s="275"/>
      <c r="AE249" s="275"/>
      <c r="AF249" s="1"/>
      <c r="NY249"/>
    </row>
    <row r="250" spans="1:389" ht="30" customHeight="1" x14ac:dyDescent="0.3">
      <c r="A250" s="275"/>
      <c r="B250" s="725"/>
      <c r="C250" s="726"/>
      <c r="D250" s="727"/>
      <c r="E250" s="633"/>
      <c r="F250" s="633"/>
      <c r="G250" s="651"/>
      <c r="H250" s="464" t="s">
        <v>380</v>
      </c>
      <c r="I250" s="411" t="s">
        <v>29</v>
      </c>
      <c r="J250" s="638"/>
      <c r="K250" s="662"/>
      <c r="L250" s="662"/>
      <c r="M250" s="662"/>
      <c r="N250" s="662"/>
      <c r="O250" s="662"/>
      <c r="P250" s="662"/>
      <c r="Q250" s="662"/>
      <c r="R250" s="662"/>
      <c r="S250" s="662"/>
      <c r="T250" s="639"/>
      <c r="U250" s="275"/>
      <c r="V250" s="314"/>
      <c r="W250" s="314"/>
      <c r="Z250" s="275"/>
      <c r="AA250" s="275"/>
      <c r="AB250" s="275"/>
      <c r="AC250" s="275"/>
      <c r="AD250" s="275"/>
      <c r="AE250" s="275"/>
      <c r="AF250" s="1"/>
      <c r="NY250"/>
    </row>
    <row r="251" spans="1:389" ht="19.149999999999999" customHeight="1" x14ac:dyDescent="0.3">
      <c r="A251" s="275"/>
      <c r="B251" s="717" t="s">
        <v>28</v>
      </c>
      <c r="C251" s="718"/>
      <c r="D251" s="719"/>
      <c r="E251" s="465">
        <v>4728</v>
      </c>
      <c r="F251" s="720">
        <v>2842</v>
      </c>
      <c r="G251" s="721"/>
      <c r="H251" s="466">
        <v>81</v>
      </c>
      <c r="I251" s="467">
        <v>2.8501055594651655E-2</v>
      </c>
      <c r="J251" s="722" t="s">
        <v>695</v>
      </c>
      <c r="K251" s="723"/>
      <c r="L251" s="723"/>
      <c r="M251" s="723"/>
      <c r="N251" s="723"/>
      <c r="O251" s="723"/>
      <c r="P251" s="723"/>
      <c r="Q251" s="723"/>
      <c r="R251" s="723"/>
      <c r="S251" s="723"/>
      <c r="T251" s="724"/>
      <c r="U251" s="275"/>
      <c r="V251" s="314" t="s">
        <v>677</v>
      </c>
      <c r="W251" s="314"/>
      <c r="X251" s="458" t="s">
        <v>377</v>
      </c>
      <c r="Y251" s="275"/>
      <c r="Z251" s="275"/>
      <c r="AA251" s="275"/>
      <c r="AB251" s="275"/>
      <c r="AC251" s="275"/>
      <c r="AD251" s="275"/>
      <c r="AE251" s="275"/>
      <c r="AF251" s="1"/>
      <c r="NY251"/>
    </row>
    <row r="252" spans="1:389" ht="39.950000000000003" customHeight="1" x14ac:dyDescent="0.3">
      <c r="X252" s="458" t="s">
        <v>448</v>
      </c>
    </row>
    <row r="253" spans="1:389" x14ac:dyDescent="0.3">
      <c r="Y253" t="s">
        <v>442</v>
      </c>
    </row>
    <row r="254" spans="1:389" x14ac:dyDescent="0.3">
      <c r="Y254" s="223">
        <v>81</v>
      </c>
    </row>
    <row r="256" spans="1:389" ht="20.25" x14ac:dyDescent="0.3">
      <c r="H256" s="626"/>
      <c r="I256" s="626"/>
      <c r="J256" s="626"/>
      <c r="K256" s="626"/>
      <c r="L256" s="626"/>
      <c r="M256" s="626"/>
      <c r="N256" s="626"/>
      <c r="O256" s="626"/>
      <c r="P256" s="626"/>
      <c r="Q256" s="626"/>
      <c r="R256" s="626"/>
      <c r="S256" s="626"/>
      <c r="T256" s="626"/>
      <c r="U256" s="626"/>
    </row>
  </sheetData>
  <mergeCells count="138">
    <mergeCell ref="B251:D251"/>
    <mergeCell ref="F251:G251"/>
    <mergeCell ref="J251:T251"/>
    <mergeCell ref="B244:C244"/>
    <mergeCell ref="G244:T244"/>
    <mergeCell ref="B245:C245"/>
    <mergeCell ref="G245:T245"/>
    <mergeCell ref="B248:D250"/>
    <mergeCell ref="E248:E250"/>
    <mergeCell ref="J248:T250"/>
    <mergeCell ref="F249:G250"/>
    <mergeCell ref="B241:C241"/>
    <mergeCell ref="G241:T241"/>
    <mergeCell ref="B242:C242"/>
    <mergeCell ref="G242:T242"/>
    <mergeCell ref="B243:C243"/>
    <mergeCell ref="G243:T243"/>
    <mergeCell ref="B238:C238"/>
    <mergeCell ref="G238:T238"/>
    <mergeCell ref="B239:C239"/>
    <mergeCell ref="G239:T239"/>
    <mergeCell ref="B240:C240"/>
    <mergeCell ref="G240:T240"/>
    <mergeCell ref="B235:D235"/>
    <mergeCell ref="G235:T235"/>
    <mergeCell ref="B236:C236"/>
    <mergeCell ref="G236:T236"/>
    <mergeCell ref="B237:C237"/>
    <mergeCell ref="G237:T237"/>
    <mergeCell ref="C218:D218"/>
    <mergeCell ref="M218:T218"/>
    <mergeCell ref="B233:D234"/>
    <mergeCell ref="E233:E234"/>
    <mergeCell ref="F233:F234"/>
    <mergeCell ref="G233:T234"/>
    <mergeCell ref="C224:D224"/>
    <mergeCell ref="M224:T224"/>
    <mergeCell ref="C200:D200"/>
    <mergeCell ref="M200:T200"/>
    <mergeCell ref="C206:D206"/>
    <mergeCell ref="M206:T206"/>
    <mergeCell ref="C212:D212"/>
    <mergeCell ref="M212:T212"/>
    <mergeCell ref="C182:D182"/>
    <mergeCell ref="M182:T182"/>
    <mergeCell ref="C188:D188"/>
    <mergeCell ref="M188:T188"/>
    <mergeCell ref="C194:D194"/>
    <mergeCell ref="M194:T194"/>
    <mergeCell ref="X167:Y168"/>
    <mergeCell ref="B169:D169"/>
    <mergeCell ref="C170:D170"/>
    <mergeCell ref="M170:T170"/>
    <mergeCell ref="C176:D176"/>
    <mergeCell ref="M176:T176"/>
    <mergeCell ref="B165:T165"/>
    <mergeCell ref="B167:D168"/>
    <mergeCell ref="K167:L167"/>
    <mergeCell ref="M167:T168"/>
    <mergeCell ref="C145:D145"/>
    <mergeCell ref="M145:T145"/>
    <mergeCell ref="C151:D151"/>
    <mergeCell ref="M151:T151"/>
    <mergeCell ref="C157:D157"/>
    <mergeCell ref="M157:T157"/>
    <mergeCell ref="C127:D127"/>
    <mergeCell ref="M127:T127"/>
    <mergeCell ref="C133:D133"/>
    <mergeCell ref="M133:T133"/>
    <mergeCell ref="C139:D139"/>
    <mergeCell ref="M139:T139"/>
    <mergeCell ref="C109:D109"/>
    <mergeCell ref="M109:T109"/>
    <mergeCell ref="C115:D115"/>
    <mergeCell ref="M115:T115"/>
    <mergeCell ref="C121:D121"/>
    <mergeCell ref="M121:T121"/>
    <mergeCell ref="B100:D101"/>
    <mergeCell ref="K100:L100"/>
    <mergeCell ref="M100:T101"/>
    <mergeCell ref="X100:Y101"/>
    <mergeCell ref="B102:D102"/>
    <mergeCell ref="C103:D103"/>
    <mergeCell ref="M103:T103"/>
    <mergeCell ref="J89:T89"/>
    <mergeCell ref="J90:T90"/>
    <mergeCell ref="J91:T91"/>
    <mergeCell ref="J92:T92"/>
    <mergeCell ref="J93:T93"/>
    <mergeCell ref="B98:T98"/>
    <mergeCell ref="J85:T85"/>
    <mergeCell ref="J86:T86"/>
    <mergeCell ref="J87:T87"/>
    <mergeCell ref="J88:T88"/>
    <mergeCell ref="B80:E80"/>
    <mergeCell ref="J80:T80"/>
    <mergeCell ref="J81:T81"/>
    <mergeCell ref="J82:T82"/>
    <mergeCell ref="J83:T83"/>
    <mergeCell ref="J84:T84"/>
    <mergeCell ref="AA32:AA34"/>
    <mergeCell ref="AD32:AD34"/>
    <mergeCell ref="AE32:AE34"/>
    <mergeCell ref="G33:G34"/>
    <mergeCell ref="H33:H34"/>
    <mergeCell ref="O33:P33"/>
    <mergeCell ref="Q33:R33"/>
    <mergeCell ref="AB33:AB34"/>
    <mergeCell ref="AC33:AC34"/>
    <mergeCell ref="Z31:Z34"/>
    <mergeCell ref="I32:I34"/>
    <mergeCell ref="J32:J34"/>
    <mergeCell ref="M32:N33"/>
    <mergeCell ref="S32:T33"/>
    <mergeCell ref="H256:U256"/>
    <mergeCell ref="B2:T3"/>
    <mergeCell ref="B31:D34"/>
    <mergeCell ref="E31:E34"/>
    <mergeCell ref="L31:L34"/>
    <mergeCell ref="X31:Y34"/>
    <mergeCell ref="B35:D35"/>
    <mergeCell ref="X35:Y35"/>
    <mergeCell ref="B36:D36"/>
    <mergeCell ref="X36:Y36"/>
    <mergeCell ref="B37:D37"/>
    <mergeCell ref="X37:Y37"/>
    <mergeCell ref="F32:F34"/>
    <mergeCell ref="X76:AB79"/>
    <mergeCell ref="B78:E79"/>
    <mergeCell ref="F78:F79"/>
    <mergeCell ref="G78:G79"/>
    <mergeCell ref="H78:I78"/>
    <mergeCell ref="J78:T79"/>
    <mergeCell ref="B54:D55"/>
    <mergeCell ref="E54:E55"/>
    <mergeCell ref="H54:H55"/>
    <mergeCell ref="B56:D56"/>
    <mergeCell ref="B76:T76"/>
  </mergeCells>
  <phoneticPr fontId="3" type="noConversion"/>
  <conditionalFormatting sqref="E36:J36 V36">
    <cfRule type="cellIs" dxfId="198" priority="36" operator="lessThan">
      <formula>1</formula>
    </cfRule>
    <cfRule type="cellIs" dxfId="197" priority="37" operator="greaterThanOrEqual">
      <formula>1</formula>
    </cfRule>
  </conditionalFormatting>
  <conditionalFormatting sqref="E104:L108 E110:L114 E116:L120 E122:L126 E128:L132 E134:L138 E140:L144 E146:L150 E152:L156 E158:L162">
    <cfRule type="expression" dxfId="196" priority="5">
      <formula>$D104=""</formula>
    </cfRule>
  </conditionalFormatting>
  <conditionalFormatting sqref="E171:L175 E177:L181 E183:L187 E189:L193 E195:L199 E201:L205 E207:L211 E213:L217 E219:L223 E225:L229">
    <cfRule type="expression" dxfId="195" priority="3">
      <formula>$D171=""</formula>
    </cfRule>
  </conditionalFormatting>
  <conditionalFormatting sqref="F56:F68">
    <cfRule type="cellIs" dxfId="194" priority="28" operator="lessThan">
      <formula>1</formula>
    </cfRule>
    <cfRule type="cellIs" dxfId="193" priority="29" operator="greaterThan">
      <formula>1</formula>
    </cfRule>
  </conditionalFormatting>
  <conditionalFormatting sqref="I57:I68">
    <cfRule type="cellIs" dxfId="192" priority="30" operator="lessThan">
      <formula>0</formula>
    </cfRule>
    <cfRule type="cellIs" dxfId="191" priority="31" operator="greaterThan">
      <formula>0</formula>
    </cfRule>
  </conditionalFormatting>
  <conditionalFormatting sqref="Z36:AD36">
    <cfRule type="cellIs" dxfId="190" priority="32" operator="lessThan">
      <formula>0.95</formula>
    </cfRule>
    <cfRule type="cellIs" dxfId="189" priority="33" operator="greaterThanOrEqual">
      <formula>0.95</formula>
    </cfRule>
  </conditionalFormatting>
  <conditionalFormatting sqref="AE36">
    <cfRule type="cellIs" dxfId="188" priority="26" operator="lessThan">
      <formula>1</formula>
    </cfRule>
    <cfRule type="cellIs" dxfId="187" priority="27" operator="greaterThanOrEqual">
      <formula>1</formula>
    </cfRule>
  </conditionalFormatting>
  <conditionalFormatting sqref="AH36:AL36">
    <cfRule type="cellIs" dxfId="186" priority="34" operator="lessThan">
      <formula>0.95</formula>
    </cfRule>
    <cfRule type="cellIs" dxfId="185" priority="35" operator="greaterThanOrEqual">
      <formula>0.95</formula>
    </cfRule>
  </conditionalFormatting>
  <hyperlinks>
    <hyperlink ref="X234" r:id="rId1" xr:uid="{6D342A3F-77C7-4D3F-A707-DF0936E86F9C}"/>
    <hyperlink ref="V47" r:id="rId2" xr:uid="{6B224C5C-4CA9-4672-B893-E826171AD1C8}"/>
    <hyperlink ref="V45" r:id="rId3" xr:uid="{1BA00466-11E7-4FED-82D8-8C1607DF86A9}"/>
    <hyperlink ref="V22" r:id="rId4" xr:uid="{79DDABDC-96A7-42E0-AB7C-4FD337C0B220}"/>
    <hyperlink ref="W22" r:id="rId5" xr:uid="{3582E756-113C-4BCF-8A40-49D02651231D}"/>
    <hyperlink ref="V23" r:id="rId6" xr:uid="{C6D1C17C-571C-4B6D-B300-0FFD119A3DFA}"/>
    <hyperlink ref="W23" r:id="rId7" xr:uid="{6BC4167C-8498-46CC-8306-355B304C2DF6}"/>
    <hyperlink ref="V20" r:id="rId8" xr:uid="{9F87DA0C-E1E6-4710-87AC-6BD44B954068}"/>
    <hyperlink ref="W20" r:id="rId9" xr:uid="{99ADE183-7BA7-417D-BE8D-9B9BBAF8A5EB}"/>
    <hyperlink ref="V239" r:id="rId10" xr:uid="{47A4D63E-0FDD-4E5D-B21A-0AC0D8AEC888}"/>
    <hyperlink ref="V16" r:id="rId11" xr:uid="{A39AF778-E8CA-46BD-9FBC-381EFA6F5233}"/>
    <hyperlink ref="W17" r:id="rId12" xr:uid="{D171FA59-0A0C-40C9-B408-483517682EF1}"/>
    <hyperlink ref="V14" r:id="rId13" xr:uid="{8912C3F1-B332-4507-B9CA-E616B337933B}"/>
    <hyperlink ref="V13" r:id="rId14" xr:uid="{EC8E23E7-832B-4112-8AC2-BD1F6786B476}"/>
    <hyperlink ref="W14" r:id="rId15" xr:uid="{BB47F432-8A7E-49DA-8B90-FEEEF89FD35F}"/>
    <hyperlink ref="V17" r:id="rId16" xr:uid="{54E343BA-CD54-4492-B28A-CC81C1EE4401}"/>
    <hyperlink ref="V49" r:id="rId17" xr:uid="{474DE74D-BE60-4C33-B79C-97A9407F2CBF}"/>
    <hyperlink ref="V48" r:id="rId18" xr:uid="{28D31894-D221-495D-957F-53324C4449C4}"/>
    <hyperlink ref="V83" r:id="rId19" xr:uid="{F5DEC80B-5A80-4180-9AE0-00B356ED66B3}"/>
    <hyperlink ref="V8" r:id="rId20" xr:uid="{0D77E61B-AC7C-413A-9429-44DE75BDCFEC}"/>
    <hyperlink ref="V84" r:id="rId21" xr:uid="{6DCA46C6-81AD-4114-8721-D8D12D8F88A1}"/>
    <hyperlink ref="V82" r:id="rId22" xr:uid="{BB908F7B-72E1-41EC-8100-C3F662188611}"/>
    <hyperlink ref="V85" r:id="rId23" xr:uid="{0FD95C29-2916-45BF-ABC2-CB0496373447}"/>
    <hyperlink ref="V88" r:id="rId24" xr:uid="{9314DED2-2577-42E7-840C-90FBB9B5BD31}"/>
    <hyperlink ref="W8" r:id="rId25" xr:uid="{E6EBE9EF-1A7A-4A45-AAD6-99F0FA3AE32D}"/>
    <hyperlink ref="V92" r:id="rId26" xr:uid="{C9E3C6B8-D1DD-43B6-8E8F-D2DE31622996}"/>
    <hyperlink ref="V9" r:id="rId27" xr:uid="{43729A43-E704-449D-AA03-2B75AE24A070}"/>
    <hyperlink ref="V51" r:id="rId28" xr:uid="{C9B9A7D8-8454-4D5E-80B4-EA7BE3DAAF26}"/>
  </hyperlinks>
  <pageMargins left="0.7" right="0.7" top="0.75" bottom="0.75" header="0.3" footer="0.3"/>
  <pageSetup paperSize="9" scale="37" fitToWidth="0" orientation="portrait" r:id="rId29"/>
  <rowBreaks count="1" manualBreakCount="1">
    <brk id="94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D437-D908-480F-88C4-8CEDF7273773}">
  <sheetPr>
    <tabColor rgb="FF0000FF"/>
  </sheetPr>
  <dimension ref="A1:NY255"/>
  <sheetViews>
    <sheetView showGridLines="0" view="pageBreakPreview" zoomScale="55" zoomScaleNormal="55" zoomScaleSheetLayoutView="55" workbookViewId="0">
      <selection activeCell="O37" sqref="O37"/>
    </sheetView>
  </sheetViews>
  <sheetFormatPr defaultColWidth="9" defaultRowHeight="16.5" outlineLevelRow="1" x14ac:dyDescent="0.3"/>
  <cols>
    <col min="1" max="2" width="2.625" customWidth="1"/>
    <col min="3" max="3" width="2.875" customWidth="1"/>
    <col min="4" max="4" width="13.25" customWidth="1"/>
    <col min="5" max="12" width="12.625" customWidth="1"/>
    <col min="13" max="20" width="6.625" customWidth="1"/>
    <col min="21" max="21" width="2.625" customWidth="1"/>
    <col min="22" max="24" width="11.5" style="297" customWidth="1"/>
    <col min="25" max="31" width="14.125" customWidth="1"/>
    <col min="32" max="32" width="11.875" customWidth="1"/>
    <col min="33" max="37" width="12.75" style="1" customWidth="1"/>
    <col min="38" max="38" width="12.375" style="1" customWidth="1"/>
    <col min="39" max="39" width="11.875" style="1" customWidth="1"/>
    <col min="40" max="40" width="12.75" style="1" customWidth="1"/>
    <col min="41" max="41" width="9.875" style="1" customWidth="1"/>
    <col min="42" max="42" width="9.125" style="1" customWidth="1"/>
    <col min="43" max="389" width="9" style="1" customWidth="1"/>
    <col min="390" max="392" width="9" customWidth="1"/>
  </cols>
  <sheetData>
    <row r="1" spans="1:389" s="6" customFormat="1" ht="20.100000000000001" customHeight="1" x14ac:dyDescent="0.3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25"/>
      <c r="W1" s="323"/>
      <c r="X1" s="323"/>
      <c r="Y1" s="318"/>
      <c r="Z1" s="318"/>
      <c r="AA1" s="318"/>
      <c r="AB1" s="318"/>
      <c r="AC1" s="318"/>
      <c r="AD1" s="318"/>
      <c r="AE1" s="318"/>
      <c r="AF1" s="158"/>
      <c r="AG1" s="158"/>
      <c r="AH1" s="158"/>
      <c r="AI1" s="158"/>
      <c r="AJ1" s="158"/>
      <c r="AK1" s="158"/>
      <c r="AL1" s="158"/>
      <c r="AM1" s="158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 s="1"/>
    </row>
    <row r="2" spans="1:389" s="7" customFormat="1" ht="20.100000000000001" customHeight="1" x14ac:dyDescent="0.3">
      <c r="A2" s="326"/>
      <c r="B2" s="627" t="s">
        <v>501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324"/>
      <c r="V2" s="327"/>
      <c r="W2" s="328"/>
      <c r="X2" s="468" t="s">
        <v>220</v>
      </c>
      <c r="Y2" s="469" t="s">
        <v>211</v>
      </c>
      <c r="Z2" s="329" t="s">
        <v>207</v>
      </c>
      <c r="AA2" s="469" t="s">
        <v>210</v>
      </c>
      <c r="AB2" s="470" t="s">
        <v>208</v>
      </c>
      <c r="AC2" s="470" t="s">
        <v>209</v>
      </c>
      <c r="AD2" s="326"/>
      <c r="AE2" s="326"/>
      <c r="AF2" s="330"/>
      <c r="AG2" s="330"/>
      <c r="AH2" s="330"/>
      <c r="AI2" s="330"/>
      <c r="AJ2" s="330"/>
      <c r="AK2" s="330"/>
      <c r="AL2" s="330"/>
      <c r="AM2" s="330"/>
      <c r="NY2" s="1"/>
    </row>
    <row r="3" spans="1:389" s="6" customFormat="1" ht="20.100000000000001" customHeight="1" x14ac:dyDescent="0.3">
      <c r="A3" s="318"/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324"/>
      <c r="V3" s="485"/>
      <c r="W3" s="485"/>
      <c r="X3" s="486">
        <v>45651</v>
      </c>
      <c r="Y3" s="321">
        <v>45679</v>
      </c>
      <c r="Z3" s="321">
        <v>45680</v>
      </c>
      <c r="AA3" s="321">
        <v>45721</v>
      </c>
      <c r="AB3" s="321">
        <v>45651</v>
      </c>
      <c r="AC3" s="321">
        <v>45658</v>
      </c>
      <c r="AD3" s="318"/>
      <c r="AE3" s="318"/>
      <c r="AF3" s="158"/>
      <c r="AG3" s="158"/>
      <c r="AH3" s="158"/>
      <c r="AI3" s="158"/>
      <c r="AJ3" s="158"/>
      <c r="AK3" s="158"/>
      <c r="AL3" s="158"/>
      <c r="AM3" s="15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 s="1"/>
    </row>
    <row r="4" spans="1:389" s="6" customFormat="1" ht="24.95" customHeight="1" x14ac:dyDescent="0.3">
      <c r="A4" s="318"/>
      <c r="B4" s="331" t="s">
        <v>502</v>
      </c>
      <c r="C4" s="331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32" t="s">
        <v>921</v>
      </c>
      <c r="Q4" s="318"/>
      <c r="R4" s="318"/>
      <c r="S4" s="318"/>
      <c r="T4" s="324"/>
      <c r="U4" s="324"/>
      <c r="V4" s="485"/>
      <c r="W4" s="485"/>
      <c r="X4" s="486">
        <v>46050</v>
      </c>
      <c r="Y4" s="321">
        <v>46078</v>
      </c>
      <c r="Z4" s="321">
        <v>46079</v>
      </c>
      <c r="AA4" s="321">
        <v>46120</v>
      </c>
      <c r="AB4" s="321">
        <v>46050</v>
      </c>
      <c r="AC4" s="321">
        <v>46057</v>
      </c>
      <c r="AD4" s="318"/>
      <c r="AE4" s="318"/>
      <c r="AF4" s="158"/>
      <c r="AG4" s="158"/>
      <c r="AH4" s="158"/>
      <c r="AI4" s="158"/>
      <c r="AJ4" s="158"/>
      <c r="AK4" s="158"/>
      <c r="AL4" s="158"/>
      <c r="AM4" s="158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 s="1"/>
    </row>
    <row r="5" spans="1:389" s="6" customFormat="1" ht="18.75" customHeight="1" x14ac:dyDescent="0.3">
      <c r="A5" s="318"/>
      <c r="B5" s="319"/>
      <c r="C5" s="484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78"/>
      <c r="V5" s="487"/>
      <c r="W5" s="488"/>
      <c r="X5" s="489"/>
      <c r="Y5" s="476"/>
      <c r="Z5" s="480"/>
      <c r="AA5" s="320"/>
      <c r="AB5" s="320"/>
      <c r="AC5" s="320"/>
      <c r="AD5" s="318"/>
      <c r="AE5" s="318"/>
      <c r="AF5" s="158"/>
      <c r="AG5" s="158"/>
      <c r="AH5" s="158"/>
      <c r="AI5" s="158"/>
      <c r="AJ5" s="158"/>
      <c r="AK5" s="158"/>
      <c r="AL5" s="158"/>
      <c r="AM5" s="15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 s="1"/>
    </row>
    <row r="6" spans="1:389" s="6" customFormat="1" ht="18.75" customHeight="1" x14ac:dyDescent="0.3">
      <c r="A6" s="318"/>
      <c r="B6" s="319"/>
      <c r="C6" s="484" t="s">
        <v>896</v>
      </c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78"/>
      <c r="V6" s="487"/>
      <c r="W6" s="488"/>
      <c r="X6" s="489"/>
      <c r="Y6" s="476"/>
      <c r="Z6" s="480"/>
      <c r="AA6" s="320"/>
      <c r="AB6" s="320"/>
      <c r="AC6" s="320"/>
      <c r="AD6" s="318"/>
      <c r="AE6" s="318"/>
      <c r="AF6" s="158"/>
      <c r="AG6" s="158"/>
      <c r="AH6" s="158"/>
      <c r="AI6" s="158"/>
      <c r="AJ6" s="158"/>
      <c r="AK6" s="158"/>
      <c r="AL6" s="158"/>
      <c r="AM6" s="158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 s="1"/>
    </row>
    <row r="7" spans="1:389" s="6" customFormat="1" ht="18.75" customHeight="1" x14ac:dyDescent="0.3">
      <c r="A7" s="318"/>
      <c r="B7" s="319"/>
      <c r="C7" s="483" t="s">
        <v>900</v>
      </c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78"/>
      <c r="V7" s="487"/>
      <c r="W7" s="488"/>
      <c r="X7" s="489"/>
      <c r="Y7" s="476"/>
      <c r="Z7" s="480"/>
      <c r="AA7" s="320"/>
      <c r="AB7" s="320"/>
      <c r="AC7" s="320"/>
      <c r="AD7" s="318"/>
      <c r="AE7" s="318"/>
      <c r="AF7" s="158"/>
      <c r="AG7" s="158"/>
      <c r="AH7" s="158"/>
      <c r="AI7" s="158"/>
      <c r="AJ7" s="158"/>
      <c r="AK7" s="158"/>
      <c r="AL7" s="158"/>
      <c r="AM7" s="158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 s="1"/>
    </row>
    <row r="8" spans="1:389" s="6" customFormat="1" ht="18.75" customHeight="1" x14ac:dyDescent="0.3">
      <c r="A8" s="318"/>
      <c r="B8" s="319"/>
      <c r="C8" s="603" t="s">
        <v>913</v>
      </c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178"/>
      <c r="V8" s="606" t="s">
        <v>899</v>
      </c>
      <c r="W8" s="488"/>
      <c r="X8" s="489"/>
      <c r="Y8" s="476"/>
      <c r="Z8" s="480"/>
      <c r="AA8" s="320"/>
      <c r="AB8" s="320"/>
      <c r="AC8" s="320"/>
      <c r="AD8" s="318"/>
      <c r="AE8" s="318"/>
      <c r="AF8" s="158"/>
      <c r="AG8" s="158"/>
      <c r="AH8" s="158"/>
      <c r="AI8" s="158"/>
      <c r="AJ8" s="158"/>
      <c r="AK8" s="158"/>
      <c r="AL8" s="158"/>
      <c r="AM8" s="15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 s="1"/>
    </row>
    <row r="9" spans="1:389" s="6" customFormat="1" ht="18.75" customHeight="1" x14ac:dyDescent="0.3">
      <c r="A9" s="318"/>
      <c r="B9" s="319"/>
      <c r="C9" s="604" t="s">
        <v>919</v>
      </c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178"/>
      <c r="V9" s="511" t="s">
        <v>917</v>
      </c>
      <c r="W9" s="488"/>
      <c r="X9" s="489"/>
      <c r="Y9" s="476"/>
      <c r="Z9" s="480"/>
      <c r="AA9" s="320"/>
      <c r="AB9" s="320"/>
      <c r="AC9" s="320"/>
      <c r="AD9" s="318"/>
      <c r="AE9" s="318"/>
      <c r="AF9" s="158"/>
      <c r="AG9" s="158"/>
      <c r="AH9" s="158"/>
      <c r="AI9" s="158"/>
      <c r="AJ9" s="158"/>
      <c r="AK9" s="158"/>
      <c r="AL9" s="158"/>
      <c r="AM9" s="158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 s="1"/>
    </row>
    <row r="10" spans="1:389" s="6" customFormat="1" ht="18.75" customHeight="1" x14ac:dyDescent="0.3">
      <c r="A10" s="318"/>
      <c r="B10" s="319"/>
      <c r="C10" s="604" t="s">
        <v>902</v>
      </c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78"/>
      <c r="V10" s="487" t="s">
        <v>912</v>
      </c>
      <c r="W10" s="488"/>
      <c r="X10" s="489"/>
      <c r="Y10" s="476"/>
      <c r="Z10" s="480"/>
      <c r="AA10" s="320"/>
      <c r="AB10" s="320"/>
      <c r="AC10" s="320"/>
      <c r="AD10" s="318"/>
      <c r="AE10" s="318"/>
      <c r="AF10" s="158"/>
      <c r="AG10" s="158"/>
      <c r="AH10" s="158"/>
      <c r="AI10" s="158"/>
      <c r="AJ10" s="158"/>
      <c r="AK10" s="158"/>
      <c r="AL10" s="158"/>
      <c r="AM10" s="158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 s="1"/>
    </row>
    <row r="11" spans="1:389" s="6" customFormat="1" ht="18.75" customHeight="1" x14ac:dyDescent="0.3">
      <c r="A11" s="318"/>
      <c r="B11" s="319"/>
      <c r="C11" s="484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78"/>
      <c r="V11" s="487"/>
      <c r="W11" s="608"/>
      <c r="X11" s="608"/>
      <c r="Y11" s="608"/>
      <c r="Z11" s="480"/>
      <c r="AA11" s="320"/>
      <c r="AB11" s="320"/>
      <c r="AC11" s="320"/>
      <c r="AD11" s="318"/>
      <c r="AE11" s="318"/>
      <c r="AF11" s="158"/>
      <c r="AG11" s="158"/>
      <c r="AH11" s="158"/>
      <c r="AI11" s="158"/>
      <c r="AJ11" s="158"/>
      <c r="AK11" s="158"/>
      <c r="AL11" s="158"/>
      <c r="AM11" s="15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 s="1"/>
    </row>
    <row r="12" spans="1:389" s="6" customFormat="1" ht="18.75" customHeight="1" x14ac:dyDescent="0.3">
      <c r="A12" s="318"/>
      <c r="B12" s="319"/>
      <c r="C12" s="484" t="s">
        <v>897</v>
      </c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78"/>
      <c r="V12" s="487"/>
      <c r="W12" s="488"/>
      <c r="X12" s="489"/>
      <c r="Y12" s="476"/>
      <c r="Z12" s="480"/>
      <c r="AA12" s="320"/>
      <c r="AB12" s="320"/>
      <c r="AC12" s="320"/>
      <c r="AD12" s="318"/>
      <c r="AE12" s="318"/>
      <c r="AF12" s="158"/>
      <c r="AG12" s="158"/>
      <c r="AH12" s="158"/>
      <c r="AI12" s="158"/>
      <c r="AJ12" s="158"/>
      <c r="AK12" s="158"/>
      <c r="AL12" s="158"/>
      <c r="AM12" s="158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 s="1"/>
    </row>
    <row r="13" spans="1:389" s="6" customFormat="1" ht="18.75" customHeight="1" x14ac:dyDescent="0.3">
      <c r="A13" s="318"/>
      <c r="B13" s="319"/>
      <c r="C13" s="483" t="s">
        <v>903</v>
      </c>
      <c r="D13" s="482"/>
      <c r="E13" s="482"/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178"/>
      <c r="V13" s="487"/>
      <c r="W13" s="488"/>
      <c r="X13" s="489"/>
      <c r="Y13" s="476"/>
      <c r="Z13" s="480"/>
      <c r="AA13" s="320"/>
      <c r="AB13" s="320"/>
      <c r="AC13" s="320"/>
      <c r="AD13" s="318"/>
      <c r="AE13" s="318"/>
      <c r="AF13" s="158"/>
      <c r="AG13" s="158"/>
      <c r="AH13" s="158"/>
      <c r="AI13" s="158"/>
      <c r="AJ13" s="158"/>
      <c r="AK13" s="158"/>
      <c r="AL13" s="158"/>
      <c r="AM13" s="15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 s="1"/>
    </row>
    <row r="14" spans="1:389" s="6" customFormat="1" ht="18.75" customHeight="1" x14ac:dyDescent="0.3">
      <c r="A14" s="318"/>
      <c r="B14" s="319"/>
      <c r="C14" s="604" t="s">
        <v>916</v>
      </c>
      <c r="D14" s="482"/>
      <c r="E14" s="482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178"/>
      <c r="V14" s="511" t="s">
        <v>700</v>
      </c>
      <c r="W14" s="488"/>
      <c r="X14" s="488"/>
      <c r="Y14" s="488"/>
      <c r="Z14" s="480"/>
      <c r="AA14" s="320"/>
      <c r="AB14" s="320"/>
      <c r="AC14" s="320"/>
      <c r="AD14" s="318"/>
      <c r="AE14" s="318"/>
      <c r="AF14" s="158"/>
      <c r="AG14" s="158"/>
      <c r="AH14" s="158"/>
      <c r="AI14" s="158"/>
      <c r="AJ14" s="158"/>
      <c r="AK14" s="158"/>
      <c r="AL14" s="158"/>
      <c r="AM14" s="158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 s="1"/>
    </row>
    <row r="15" spans="1:389" s="6" customFormat="1" ht="18.75" customHeight="1" x14ac:dyDescent="0.3">
      <c r="A15" s="318"/>
      <c r="B15" s="319"/>
      <c r="C15" s="604" t="s">
        <v>914</v>
      </c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2"/>
      <c r="Q15" s="482"/>
      <c r="R15" s="482"/>
      <c r="S15" s="482"/>
      <c r="T15" s="482"/>
      <c r="U15" s="178"/>
      <c r="V15" s="488" t="s">
        <v>463</v>
      </c>
      <c r="W15" s="511" t="s">
        <v>462</v>
      </c>
      <c r="X15" s="489"/>
      <c r="Y15" s="488"/>
      <c r="Z15" s="480"/>
      <c r="AA15" s="320"/>
      <c r="AB15" s="320"/>
      <c r="AC15" s="320"/>
      <c r="AD15" s="318"/>
      <c r="AE15" s="318"/>
      <c r="AF15" s="158"/>
      <c r="AG15" s="158"/>
      <c r="AH15" s="158"/>
      <c r="AI15" s="158"/>
      <c r="AJ15" s="158"/>
      <c r="AK15" s="158"/>
      <c r="AL15" s="158"/>
      <c r="AM15" s="158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 s="1"/>
    </row>
    <row r="16" spans="1:389" s="6" customFormat="1" ht="18.75" customHeight="1" x14ac:dyDescent="0.3">
      <c r="A16" s="318"/>
      <c r="B16" s="319"/>
      <c r="C16" s="604" t="s">
        <v>904</v>
      </c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178"/>
      <c r="V16" s="487" t="s">
        <v>461</v>
      </c>
      <c r="W16" s="488"/>
      <c r="X16" s="487"/>
      <c r="Y16" s="488"/>
      <c r="Z16" s="480"/>
      <c r="AA16" s="320"/>
      <c r="AB16" s="320"/>
      <c r="AC16" s="320"/>
      <c r="AD16" s="318"/>
      <c r="AE16" s="318"/>
      <c r="AF16" s="158"/>
      <c r="AG16" s="158"/>
      <c r="AH16" s="158"/>
      <c r="AI16" s="158"/>
      <c r="AJ16" s="158"/>
      <c r="AK16" s="158"/>
      <c r="AL16" s="158"/>
      <c r="AM16" s="158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 s="1"/>
    </row>
    <row r="17" spans="1:389" s="6" customFormat="1" ht="18.75" customHeight="1" x14ac:dyDescent="0.3">
      <c r="A17" s="318"/>
      <c r="B17" s="319"/>
      <c r="C17" s="604" t="s">
        <v>893</v>
      </c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2"/>
      <c r="O17" s="482"/>
      <c r="P17" s="482"/>
      <c r="Q17" s="482"/>
      <c r="R17" s="482"/>
      <c r="S17" s="482"/>
      <c r="T17" s="482"/>
      <c r="U17" s="178"/>
      <c r="V17" s="489" t="s">
        <v>705</v>
      </c>
      <c r="W17" s="491" t="s">
        <v>545</v>
      </c>
      <c r="X17" s="490"/>
      <c r="Y17" s="491"/>
      <c r="Z17" s="480"/>
      <c r="AA17" s="320"/>
      <c r="AB17" s="320"/>
      <c r="AC17" s="320"/>
      <c r="AD17" s="318"/>
      <c r="AE17" s="318"/>
      <c r="AF17" s="158"/>
      <c r="AG17" s="158"/>
      <c r="AH17" s="158"/>
      <c r="AI17" s="158"/>
      <c r="AJ17" s="158"/>
      <c r="AK17" s="158"/>
      <c r="AL17" s="158"/>
      <c r="AM17" s="158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 s="1"/>
    </row>
    <row r="18" spans="1:389" s="6" customFormat="1" ht="18.75" customHeight="1" x14ac:dyDescent="0.3">
      <c r="A18" s="318"/>
      <c r="B18" s="319"/>
      <c r="C18" s="481"/>
      <c r="D18" s="482"/>
      <c r="E18" s="482"/>
      <c r="F18" s="482"/>
      <c r="G18" s="482"/>
      <c r="H18" s="482"/>
      <c r="I18" s="482"/>
      <c r="J18" s="482"/>
      <c r="K18" s="482"/>
      <c r="L18" s="482"/>
      <c r="M18" s="482"/>
      <c r="N18" s="482"/>
      <c r="O18" s="482"/>
      <c r="P18" s="482"/>
      <c r="Q18" s="482"/>
      <c r="R18" s="482"/>
      <c r="S18" s="482"/>
      <c r="T18" s="482"/>
      <c r="U18" s="178"/>
      <c r="V18" s="487"/>
      <c r="W18" s="488"/>
      <c r="X18" s="489"/>
      <c r="Y18" s="476"/>
      <c r="Z18" s="480"/>
      <c r="AA18" s="320"/>
      <c r="AB18" s="320"/>
      <c r="AC18" s="320"/>
      <c r="AD18" s="318"/>
      <c r="AE18" s="318"/>
      <c r="AF18" s="158"/>
      <c r="AG18" s="158"/>
      <c r="AH18" s="158"/>
      <c r="AI18" s="158"/>
      <c r="AJ18" s="158"/>
      <c r="AK18" s="158"/>
      <c r="AL18" s="158"/>
      <c r="AM18" s="15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 s="1"/>
    </row>
    <row r="19" spans="1:389" s="6" customFormat="1" ht="18.75" customHeight="1" x14ac:dyDescent="0.3">
      <c r="A19" s="318"/>
      <c r="B19" s="319"/>
      <c r="C19" s="483" t="s">
        <v>905</v>
      </c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82"/>
      <c r="Q19" s="482"/>
      <c r="R19" s="482"/>
      <c r="S19" s="482"/>
      <c r="T19" s="482"/>
      <c r="U19" s="178"/>
      <c r="V19" s="493"/>
      <c r="W19" s="494"/>
      <c r="X19" s="495"/>
      <c r="Y19" s="476"/>
      <c r="Z19" s="480"/>
      <c r="AA19" s="320"/>
      <c r="AB19" s="320"/>
      <c r="AC19" s="320"/>
      <c r="AD19" s="318"/>
      <c r="AE19" s="318"/>
      <c r="AF19" s="158"/>
      <c r="AG19" s="158"/>
      <c r="AH19" s="158"/>
      <c r="AI19" s="158"/>
      <c r="AJ19" s="158"/>
      <c r="AK19" s="158"/>
      <c r="AL19" s="158"/>
      <c r="AM19" s="158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 s="1"/>
    </row>
    <row r="20" spans="1:389" s="6" customFormat="1" ht="18.75" customHeight="1" x14ac:dyDescent="0.3">
      <c r="A20" s="318"/>
      <c r="B20" s="319"/>
      <c r="C20" s="604" t="s">
        <v>894</v>
      </c>
      <c r="D20" s="482"/>
      <c r="E20" s="482"/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82"/>
      <c r="Q20" s="482"/>
      <c r="R20" s="482"/>
      <c r="S20" s="482"/>
      <c r="T20" s="482"/>
      <c r="U20" s="178"/>
      <c r="V20" s="496" t="s">
        <v>495</v>
      </c>
      <c r="W20" s="313" t="s">
        <v>500</v>
      </c>
      <c r="X20" s="495"/>
      <c r="Y20" s="476"/>
      <c r="Z20" s="480"/>
      <c r="AA20" s="320"/>
      <c r="AB20" s="320"/>
      <c r="AC20" s="320"/>
      <c r="AD20" s="318"/>
      <c r="AE20" s="318"/>
      <c r="AF20" s="158"/>
      <c r="AG20" s="158"/>
      <c r="AH20" s="158"/>
      <c r="AI20" s="158"/>
      <c r="AJ20" s="158"/>
      <c r="AK20" s="158"/>
      <c r="AL20" s="158"/>
      <c r="AM20" s="158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 s="1"/>
    </row>
    <row r="21" spans="1:389" s="6" customFormat="1" ht="18.75" customHeight="1" x14ac:dyDescent="0.3">
      <c r="A21" s="318"/>
      <c r="B21" s="319"/>
      <c r="C21" s="605" t="s">
        <v>895</v>
      </c>
      <c r="D21" s="482"/>
      <c r="E21" s="482"/>
      <c r="F21" s="482"/>
      <c r="G21" s="482"/>
      <c r="H21" s="482"/>
      <c r="I21" s="482"/>
      <c r="J21" s="482"/>
      <c r="K21" s="482"/>
      <c r="L21" s="482"/>
      <c r="M21" s="482"/>
      <c r="N21" s="482"/>
      <c r="O21" s="482"/>
      <c r="P21" s="482"/>
      <c r="Q21" s="482"/>
      <c r="R21" s="482"/>
      <c r="S21" s="482"/>
      <c r="T21" s="482"/>
      <c r="U21" s="178"/>
      <c r="V21" s="493"/>
      <c r="W21" s="494"/>
      <c r="X21" s="495"/>
      <c r="Y21" s="476"/>
      <c r="Z21" s="480"/>
      <c r="AA21" s="320"/>
      <c r="AB21" s="320"/>
      <c r="AC21" s="320"/>
      <c r="AD21" s="318"/>
      <c r="AE21" s="318"/>
      <c r="AF21" s="158"/>
      <c r="AG21" s="158"/>
      <c r="AH21" s="158"/>
      <c r="AI21" s="158"/>
      <c r="AJ21" s="158"/>
      <c r="AK21" s="158"/>
      <c r="AL21" s="158"/>
      <c r="AM21" s="15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 s="1"/>
    </row>
    <row r="22" spans="1:389" s="6" customFormat="1" ht="18.75" customHeight="1" x14ac:dyDescent="0.3">
      <c r="A22" s="318"/>
      <c r="B22" s="319"/>
      <c r="C22" s="604" t="s">
        <v>907</v>
      </c>
      <c r="D22" s="482"/>
      <c r="E22" s="482"/>
      <c r="F22" s="482"/>
      <c r="G22" s="482"/>
      <c r="H22" s="482"/>
      <c r="I22" s="482"/>
      <c r="J22" s="482"/>
      <c r="K22" s="482"/>
      <c r="L22" s="482"/>
      <c r="M22" s="482"/>
      <c r="N22" s="482"/>
      <c r="O22" s="482"/>
      <c r="P22" s="482"/>
      <c r="Q22" s="482"/>
      <c r="R22" s="482"/>
      <c r="S22" s="482"/>
      <c r="T22" s="482"/>
      <c r="U22" s="178"/>
      <c r="V22" s="313" t="s">
        <v>553</v>
      </c>
      <c r="W22" s="496" t="s">
        <v>540</v>
      </c>
      <c r="X22" s="495"/>
      <c r="Y22" s="476"/>
      <c r="Z22" s="480"/>
      <c r="AA22" s="320"/>
      <c r="AB22" s="320"/>
      <c r="AC22" s="320"/>
      <c r="AD22" s="318"/>
      <c r="AE22" s="318"/>
      <c r="AF22" s="158"/>
      <c r="AG22" s="158"/>
      <c r="AH22" s="158"/>
      <c r="AI22" s="158"/>
      <c r="AJ22" s="158"/>
      <c r="AK22" s="158"/>
      <c r="AL22" s="158"/>
      <c r="AM22" s="158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 s="1"/>
    </row>
    <row r="23" spans="1:389" s="6" customFormat="1" ht="18.75" customHeight="1" x14ac:dyDescent="0.3">
      <c r="A23" s="318"/>
      <c r="B23" s="319"/>
      <c r="C23" s="604" t="s">
        <v>906</v>
      </c>
      <c r="D23" s="482"/>
      <c r="E23" s="482"/>
      <c r="F23" s="482"/>
      <c r="G23" s="482"/>
      <c r="H23" s="482"/>
      <c r="I23" s="482"/>
      <c r="J23" s="482"/>
      <c r="K23" s="482"/>
      <c r="L23" s="482"/>
      <c r="M23" s="482"/>
      <c r="N23" s="482"/>
      <c r="O23" s="482"/>
      <c r="P23" s="482"/>
      <c r="Q23" s="482"/>
      <c r="R23" s="482"/>
      <c r="S23" s="482"/>
      <c r="T23" s="482"/>
      <c r="U23" s="178"/>
      <c r="V23" s="496" t="s">
        <v>541</v>
      </c>
      <c r="W23" s="496" t="s">
        <v>542</v>
      </c>
      <c r="X23" s="495"/>
      <c r="Y23" s="476"/>
      <c r="Z23" s="480"/>
      <c r="AA23" s="320"/>
      <c r="AB23" s="320"/>
      <c r="AC23" s="320"/>
      <c r="AD23" s="318"/>
      <c r="AE23" s="318"/>
      <c r="AF23" s="158"/>
      <c r="AG23" s="158"/>
      <c r="AH23" s="158"/>
      <c r="AI23" s="158"/>
      <c r="AJ23" s="158"/>
      <c r="AK23" s="158"/>
      <c r="AL23" s="158"/>
      <c r="AM23" s="158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 s="1"/>
    </row>
    <row r="24" spans="1:389" s="6" customFormat="1" ht="18.75" customHeight="1" x14ac:dyDescent="0.3">
      <c r="A24" s="318"/>
      <c r="B24" s="319"/>
      <c r="C24" s="481"/>
      <c r="D24" s="482"/>
      <c r="E24" s="482"/>
      <c r="F24" s="482"/>
      <c r="G24" s="482"/>
      <c r="H24" s="482"/>
      <c r="I24" s="482"/>
      <c r="J24" s="482"/>
      <c r="K24" s="482"/>
      <c r="L24" s="482"/>
      <c r="M24" s="482"/>
      <c r="N24" s="482"/>
      <c r="O24" s="482"/>
      <c r="P24" s="482"/>
      <c r="Q24" s="482"/>
      <c r="R24" s="482"/>
      <c r="S24" s="482"/>
      <c r="T24" s="482"/>
      <c r="U24" s="178"/>
      <c r="V24" s="493"/>
      <c r="W24" s="494"/>
      <c r="X24" s="495"/>
      <c r="Y24" s="476"/>
      <c r="Z24" s="480"/>
      <c r="AA24" s="320"/>
      <c r="AB24" s="320"/>
      <c r="AC24" s="320"/>
      <c r="AD24" s="318"/>
      <c r="AE24" s="318"/>
      <c r="AF24" s="158"/>
      <c r="AG24" s="158"/>
      <c r="AH24" s="158"/>
      <c r="AI24" s="158"/>
      <c r="AJ24" s="158"/>
      <c r="AK24" s="158"/>
      <c r="AL24" s="158"/>
      <c r="AM24" s="158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 s="1"/>
    </row>
    <row r="25" spans="1:389" s="6" customFormat="1" ht="18.75" customHeight="1" x14ac:dyDescent="0.3">
      <c r="A25" s="318"/>
      <c r="B25" s="319"/>
      <c r="C25" s="483" t="s">
        <v>918</v>
      </c>
      <c r="D25" s="482"/>
      <c r="E25" s="482"/>
      <c r="F25" s="482"/>
      <c r="G25" s="482"/>
      <c r="H25" s="482"/>
      <c r="I25" s="482"/>
      <c r="J25" s="482"/>
      <c r="K25" s="482"/>
      <c r="L25" s="482"/>
      <c r="M25" s="482"/>
      <c r="N25" s="482"/>
      <c r="O25" s="482"/>
      <c r="P25" s="482"/>
      <c r="Q25" s="482"/>
      <c r="R25" s="482"/>
      <c r="S25" s="482"/>
      <c r="T25" s="482"/>
      <c r="U25" s="178"/>
      <c r="V25" s="487"/>
      <c r="W25" s="488"/>
      <c r="X25" s="489"/>
      <c r="Y25" s="476"/>
      <c r="Z25" s="480"/>
      <c r="AA25" s="320"/>
      <c r="AB25" s="320"/>
      <c r="AC25" s="320"/>
      <c r="AD25" s="318"/>
      <c r="AE25" s="318"/>
      <c r="AF25" s="158"/>
      <c r="AG25" s="158"/>
      <c r="AH25" s="158"/>
      <c r="AI25" s="158"/>
      <c r="AJ25" s="158"/>
      <c r="AK25" s="158"/>
      <c r="AL25" s="158"/>
      <c r="AM25" s="158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 s="1"/>
    </row>
    <row r="26" spans="1:389" s="6" customFormat="1" ht="18.75" customHeight="1" x14ac:dyDescent="0.3">
      <c r="A26" s="318"/>
      <c r="B26" s="319"/>
      <c r="C26" s="604" t="s">
        <v>920</v>
      </c>
      <c r="D26" s="482"/>
      <c r="E26" s="482"/>
      <c r="F26" s="482"/>
      <c r="G26" s="482"/>
      <c r="H26" s="482"/>
      <c r="I26" s="482"/>
      <c r="J26" s="482"/>
      <c r="K26" s="482"/>
      <c r="L26" s="482"/>
      <c r="M26" s="482"/>
      <c r="N26" s="482"/>
      <c r="O26" s="482"/>
      <c r="P26" s="482"/>
      <c r="Q26" s="482"/>
      <c r="R26" s="482"/>
      <c r="S26" s="482"/>
      <c r="T26" s="482"/>
      <c r="U26" s="178"/>
      <c r="V26" s="511" t="s">
        <v>700</v>
      </c>
      <c r="W26" s="489" t="s">
        <v>705</v>
      </c>
      <c r="X26" s="511" t="s">
        <v>462</v>
      </c>
      <c r="Y26" s="489"/>
      <c r="Z26" s="511"/>
      <c r="AA26" s="320"/>
      <c r="AB26" s="320"/>
      <c r="AC26" s="320"/>
      <c r="AD26" s="318"/>
      <c r="AE26" s="318"/>
      <c r="AF26" s="158"/>
      <c r="AG26" s="158"/>
      <c r="AH26" s="158"/>
      <c r="AI26" s="158"/>
      <c r="AJ26" s="158"/>
      <c r="AK26" s="158"/>
      <c r="AL26" s="158"/>
      <c r="AM26" s="158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 s="1"/>
    </row>
    <row r="27" spans="1:389" s="6" customFormat="1" ht="18.75" customHeight="1" x14ac:dyDescent="0.3">
      <c r="A27" s="318"/>
      <c r="B27" s="319"/>
      <c r="C27" s="481"/>
      <c r="D27" s="482"/>
      <c r="E27" s="482"/>
      <c r="F27" s="482"/>
      <c r="G27" s="482"/>
      <c r="H27" s="482"/>
      <c r="I27" s="482"/>
      <c r="J27" s="482"/>
      <c r="K27" s="482"/>
      <c r="L27" s="482"/>
      <c r="M27" s="482"/>
      <c r="N27" s="482"/>
      <c r="O27" s="482"/>
      <c r="P27" s="482"/>
      <c r="Q27" s="482"/>
      <c r="R27" s="482"/>
      <c r="S27" s="482"/>
      <c r="T27" s="482"/>
      <c r="U27" s="178"/>
      <c r="V27" s="487"/>
      <c r="W27" s="488"/>
      <c r="X27" s="489"/>
      <c r="Y27" s="476"/>
      <c r="Z27" s="480"/>
      <c r="AA27" s="320"/>
      <c r="AB27" s="320"/>
      <c r="AC27" s="320"/>
      <c r="AD27" s="318"/>
      <c r="AE27" s="318"/>
      <c r="AF27" s="158"/>
      <c r="AG27" s="158"/>
      <c r="AH27" s="158"/>
      <c r="AI27" s="158"/>
      <c r="AJ27" s="158"/>
      <c r="AK27" s="158"/>
      <c r="AL27" s="158"/>
      <c r="AM27" s="158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 s="1"/>
    </row>
    <row r="28" spans="1:389" x14ac:dyDescent="0.3">
      <c r="V28" s="492"/>
      <c r="W28" s="492"/>
      <c r="X28" s="492"/>
    </row>
    <row r="29" spans="1:389" s="6" customFormat="1" ht="7.5" customHeight="1" x14ac:dyDescent="0.3">
      <c r="A29" s="318"/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3"/>
      <c r="W29" s="323"/>
      <c r="X29" s="322"/>
      <c r="Y29" s="321"/>
      <c r="Z29" s="321"/>
      <c r="AA29" s="321"/>
      <c r="AB29" s="321"/>
      <c r="AC29" s="321"/>
      <c r="AD29" s="318"/>
      <c r="AE29" s="318"/>
      <c r="AF29" s="158"/>
      <c r="AG29" s="158"/>
      <c r="AH29" s="158"/>
      <c r="AI29" s="158"/>
      <c r="AJ29" s="158"/>
      <c r="AK29" s="158"/>
      <c r="AL29" s="158"/>
      <c r="AM29" s="158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 s="1"/>
    </row>
    <row r="30" spans="1:389" s="8" customFormat="1" ht="18.75" customHeight="1" x14ac:dyDescent="0.3">
      <c r="A30" s="331"/>
      <c r="B30" s="331" t="s">
        <v>298</v>
      </c>
      <c r="C30" s="331"/>
      <c r="D30" s="331"/>
      <c r="E30" s="331"/>
      <c r="F30" s="331"/>
      <c r="G30" s="331"/>
      <c r="H30" s="331"/>
      <c r="I30" s="333"/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4"/>
      <c r="W30" s="334"/>
      <c r="X30" s="334" t="s">
        <v>373</v>
      </c>
      <c r="Y30" s="178"/>
      <c r="Z30" s="178"/>
      <c r="AA30" s="178"/>
      <c r="AB30" s="178"/>
      <c r="AC30" s="178"/>
      <c r="AD30" s="178"/>
      <c r="AE30" s="178"/>
      <c r="AF30" s="259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Y30" s="1"/>
    </row>
    <row r="31" spans="1:389" s="9" customFormat="1" ht="9.9499999999999993" customHeight="1" x14ac:dyDescent="0.3">
      <c r="A31" s="178"/>
      <c r="B31" s="628" t="s">
        <v>17</v>
      </c>
      <c r="C31" s="629"/>
      <c r="D31" s="630"/>
      <c r="E31" s="631" t="s">
        <v>18</v>
      </c>
      <c r="F31" s="338"/>
      <c r="G31" s="338"/>
      <c r="H31" s="338"/>
      <c r="I31" s="338"/>
      <c r="J31" s="339"/>
      <c r="K31" s="178"/>
      <c r="L31" s="634" t="s">
        <v>17</v>
      </c>
      <c r="M31" s="338"/>
      <c r="N31" s="338"/>
      <c r="O31" s="338"/>
      <c r="P31" s="338"/>
      <c r="Q31" s="338"/>
      <c r="R31" s="338"/>
      <c r="S31" s="338"/>
      <c r="T31" s="339"/>
      <c r="U31" s="178"/>
      <c r="V31" s="312"/>
      <c r="W31" s="312"/>
      <c r="X31" s="634" t="s">
        <v>17</v>
      </c>
      <c r="Y31" s="636"/>
      <c r="Z31" s="631" t="s">
        <v>18</v>
      </c>
      <c r="AA31" s="338"/>
      <c r="AB31" s="338"/>
      <c r="AC31" s="338"/>
      <c r="AD31" s="338"/>
      <c r="AE31" s="339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Y31" s="1"/>
    </row>
    <row r="32" spans="1:389" s="9" customFormat="1" ht="9.9499999999999993" customHeight="1" x14ac:dyDescent="0.3">
      <c r="A32" s="178"/>
      <c r="B32" s="628"/>
      <c r="C32" s="629"/>
      <c r="D32" s="630"/>
      <c r="E32" s="632"/>
      <c r="F32" s="634" t="s">
        <v>55</v>
      </c>
      <c r="G32" s="338"/>
      <c r="H32" s="335"/>
      <c r="I32" s="647" t="s">
        <v>216</v>
      </c>
      <c r="J32" s="647" t="s">
        <v>299</v>
      </c>
      <c r="K32" s="178"/>
      <c r="L32" s="635"/>
      <c r="M32" s="634" t="s">
        <v>55</v>
      </c>
      <c r="N32" s="661"/>
      <c r="O32" s="338"/>
      <c r="P32" s="338"/>
      <c r="Q32" s="338"/>
      <c r="R32" s="338"/>
      <c r="S32" s="631" t="s">
        <v>216</v>
      </c>
      <c r="T32" s="650"/>
      <c r="U32" s="178"/>
      <c r="V32" s="312"/>
      <c r="W32" s="312"/>
      <c r="X32" s="635"/>
      <c r="Y32" s="637"/>
      <c r="Z32" s="632"/>
      <c r="AA32" s="634" t="s">
        <v>55</v>
      </c>
      <c r="AB32" s="338"/>
      <c r="AC32" s="339"/>
      <c r="AD32" s="647" t="s">
        <v>216</v>
      </c>
      <c r="AE32" s="647" t="s">
        <v>299</v>
      </c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Y32" s="1"/>
    </row>
    <row r="33" spans="1:389" s="9" customFormat="1" ht="30" customHeight="1" x14ac:dyDescent="0.3">
      <c r="A33" s="178"/>
      <c r="B33" s="628"/>
      <c r="C33" s="629"/>
      <c r="D33" s="630"/>
      <c r="E33" s="632"/>
      <c r="F33" s="635"/>
      <c r="G33" s="659" t="s">
        <v>56</v>
      </c>
      <c r="H33" s="659" t="s">
        <v>219</v>
      </c>
      <c r="I33" s="658"/>
      <c r="J33" s="658"/>
      <c r="K33" s="178"/>
      <c r="L33" s="635"/>
      <c r="M33" s="638"/>
      <c r="N33" s="662"/>
      <c r="O33" s="628" t="s">
        <v>56</v>
      </c>
      <c r="P33" s="630"/>
      <c r="Q33" s="628" t="s">
        <v>219</v>
      </c>
      <c r="R33" s="630"/>
      <c r="S33" s="633"/>
      <c r="T33" s="652"/>
      <c r="U33" s="178"/>
      <c r="V33" s="312"/>
      <c r="W33" s="312"/>
      <c r="X33" s="635"/>
      <c r="Y33" s="637"/>
      <c r="Z33" s="632"/>
      <c r="AA33" s="635"/>
      <c r="AB33" s="659" t="s">
        <v>56</v>
      </c>
      <c r="AC33" s="659" t="s">
        <v>219</v>
      </c>
      <c r="AD33" s="658"/>
      <c r="AE33" s="6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Y33" s="1"/>
    </row>
    <row r="34" spans="1:389" s="9" customFormat="1" ht="30" customHeight="1" x14ac:dyDescent="0.3">
      <c r="A34" s="178"/>
      <c r="B34" s="628"/>
      <c r="C34" s="629"/>
      <c r="D34" s="630"/>
      <c r="E34" s="633"/>
      <c r="F34" s="638"/>
      <c r="G34" s="660"/>
      <c r="H34" s="660"/>
      <c r="I34" s="648"/>
      <c r="J34" s="648"/>
      <c r="K34" s="178"/>
      <c r="L34" s="635"/>
      <c r="M34" s="344" t="s">
        <v>303</v>
      </c>
      <c r="N34" s="344" t="s">
        <v>304</v>
      </c>
      <c r="O34" s="344" t="s">
        <v>303</v>
      </c>
      <c r="P34" s="344" t="s">
        <v>304</v>
      </c>
      <c r="Q34" s="344" t="s">
        <v>303</v>
      </c>
      <c r="R34" s="344" t="s">
        <v>304</v>
      </c>
      <c r="S34" s="344" t="s">
        <v>303</v>
      </c>
      <c r="T34" s="344" t="s">
        <v>304</v>
      </c>
      <c r="U34" s="178"/>
      <c r="V34" s="312"/>
      <c r="W34" s="312"/>
      <c r="X34" s="638"/>
      <c r="Y34" s="639"/>
      <c r="Z34" s="633"/>
      <c r="AA34" s="638"/>
      <c r="AB34" s="660"/>
      <c r="AC34" s="660"/>
      <c r="AD34" s="648"/>
      <c r="AE34" s="64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Y34" s="1"/>
    </row>
    <row r="35" spans="1:389" s="9" customFormat="1" ht="30" customHeight="1" x14ac:dyDescent="0.3">
      <c r="A35" s="178"/>
      <c r="B35" s="640" t="s">
        <v>240</v>
      </c>
      <c r="C35" s="641"/>
      <c r="D35" s="642"/>
      <c r="E35" s="345">
        <v>210400</v>
      </c>
      <c r="F35" s="346">
        <v>58759</v>
      </c>
      <c r="G35" s="347">
        <v>34856</v>
      </c>
      <c r="H35" s="346">
        <v>23903</v>
      </c>
      <c r="I35" s="347">
        <v>3965</v>
      </c>
      <c r="J35" s="347">
        <v>27018</v>
      </c>
      <c r="K35" s="178"/>
      <c r="L35" s="348" t="s">
        <v>240</v>
      </c>
      <c r="M35" s="305">
        <v>0.26660331310338869</v>
      </c>
      <c r="N35" s="349">
        <v>0.12965162739465672</v>
      </c>
      <c r="O35" s="349">
        <v>0.3294199655134461</v>
      </c>
      <c r="P35" s="349">
        <v>0.14528378031331401</v>
      </c>
      <c r="Q35" s="349">
        <v>0.17669607225372821</v>
      </c>
      <c r="R35" s="349">
        <v>0.10727788279773157</v>
      </c>
      <c r="S35" s="349">
        <v>0.24023668639053256</v>
      </c>
      <c r="T35" s="349">
        <v>0.14477317554240632</v>
      </c>
      <c r="U35" s="178"/>
      <c r="V35" s="350"/>
      <c r="W35" s="312"/>
      <c r="X35" s="640" t="s">
        <v>240</v>
      </c>
      <c r="Y35" s="642"/>
      <c r="Z35" s="345">
        <v>210400</v>
      </c>
      <c r="AA35" s="347">
        <v>58759</v>
      </c>
      <c r="AB35" s="347">
        <v>34856</v>
      </c>
      <c r="AC35" s="347">
        <v>23903</v>
      </c>
      <c r="AD35" s="347">
        <v>3965</v>
      </c>
      <c r="AE35" s="347">
        <v>27018</v>
      </c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Y35" s="1"/>
    </row>
    <row r="36" spans="1:389" s="9" customFormat="1" ht="30" customHeight="1" x14ac:dyDescent="0.3">
      <c r="A36" s="178"/>
      <c r="B36" s="640" t="s">
        <v>227</v>
      </c>
      <c r="C36" s="641"/>
      <c r="D36" s="642"/>
      <c r="E36" s="351">
        <v>2.6621117226545201</v>
      </c>
      <c r="F36" s="352">
        <v>1.3081683994923972</v>
      </c>
      <c r="G36" s="353">
        <v>1.47059319888617</v>
      </c>
      <c r="H36" s="352">
        <v>1.4342373694947799</v>
      </c>
      <c r="I36" s="353">
        <v>0.53997003949339506</v>
      </c>
      <c r="J36" s="353">
        <v>0.67887833559475352</v>
      </c>
      <c r="K36" s="178"/>
      <c r="L36" s="348" t="s">
        <v>227</v>
      </c>
      <c r="M36" s="354">
        <v>6.9659481650667709E-2</v>
      </c>
      <c r="N36" s="355">
        <v>3.5051968819480792E-2</v>
      </c>
      <c r="O36" s="356">
        <v>0.1321719337381429</v>
      </c>
      <c r="P36" s="357">
        <v>5.5561104946266704E-2</v>
      </c>
      <c r="Q36" s="357">
        <v>6.1258897307109317E-3</v>
      </c>
      <c r="R36" s="356">
        <v>-1.4673336714463553E-2</v>
      </c>
      <c r="S36" s="356">
        <v>-1.560027443257786E-2</v>
      </c>
      <c r="T36" s="356">
        <v>-1.0747204354704887E-2</v>
      </c>
      <c r="U36" s="178"/>
      <c r="V36" s="358"/>
      <c r="W36" s="312"/>
      <c r="X36" s="640" t="s">
        <v>227</v>
      </c>
      <c r="Y36" s="642"/>
      <c r="Z36" s="351">
        <v>2.6621117226545201</v>
      </c>
      <c r="AA36" s="353">
        <v>1.3081683994923972</v>
      </c>
      <c r="AB36" s="353">
        <v>1.47059319888617</v>
      </c>
      <c r="AC36" s="353">
        <v>1.4342373694947799</v>
      </c>
      <c r="AD36" s="353">
        <v>0.53997003949339506</v>
      </c>
      <c r="AE36" s="353">
        <v>0.67887833559475352</v>
      </c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Y36" s="1"/>
    </row>
    <row r="37" spans="1:389" s="9" customFormat="1" ht="30" customHeight="1" x14ac:dyDescent="0.3">
      <c r="A37" s="178"/>
      <c r="B37" s="640" t="s">
        <v>241</v>
      </c>
      <c r="C37" s="641"/>
      <c r="D37" s="642"/>
      <c r="E37" s="345">
        <v>79035</v>
      </c>
      <c r="F37" s="346">
        <v>44917</v>
      </c>
      <c r="G37" s="347">
        <v>23702</v>
      </c>
      <c r="H37" s="346">
        <v>16666</v>
      </c>
      <c r="I37" s="347">
        <v>7343</v>
      </c>
      <c r="J37" s="347">
        <v>39798</v>
      </c>
      <c r="K37" s="178"/>
      <c r="L37" s="348" t="s">
        <v>241</v>
      </c>
      <c r="M37" s="359">
        <v>0.19694383145272099</v>
      </c>
      <c r="N37" s="360">
        <v>9.4599658575175924E-2</v>
      </c>
      <c r="O37" s="360">
        <v>0.1972480317753032</v>
      </c>
      <c r="P37" s="360">
        <v>8.9722675367047311E-2</v>
      </c>
      <c r="Q37" s="360">
        <v>0.17057018252301728</v>
      </c>
      <c r="R37" s="360">
        <v>0.12195121951219512</v>
      </c>
      <c r="S37" s="360">
        <v>0.25583696082311042</v>
      </c>
      <c r="T37" s="360">
        <v>0.15552037989711121</v>
      </c>
      <c r="U37" s="178"/>
      <c r="V37" s="312"/>
      <c r="W37" s="312"/>
      <c r="X37" s="640" t="s">
        <v>241</v>
      </c>
      <c r="Y37" s="642"/>
      <c r="Z37" s="345">
        <v>79035</v>
      </c>
      <c r="AA37" s="347">
        <v>44917</v>
      </c>
      <c r="AB37" s="347">
        <v>23702</v>
      </c>
      <c r="AC37" s="347">
        <v>16666</v>
      </c>
      <c r="AD37" s="347">
        <v>7343</v>
      </c>
      <c r="AE37" s="347">
        <v>39798</v>
      </c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Y37" s="1"/>
    </row>
    <row r="38" spans="1:389" s="9" customFormat="1" ht="20.100000000000001" customHeight="1" x14ac:dyDescent="0.3">
      <c r="A38" s="178"/>
      <c r="B38" s="361" t="s">
        <v>300</v>
      </c>
      <c r="C38" s="178"/>
      <c r="D38" s="333"/>
      <c r="E38" s="362"/>
      <c r="F38" s="363"/>
      <c r="G38" s="364"/>
      <c r="H38" s="365"/>
      <c r="I38" s="366"/>
      <c r="J38" s="367"/>
      <c r="K38" s="178"/>
      <c r="L38" s="361" t="s">
        <v>313</v>
      </c>
      <c r="M38" s="368"/>
      <c r="N38" s="368"/>
      <c r="O38" s="331"/>
      <c r="P38" s="331"/>
      <c r="Q38" s="331"/>
      <c r="R38" s="331"/>
      <c r="S38" s="331"/>
      <c r="T38" s="331"/>
      <c r="U38" s="331"/>
      <c r="V38" s="369"/>
      <c r="W38" s="312"/>
      <c r="X38" s="312"/>
      <c r="Y38" s="178"/>
      <c r="Z38" s="178"/>
      <c r="AA38" s="178"/>
      <c r="AB38" s="178"/>
      <c r="AC38" s="178"/>
      <c r="AD38" s="178"/>
      <c r="AE38" s="178"/>
      <c r="AF38" s="259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Y38" s="1"/>
    </row>
    <row r="39" spans="1:389" s="9" customFormat="1" ht="19.5" customHeight="1" x14ac:dyDescent="0.3">
      <c r="A39" s="178"/>
      <c r="B39" s="361" t="s">
        <v>374</v>
      </c>
      <c r="C39" s="178"/>
      <c r="D39" s="333"/>
      <c r="E39" s="362"/>
      <c r="F39" s="363"/>
      <c r="G39" s="364"/>
      <c r="H39" s="370"/>
      <c r="I39" s="366"/>
      <c r="J39" s="367"/>
      <c r="K39" s="333"/>
      <c r="L39" s="368"/>
      <c r="M39" s="368"/>
      <c r="N39" s="331"/>
      <c r="O39" s="331"/>
      <c r="P39" s="331"/>
      <c r="Q39" s="331"/>
      <c r="R39" s="331"/>
      <c r="S39" s="331"/>
      <c r="T39" s="331"/>
      <c r="U39" s="331"/>
      <c r="V39" s="369"/>
      <c r="W39" s="312"/>
      <c r="X39" s="312"/>
      <c r="Y39" s="178"/>
      <c r="Z39" s="178"/>
      <c r="AA39" s="178"/>
      <c r="AB39" s="178"/>
      <c r="AC39" s="178"/>
      <c r="AD39" s="178"/>
      <c r="AE39" s="178"/>
      <c r="AF39" s="259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Y39" s="1"/>
    </row>
    <row r="40" spans="1:389" s="9" customFormat="1" ht="19.5" customHeight="1" x14ac:dyDescent="0.3">
      <c r="A40" s="178"/>
      <c r="B40" s="361" t="s">
        <v>482</v>
      </c>
      <c r="C40" s="178"/>
      <c r="D40" s="333"/>
      <c r="E40" s="362"/>
      <c r="F40" s="363"/>
      <c r="G40" s="476"/>
      <c r="H40" s="477"/>
      <c r="I40" s="366"/>
      <c r="J40" s="367"/>
      <c r="K40" s="333"/>
      <c r="L40" s="368"/>
      <c r="M40" s="368"/>
      <c r="N40" s="331"/>
      <c r="O40" s="331"/>
      <c r="P40" s="331"/>
      <c r="Q40" s="331"/>
      <c r="R40" s="331"/>
      <c r="S40" s="331"/>
      <c r="T40" s="331"/>
      <c r="U40" s="331"/>
      <c r="V40" s="369"/>
      <c r="W40" s="312"/>
      <c r="X40" s="312"/>
      <c r="Y40" s="178"/>
      <c r="Z40" s="178"/>
      <c r="AA40" s="178"/>
      <c r="AB40" s="178"/>
      <c r="AC40" s="178"/>
      <c r="AD40" s="178"/>
      <c r="AE40" s="178"/>
      <c r="AF40" s="259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Y40" s="1"/>
    </row>
    <row r="41" spans="1:389" s="9" customFormat="1" ht="39.950000000000003" customHeight="1" x14ac:dyDescent="0.3">
      <c r="A41" s="178"/>
      <c r="B41" s="333"/>
      <c r="C41" s="333"/>
      <c r="D41" s="362"/>
      <c r="E41" s="367"/>
      <c r="F41" s="371"/>
      <c r="G41" s="367"/>
      <c r="H41" s="372"/>
      <c r="I41" s="367"/>
      <c r="J41" s="333"/>
      <c r="K41" s="333"/>
      <c r="L41" s="368"/>
      <c r="M41" s="368"/>
      <c r="N41" s="331"/>
      <c r="O41" s="331"/>
      <c r="P41" s="331"/>
      <c r="Q41" s="331"/>
      <c r="R41" s="331"/>
      <c r="S41" s="331"/>
      <c r="T41" s="331"/>
      <c r="U41" s="331"/>
      <c r="V41" s="369"/>
      <c r="W41" s="312"/>
      <c r="X41" s="312"/>
      <c r="Y41" s="178"/>
      <c r="Z41" s="178"/>
      <c r="AA41" s="178"/>
      <c r="AB41" s="178"/>
      <c r="AC41" s="178"/>
      <c r="AD41" s="178"/>
      <c r="AE41" s="178"/>
      <c r="AF41" s="259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Y41" s="1"/>
    </row>
    <row r="42" spans="1:389" s="9" customFormat="1" ht="18.75" customHeight="1" x14ac:dyDescent="0.3">
      <c r="A42" s="178"/>
      <c r="B42" s="331" t="s">
        <v>504</v>
      </c>
      <c r="C42" s="331"/>
      <c r="D42" s="178"/>
      <c r="E42" s="178"/>
      <c r="F42" s="178"/>
      <c r="G42" s="178"/>
      <c r="H42" s="178"/>
      <c r="I42" s="178"/>
      <c r="J42" s="178"/>
      <c r="K42" s="178"/>
      <c r="L42" s="373"/>
      <c r="M42" s="373"/>
      <c r="N42" s="331"/>
      <c r="O42" s="331"/>
      <c r="P42" s="331"/>
      <c r="Q42" s="331"/>
      <c r="R42" s="331"/>
      <c r="S42" s="331"/>
      <c r="T42" s="331"/>
      <c r="U42" s="331"/>
      <c r="V42" s="369"/>
      <c r="W42" s="312"/>
      <c r="X42" s="312"/>
      <c r="Y42" s="178"/>
      <c r="Z42" s="178"/>
      <c r="AA42" s="178"/>
      <c r="AB42" s="178"/>
      <c r="AC42" s="178"/>
      <c r="AD42" s="178"/>
      <c r="AE42" s="178"/>
      <c r="AF42" s="259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Y42" s="1"/>
    </row>
    <row r="43" spans="1:389" s="9" customFormat="1" ht="12.75" customHeight="1" x14ac:dyDescent="0.3">
      <c r="A43" s="178"/>
      <c r="B43" s="501"/>
      <c r="C43" s="497"/>
      <c r="D43" s="501"/>
      <c r="E43" s="501"/>
      <c r="F43" s="501"/>
      <c r="G43" s="501"/>
      <c r="H43" s="501"/>
      <c r="I43" s="501"/>
      <c r="J43" s="501"/>
      <c r="K43" s="501"/>
      <c r="L43" s="501"/>
      <c r="M43" s="501"/>
      <c r="N43" s="501"/>
      <c r="O43" s="501"/>
      <c r="P43" s="501"/>
      <c r="Q43" s="501"/>
      <c r="R43" s="501"/>
      <c r="S43" s="501"/>
      <c r="T43" s="501"/>
      <c r="U43" s="331"/>
      <c r="Y43" s="178"/>
      <c r="Z43" s="178"/>
      <c r="AA43" s="178"/>
      <c r="AB43" s="178"/>
      <c r="AC43" s="178"/>
      <c r="AD43" s="178"/>
      <c r="AE43" s="17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 s="1"/>
    </row>
    <row r="44" spans="1:389" s="9" customFormat="1" ht="20.100000000000001" customHeight="1" x14ac:dyDescent="0.3">
      <c r="A44" s="178"/>
      <c r="B44" s="497"/>
      <c r="C44" s="497" t="s">
        <v>908</v>
      </c>
      <c r="D44" s="497"/>
      <c r="E44" s="497"/>
      <c r="F44" s="497"/>
      <c r="G44" s="497"/>
      <c r="H44" s="497"/>
      <c r="I44" s="497"/>
      <c r="J44" s="497"/>
      <c r="K44" s="497"/>
      <c r="L44" s="497"/>
      <c r="M44" s="497"/>
      <c r="N44" s="497"/>
      <c r="O44" s="497"/>
      <c r="P44" s="497"/>
      <c r="Q44" s="497"/>
      <c r="R44" s="497"/>
      <c r="S44" s="497"/>
      <c r="T44" s="497"/>
      <c r="U44" s="331"/>
      <c r="Y44" s="178"/>
      <c r="Z44" s="178"/>
      <c r="AA44" s="178"/>
      <c r="AB44" s="178"/>
      <c r="AC44" s="178"/>
      <c r="AD44" s="178"/>
      <c r="AE44" s="17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 s="1"/>
    </row>
    <row r="45" spans="1:389" s="9" customFormat="1" ht="20.100000000000001" customHeight="1" x14ac:dyDescent="0.3">
      <c r="A45" s="178"/>
      <c r="B45" s="498"/>
      <c r="C45" s="497" t="s">
        <v>909</v>
      </c>
      <c r="D45" s="498"/>
      <c r="E45" s="498"/>
      <c r="F45" s="498"/>
      <c r="G45" s="498"/>
      <c r="H45" s="498"/>
      <c r="I45" s="498"/>
      <c r="J45" s="498"/>
      <c r="K45" s="498"/>
      <c r="L45" s="498"/>
      <c r="M45" s="498"/>
      <c r="N45" s="498"/>
      <c r="O45" s="498"/>
      <c r="P45" s="498"/>
      <c r="Q45" s="498"/>
      <c r="R45" s="498"/>
      <c r="S45" s="498"/>
      <c r="T45" s="498"/>
      <c r="U45" s="331"/>
      <c r="V45" s="296" t="s">
        <v>461</v>
      </c>
      <c r="W45" s="296"/>
      <c r="X45" s="311"/>
      <c r="Y45" s="178"/>
      <c r="Z45" s="178"/>
      <c r="AA45" s="178"/>
      <c r="AB45" s="178"/>
      <c r="AC45" s="178"/>
      <c r="AD45" s="178"/>
      <c r="AE45" s="17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 s="1"/>
    </row>
    <row r="46" spans="1:389" s="9" customFormat="1" ht="20.100000000000001" customHeight="1" x14ac:dyDescent="0.3">
      <c r="A46" s="178"/>
      <c r="B46" s="498"/>
      <c r="C46" s="497" t="s">
        <v>910</v>
      </c>
      <c r="D46" s="498"/>
      <c r="E46" s="498"/>
      <c r="F46" s="498"/>
      <c r="G46" s="498"/>
      <c r="H46" s="498"/>
      <c r="I46" s="498"/>
      <c r="J46" s="498"/>
      <c r="K46" s="498"/>
      <c r="L46" s="498"/>
      <c r="M46" s="498"/>
      <c r="N46" s="498"/>
      <c r="O46" s="498"/>
      <c r="P46" s="498"/>
      <c r="Q46" s="498"/>
      <c r="R46" s="498"/>
      <c r="S46" s="498"/>
      <c r="T46" s="498"/>
      <c r="U46" s="331"/>
      <c r="V46" s="296"/>
      <c r="W46" s="296"/>
      <c r="X46" s="311"/>
      <c r="Y46" s="178"/>
      <c r="Z46" s="178"/>
      <c r="AA46" s="178"/>
      <c r="AB46" s="178"/>
      <c r="AC46" s="178"/>
      <c r="AD46" s="178"/>
      <c r="AE46" s="17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 s="1"/>
    </row>
    <row r="47" spans="1:389" s="9" customFormat="1" ht="20.100000000000001" customHeight="1" x14ac:dyDescent="0.3">
      <c r="A47" s="178"/>
      <c r="B47" s="498"/>
      <c r="C47" s="497" t="s">
        <v>718</v>
      </c>
      <c r="D47" s="498"/>
      <c r="E47" s="498"/>
      <c r="F47" s="498"/>
      <c r="G47" s="498"/>
      <c r="H47" s="498"/>
      <c r="I47" s="498"/>
      <c r="J47" s="498"/>
      <c r="K47" s="498"/>
      <c r="L47" s="498"/>
      <c r="M47" s="498"/>
      <c r="N47" s="498"/>
      <c r="O47" s="498"/>
      <c r="P47" s="498"/>
      <c r="Q47" s="498"/>
      <c r="R47" s="498"/>
      <c r="S47" s="498"/>
      <c r="T47" s="498"/>
      <c r="U47" s="331"/>
      <c r="V47" s="296" t="s">
        <v>486</v>
      </c>
      <c r="W47" s="296"/>
      <c r="X47" s="311"/>
      <c r="Y47" s="178"/>
      <c r="Z47" s="178"/>
      <c r="AA47" s="178"/>
      <c r="AB47" s="178"/>
      <c r="AC47" s="178"/>
      <c r="AD47" s="178"/>
      <c r="AE47" s="17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 s="1"/>
    </row>
    <row r="48" spans="1:389" s="9" customFormat="1" ht="20.100000000000001" customHeight="1" x14ac:dyDescent="0.3">
      <c r="A48" s="178"/>
      <c r="B48" s="498"/>
      <c r="C48" s="497" t="s">
        <v>689</v>
      </c>
      <c r="D48" s="498"/>
      <c r="E48" s="498"/>
      <c r="F48" s="498"/>
      <c r="G48" s="498"/>
      <c r="H48" s="498"/>
      <c r="I48" s="498"/>
      <c r="J48" s="498"/>
      <c r="K48" s="498"/>
      <c r="L48" s="498"/>
      <c r="M48" s="498"/>
      <c r="N48" s="498"/>
      <c r="O48" s="498"/>
      <c r="P48" s="498"/>
      <c r="Q48" s="498"/>
      <c r="R48" s="498"/>
      <c r="S48" s="498"/>
      <c r="T48" s="498"/>
      <c r="U48" s="331"/>
      <c r="V48" s="489" t="s">
        <v>705</v>
      </c>
      <c r="W48" s="296"/>
      <c r="X48" s="311"/>
      <c r="Y48" s="178"/>
      <c r="Z48" s="178"/>
      <c r="AA48" s="178"/>
      <c r="AB48" s="178"/>
      <c r="AC48" s="178"/>
      <c r="AD48" s="178"/>
      <c r="AE48" s="17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 s="1"/>
    </row>
    <row r="49" spans="1:389" s="9" customFormat="1" ht="20.100000000000001" customHeight="1" x14ac:dyDescent="0.3">
      <c r="A49" s="178"/>
      <c r="B49" s="498"/>
      <c r="C49" s="497" t="s">
        <v>842</v>
      </c>
      <c r="D49" s="498"/>
      <c r="E49" s="498"/>
      <c r="F49" s="498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331"/>
      <c r="V49" s="489" t="s">
        <v>462</v>
      </c>
      <c r="W49" s="296"/>
      <c r="X49" s="311"/>
      <c r="Y49" s="178"/>
      <c r="Z49" s="178"/>
      <c r="AA49" s="178"/>
      <c r="AB49" s="178"/>
      <c r="AC49" s="178"/>
      <c r="AD49" s="178"/>
      <c r="AE49" s="17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 s="1"/>
    </row>
    <row r="50" spans="1:389" s="9" customFormat="1" ht="20.100000000000001" customHeight="1" x14ac:dyDescent="0.3">
      <c r="A50" s="178"/>
      <c r="B50" s="498"/>
      <c r="C50" s="497" t="s">
        <v>911</v>
      </c>
      <c r="D50" s="498"/>
      <c r="E50" s="498"/>
      <c r="F50" s="498"/>
      <c r="G50" s="498"/>
      <c r="H50" s="498"/>
      <c r="I50" s="498"/>
      <c r="J50" s="498"/>
      <c r="K50" s="498"/>
      <c r="L50" s="498"/>
      <c r="M50" s="498"/>
      <c r="N50" s="498"/>
      <c r="O50" s="498"/>
      <c r="P50" s="498"/>
      <c r="Q50" s="498"/>
      <c r="R50" s="498"/>
      <c r="S50" s="498"/>
      <c r="T50" s="498"/>
      <c r="U50" s="331"/>
      <c r="W50" s="296"/>
      <c r="X50" s="311"/>
      <c r="Y50" s="178"/>
      <c r="Z50" s="178"/>
      <c r="AA50" s="178"/>
      <c r="AB50" s="178"/>
      <c r="AC50" s="178"/>
      <c r="AD50" s="178"/>
      <c r="AE50" s="17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 s="1"/>
    </row>
    <row r="51" spans="1:389" s="9" customFormat="1" ht="20.100000000000001" customHeight="1" x14ac:dyDescent="0.3">
      <c r="A51" s="178"/>
      <c r="B51" s="500"/>
      <c r="C51" s="500" t="s">
        <v>922</v>
      </c>
      <c r="D51" s="500"/>
      <c r="E51" s="500"/>
      <c r="F51" s="500"/>
      <c r="G51" s="500"/>
      <c r="H51" s="500"/>
      <c r="I51" s="500"/>
      <c r="J51" s="500"/>
      <c r="K51" s="500"/>
      <c r="L51" s="500"/>
      <c r="M51" s="500"/>
      <c r="N51" s="500"/>
      <c r="O51" s="500"/>
      <c r="P51" s="500"/>
      <c r="Q51" s="500"/>
      <c r="R51" s="500"/>
      <c r="S51" s="500"/>
      <c r="T51" s="500"/>
      <c r="U51" s="331"/>
      <c r="V51" s="311" t="s">
        <v>706</v>
      </c>
      <c r="W51" s="296"/>
      <c r="X51" s="311"/>
      <c r="Y51" s="178"/>
      <c r="Z51" s="178"/>
      <c r="AA51" s="178"/>
      <c r="AB51" s="178"/>
      <c r="AC51" s="178"/>
      <c r="AD51" s="178"/>
      <c r="AE51" s="17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 s="1"/>
    </row>
    <row r="52" spans="1:389" s="9" customFormat="1" ht="12.75" customHeight="1" x14ac:dyDescent="0.3">
      <c r="A52" s="178"/>
      <c r="B52" s="499"/>
      <c r="C52" s="500"/>
      <c r="D52" s="499"/>
      <c r="E52" s="499"/>
      <c r="F52" s="499"/>
      <c r="G52" s="499"/>
      <c r="H52" s="499"/>
      <c r="I52" s="499"/>
      <c r="J52" s="499"/>
      <c r="K52" s="499"/>
      <c r="L52" s="499"/>
      <c r="M52" s="499"/>
      <c r="N52" s="499"/>
      <c r="O52" s="499"/>
      <c r="P52" s="499"/>
      <c r="Q52" s="499"/>
      <c r="R52" s="499"/>
      <c r="S52" s="499"/>
      <c r="T52" s="499"/>
      <c r="U52" s="331"/>
      <c r="V52" s="311"/>
      <c r="W52" s="296"/>
      <c r="X52" s="311"/>
      <c r="Y52" s="178"/>
      <c r="Z52" s="178"/>
      <c r="AA52" s="178"/>
      <c r="AB52" s="178"/>
      <c r="AC52" s="178"/>
      <c r="AD52" s="178"/>
      <c r="AE52" s="17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 s="1"/>
    </row>
    <row r="53" spans="1:389" s="9" customFormat="1" ht="7.5" customHeight="1" x14ac:dyDescent="0.3">
      <c r="A53" s="178"/>
      <c r="B53" s="178"/>
      <c r="C53" s="178"/>
      <c r="D53" s="178"/>
      <c r="E53" s="374"/>
      <c r="F53" s="374"/>
      <c r="G53" s="374"/>
      <c r="H53" s="375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12"/>
      <c r="W53" s="312"/>
      <c r="X53" s="312"/>
      <c r="Y53" s="178"/>
      <c r="Z53" s="178"/>
      <c r="AA53" s="178"/>
      <c r="AB53" s="178"/>
      <c r="AC53" s="178"/>
      <c r="AD53" s="178"/>
      <c r="AE53" s="178"/>
      <c r="AF53" s="158"/>
      <c r="AG53" s="158"/>
      <c r="AH53" s="158"/>
      <c r="AI53" s="158"/>
      <c r="AJ53" s="158"/>
      <c r="AK53" s="158"/>
      <c r="AL53" s="158"/>
      <c r="AM53" s="158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 s="1"/>
    </row>
    <row r="54" spans="1:389" s="9" customFormat="1" ht="9.9499999999999993" customHeight="1" x14ac:dyDescent="0.3">
      <c r="A54" s="178"/>
      <c r="B54" s="653" t="s">
        <v>225</v>
      </c>
      <c r="C54" s="653"/>
      <c r="D54" s="653"/>
      <c r="E54" s="631" t="s">
        <v>28</v>
      </c>
      <c r="F54" s="335"/>
      <c r="G54" s="336"/>
      <c r="H54" s="631" t="s">
        <v>29</v>
      </c>
      <c r="I54" s="376"/>
      <c r="J54" s="377"/>
      <c r="K54" s="178"/>
      <c r="L54" s="331"/>
      <c r="M54" s="331"/>
      <c r="N54" s="331"/>
      <c r="O54" s="331"/>
      <c r="P54" s="331"/>
      <c r="Q54" s="331"/>
      <c r="R54" s="331"/>
      <c r="S54" s="331"/>
      <c r="T54" s="331"/>
      <c r="U54" s="331"/>
      <c r="V54" s="334"/>
      <c r="W54" s="334"/>
      <c r="X54" s="334"/>
      <c r="Y54" s="378"/>
      <c r="Z54" s="378"/>
      <c r="AA54" s="378"/>
      <c r="AB54" s="378"/>
      <c r="AC54" s="378"/>
      <c r="AD54" s="378"/>
      <c r="AE54" s="378"/>
      <c r="AF54" s="158"/>
      <c r="AG54" s="158"/>
      <c r="AH54" s="158"/>
      <c r="AI54" s="158"/>
      <c r="AJ54" s="158"/>
      <c r="AK54" s="158"/>
      <c r="AL54" s="158"/>
      <c r="AM54" s="158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Y54" s="1"/>
    </row>
    <row r="55" spans="1:389" s="9" customFormat="1" ht="30" customHeight="1" x14ac:dyDescent="0.3">
      <c r="A55" s="178"/>
      <c r="B55" s="653"/>
      <c r="C55" s="653"/>
      <c r="D55" s="653"/>
      <c r="E55" s="633"/>
      <c r="F55" s="307" t="s">
        <v>228</v>
      </c>
      <c r="G55" s="379" t="s">
        <v>226</v>
      </c>
      <c r="H55" s="633"/>
      <c r="I55" s="340" t="s">
        <v>228</v>
      </c>
      <c r="J55" s="379" t="s">
        <v>226</v>
      </c>
      <c r="K55" s="178"/>
      <c r="L55" s="331"/>
      <c r="M55" s="331"/>
      <c r="N55" s="331"/>
      <c r="O55" s="331"/>
      <c r="P55" s="331"/>
      <c r="Q55" s="331"/>
      <c r="R55" s="331"/>
      <c r="S55" s="331"/>
      <c r="T55" s="331"/>
      <c r="U55" s="331"/>
      <c r="V55" s="334"/>
      <c r="W55" s="334"/>
      <c r="X55" s="334"/>
      <c r="Y55" s="378"/>
      <c r="Z55" s="378"/>
      <c r="AA55" s="378"/>
      <c r="AB55" s="378"/>
      <c r="AC55" s="378"/>
      <c r="AD55" s="378"/>
      <c r="AE55" s="378"/>
      <c r="AF55" s="158"/>
      <c r="AG55" s="158"/>
      <c r="AH55" s="158"/>
      <c r="AI55" s="158"/>
      <c r="AJ55" s="158"/>
      <c r="AK55" s="158"/>
      <c r="AL55" s="158"/>
      <c r="AM55" s="158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Y55" s="1"/>
    </row>
    <row r="56" spans="1:389" s="9" customFormat="1" ht="20.100000000000001" customHeight="1" x14ac:dyDescent="0.3">
      <c r="A56" s="178"/>
      <c r="B56" s="654" t="s">
        <v>232</v>
      </c>
      <c r="C56" s="655"/>
      <c r="D56" s="655"/>
      <c r="E56" s="380">
        <v>210400</v>
      </c>
      <c r="F56" s="381">
        <v>2.6621117226545201</v>
      </c>
      <c r="G56" s="382">
        <v>123229</v>
      </c>
      <c r="H56" s="471" t="s">
        <v>31</v>
      </c>
      <c r="I56" s="471" t="s">
        <v>31</v>
      </c>
      <c r="J56" s="472" t="s">
        <v>31</v>
      </c>
      <c r="K56" s="178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4"/>
      <c r="W56" s="334"/>
      <c r="X56" s="334"/>
      <c r="Y56" s="378"/>
      <c r="Z56" s="378"/>
      <c r="AA56" s="378"/>
      <c r="AB56" s="378"/>
      <c r="AC56" s="378"/>
      <c r="AD56" s="378"/>
      <c r="AE56" s="378"/>
      <c r="AF56" s="158"/>
      <c r="AG56" s="158"/>
      <c r="AH56" s="158"/>
      <c r="AI56" s="158"/>
      <c r="AJ56" s="158"/>
      <c r="AK56" s="158"/>
      <c r="AL56" s="158"/>
      <c r="AM56" s="158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Y56" s="1"/>
    </row>
    <row r="57" spans="1:389" s="9" customFormat="1" ht="20.100000000000001" customHeight="1" x14ac:dyDescent="0.3">
      <c r="A57" s="178"/>
      <c r="B57" s="384"/>
      <c r="C57" s="251" t="s">
        <v>23</v>
      </c>
      <c r="D57" s="252"/>
      <c r="E57" s="385">
        <v>10914</v>
      </c>
      <c r="F57" s="381">
        <v>7.8124552612741587</v>
      </c>
      <c r="G57" s="380">
        <v>10976</v>
      </c>
      <c r="H57" s="383">
        <v>5.1872623574144489E-2</v>
      </c>
      <c r="I57" s="386">
        <v>3.4196910282564809E-2</v>
      </c>
      <c r="J57" s="387">
        <v>8.9070304353294896E-2</v>
      </c>
      <c r="K57" s="178"/>
      <c r="L57" s="388"/>
      <c r="M57" s="389"/>
      <c r="N57" s="331"/>
      <c r="O57" s="331"/>
      <c r="P57" s="331"/>
      <c r="Q57" s="331"/>
      <c r="R57" s="331"/>
      <c r="S57" s="331"/>
      <c r="T57" s="331"/>
      <c r="U57" s="331"/>
      <c r="V57" s="334"/>
      <c r="W57" s="334"/>
      <c r="X57" s="334"/>
      <c r="Y57" s="378"/>
      <c r="Z57" s="378"/>
      <c r="AA57" s="378"/>
      <c r="AB57" s="378"/>
      <c r="AC57" s="378"/>
      <c r="AD57" s="378"/>
      <c r="AE57" s="378"/>
      <c r="AF57" s="158"/>
      <c r="AG57" s="158"/>
      <c r="AH57" s="158"/>
      <c r="AI57" s="158"/>
      <c r="AJ57" s="158"/>
      <c r="AK57" s="158"/>
      <c r="AL57" s="158"/>
      <c r="AM57" s="158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Y57" s="1"/>
    </row>
    <row r="58" spans="1:389" s="9" customFormat="1" ht="20.100000000000001" customHeight="1" outlineLevel="1" x14ac:dyDescent="0.3">
      <c r="A58" s="178"/>
      <c r="B58" s="390"/>
      <c r="C58" s="391"/>
      <c r="D58" s="392" t="s">
        <v>243</v>
      </c>
      <c r="E58" s="393">
        <v>0</v>
      </c>
      <c r="F58" s="352" t="s">
        <v>30</v>
      </c>
      <c r="G58" s="394"/>
      <c r="H58" s="395">
        <v>0</v>
      </c>
      <c r="I58" s="396">
        <v>0</v>
      </c>
      <c r="J58" s="394"/>
      <c r="K58" s="178"/>
      <c r="L58" s="397"/>
      <c r="M58" s="388"/>
      <c r="N58" s="331"/>
      <c r="O58" s="331"/>
      <c r="P58" s="331"/>
      <c r="Q58" s="331"/>
      <c r="R58" s="331"/>
      <c r="S58" s="331"/>
      <c r="T58" s="331"/>
      <c r="U58" s="331"/>
      <c r="V58" s="334"/>
      <c r="W58" s="334"/>
      <c r="X58" s="334"/>
      <c r="Y58" s="378"/>
      <c r="Z58" s="378"/>
      <c r="AA58" s="378"/>
      <c r="AB58" s="378"/>
      <c r="AC58" s="378"/>
      <c r="AD58" s="378"/>
      <c r="AE58" s="378"/>
      <c r="AF58" s="158"/>
      <c r="AG58" s="158"/>
      <c r="AH58" s="158"/>
      <c r="AI58" s="158"/>
      <c r="AJ58" s="158"/>
      <c r="AK58" s="158"/>
      <c r="AL58" s="158"/>
      <c r="AM58" s="1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Y58" s="1"/>
    </row>
    <row r="59" spans="1:389" s="9" customFormat="1" ht="20.100000000000001" customHeight="1" outlineLevel="1" x14ac:dyDescent="0.3">
      <c r="A59" s="178"/>
      <c r="B59" s="390"/>
      <c r="C59" s="391"/>
      <c r="D59" s="392" t="s">
        <v>263</v>
      </c>
      <c r="E59" s="393">
        <v>10153</v>
      </c>
      <c r="F59" s="352">
        <v>22.168122270742359</v>
      </c>
      <c r="G59" s="394"/>
      <c r="H59" s="395">
        <v>4.825570342205323E-2</v>
      </c>
      <c r="I59" s="396">
        <v>4.2460802428822386E-2</v>
      </c>
      <c r="J59" s="394"/>
      <c r="K59" s="178"/>
      <c r="L59" s="388"/>
      <c r="M59" s="388"/>
      <c r="N59" s="331"/>
      <c r="O59" s="331"/>
      <c r="P59" s="331"/>
      <c r="Q59" s="331"/>
      <c r="R59" s="331"/>
      <c r="S59" s="331"/>
      <c r="T59" s="331"/>
      <c r="U59" s="331"/>
      <c r="V59" s="334"/>
      <c r="W59" s="334"/>
      <c r="X59" s="334"/>
      <c r="Y59" s="378"/>
      <c r="Z59" s="378"/>
      <c r="AA59" s="378"/>
      <c r="AB59" s="378"/>
      <c r="AC59" s="378"/>
      <c r="AD59" s="378"/>
      <c r="AE59" s="378"/>
      <c r="AF59" s="158"/>
      <c r="AG59" s="158"/>
      <c r="AH59" s="158"/>
      <c r="AI59" s="158"/>
      <c r="AJ59" s="158"/>
      <c r="AK59" s="158"/>
      <c r="AL59" s="158"/>
      <c r="AM59" s="15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Y59" s="1"/>
    </row>
    <row r="60" spans="1:389" s="9" customFormat="1" ht="20.100000000000001" customHeight="1" outlineLevel="1" x14ac:dyDescent="0.3">
      <c r="A60" s="178"/>
      <c r="B60" s="390"/>
      <c r="C60" s="398"/>
      <c r="D60" s="392" t="s">
        <v>264</v>
      </c>
      <c r="E60" s="393">
        <v>761</v>
      </c>
      <c r="F60" s="352">
        <v>0.81043663471778493</v>
      </c>
      <c r="G60" s="394"/>
      <c r="H60" s="395">
        <v>3.6169201520912546E-3</v>
      </c>
      <c r="I60" s="396">
        <v>-8.2638921462575773E-3</v>
      </c>
      <c r="J60" s="394"/>
      <c r="K60" s="178"/>
      <c r="L60" s="388"/>
      <c r="M60" s="388"/>
      <c r="N60" s="331"/>
      <c r="O60" s="331"/>
      <c r="P60" s="331"/>
      <c r="Q60" s="331"/>
      <c r="R60" s="331"/>
      <c r="S60" s="331"/>
      <c r="T60" s="331"/>
      <c r="U60" s="331"/>
      <c r="V60" s="334"/>
      <c r="W60" s="334"/>
      <c r="X60" s="334"/>
      <c r="Y60" s="378"/>
      <c r="Z60" s="378"/>
      <c r="AA60" s="378"/>
      <c r="AB60" s="378"/>
      <c r="AC60" s="378"/>
      <c r="AD60" s="378"/>
      <c r="AE60" s="378"/>
      <c r="AF60" s="158"/>
      <c r="AG60" s="158"/>
      <c r="AH60" s="158"/>
      <c r="AI60" s="158"/>
      <c r="AJ60" s="158"/>
      <c r="AK60" s="158"/>
      <c r="AL60" s="158"/>
      <c r="AM60" s="158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Y60" s="1"/>
    </row>
    <row r="61" spans="1:389" s="9" customFormat="1" ht="20.100000000000001" customHeight="1" x14ac:dyDescent="0.3">
      <c r="A61" s="178"/>
      <c r="B61" s="384"/>
      <c r="C61" s="251" t="s">
        <v>24</v>
      </c>
      <c r="D61" s="252"/>
      <c r="E61" s="385">
        <v>119742</v>
      </c>
      <c r="F61" s="381">
        <v>5.5076583413826414</v>
      </c>
      <c r="G61" s="380">
        <v>19213.75</v>
      </c>
      <c r="H61" s="383">
        <v>0.56911596958174904</v>
      </c>
      <c r="I61" s="386">
        <v>0.29403530911486725</v>
      </c>
      <c r="J61" s="387">
        <v>0.15591969390197885</v>
      </c>
      <c r="K61" s="178"/>
      <c r="L61" s="388"/>
      <c r="M61" s="389"/>
      <c r="N61" s="331"/>
      <c r="O61" s="331"/>
      <c r="P61" s="331"/>
      <c r="Q61" s="331"/>
      <c r="R61" s="331"/>
      <c r="S61" s="331"/>
      <c r="T61" s="331"/>
      <c r="U61" s="331"/>
      <c r="V61" s="334"/>
      <c r="W61" s="334"/>
      <c r="X61" s="334"/>
      <c r="Y61" s="378"/>
      <c r="Z61" s="378"/>
      <c r="AA61" s="378"/>
      <c r="AB61" s="378"/>
      <c r="AC61" s="378"/>
      <c r="AD61" s="378"/>
      <c r="AE61" s="378"/>
      <c r="AF61" s="259"/>
      <c r="AG61" s="158"/>
      <c r="AH61" s="158"/>
      <c r="AI61" s="158"/>
      <c r="AJ61" s="158"/>
      <c r="AK61" s="158"/>
      <c r="AL61" s="158"/>
      <c r="AM61" s="158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Y61" s="1"/>
    </row>
    <row r="62" spans="1:389" s="9" customFormat="1" ht="20.100000000000001" customHeight="1" outlineLevel="1" x14ac:dyDescent="0.3">
      <c r="A62" s="178"/>
      <c r="B62" s="390"/>
      <c r="C62" s="399"/>
      <c r="D62" s="392" t="s">
        <v>268</v>
      </c>
      <c r="E62" s="400">
        <v>96190</v>
      </c>
      <c r="F62" s="352">
        <v>7.2821561056855177</v>
      </c>
      <c r="G62" s="394"/>
      <c r="H62" s="395">
        <v>0.45717680608365019</v>
      </c>
      <c r="I62" s="401">
        <v>0.29004831870464087</v>
      </c>
      <c r="J62" s="394"/>
      <c r="K62" s="178"/>
      <c r="L62" s="388"/>
      <c r="M62" s="388"/>
      <c r="N62" s="402"/>
      <c r="O62" s="331"/>
      <c r="P62" s="331"/>
      <c r="Q62" s="331"/>
      <c r="R62" s="331"/>
      <c r="S62" s="331"/>
      <c r="T62" s="331"/>
      <c r="U62" s="331"/>
      <c r="V62" s="334"/>
      <c r="W62" s="334"/>
      <c r="X62" s="334"/>
      <c r="Y62" s="378"/>
      <c r="Z62" s="378"/>
      <c r="AA62" s="378"/>
      <c r="AB62" s="378"/>
      <c r="AC62" s="378"/>
      <c r="AD62" s="378"/>
      <c r="AE62" s="378"/>
      <c r="AF62" s="158"/>
      <c r="AG62" s="158"/>
      <c r="AH62" s="158"/>
      <c r="AI62" s="158"/>
      <c r="AJ62" s="158"/>
      <c r="AK62" s="158"/>
      <c r="AL62" s="158"/>
      <c r="AM62" s="158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Y62" s="1"/>
    </row>
    <row r="63" spans="1:389" s="9" customFormat="1" ht="20.100000000000001" customHeight="1" outlineLevel="1" x14ac:dyDescent="0.3">
      <c r="A63" s="178"/>
      <c r="B63" s="390"/>
      <c r="C63" s="399"/>
      <c r="D63" s="392" t="s">
        <v>251</v>
      </c>
      <c r="E63" s="400">
        <v>345</v>
      </c>
      <c r="F63" s="352">
        <v>0.36469344608879495</v>
      </c>
      <c r="G63" s="394"/>
      <c r="H63" s="395">
        <v>1.6397338403041826E-3</v>
      </c>
      <c r="I63" s="401">
        <v>-1.0329646813836387E-2</v>
      </c>
      <c r="J63" s="394"/>
      <c r="K63" s="178"/>
      <c r="L63" s="388"/>
      <c r="M63" s="388"/>
      <c r="N63" s="402"/>
      <c r="O63" s="331"/>
      <c r="P63" s="331"/>
      <c r="Q63" s="331"/>
      <c r="R63" s="331"/>
      <c r="S63" s="331"/>
      <c r="T63" s="331"/>
      <c r="U63" s="331"/>
      <c r="V63" s="334"/>
      <c r="W63" s="334"/>
      <c r="X63" s="334"/>
      <c r="Y63" s="378"/>
      <c r="Z63" s="378"/>
      <c r="AA63" s="378"/>
      <c r="AB63" s="378"/>
      <c r="AC63" s="378"/>
      <c r="AD63" s="378"/>
      <c r="AE63" s="378"/>
      <c r="AF63" s="158"/>
      <c r="AG63" s="158"/>
      <c r="AH63" s="158"/>
      <c r="AI63" s="158"/>
      <c r="AJ63" s="158"/>
      <c r="AK63" s="158"/>
      <c r="AL63" s="158"/>
      <c r="AM63" s="158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Y63" s="1"/>
    </row>
    <row r="64" spans="1:389" s="9" customFormat="1" ht="20.100000000000001" customHeight="1" outlineLevel="1" x14ac:dyDescent="0.3">
      <c r="A64" s="178"/>
      <c r="B64" s="390"/>
      <c r="C64" s="403"/>
      <c r="D64" s="392" t="s">
        <v>252</v>
      </c>
      <c r="E64" s="400">
        <v>23207</v>
      </c>
      <c r="F64" s="352">
        <v>3.0591879778539415</v>
      </c>
      <c r="G64" s="394"/>
      <c r="H64" s="395">
        <v>0.11029942965779467</v>
      </c>
      <c r="I64" s="401">
        <v>1.4316637224062775E-2</v>
      </c>
      <c r="J64" s="394"/>
      <c r="K64" s="178"/>
      <c r="L64" s="388"/>
      <c r="M64" s="388"/>
      <c r="N64" s="331"/>
      <c r="O64" s="331"/>
      <c r="P64" s="331"/>
      <c r="Q64" s="331"/>
      <c r="R64" s="331"/>
      <c r="S64" s="331"/>
      <c r="T64" s="331"/>
      <c r="U64" s="331"/>
      <c r="V64" s="334"/>
      <c r="W64" s="334"/>
      <c r="X64" s="312"/>
      <c r="Y64" s="178"/>
      <c r="Z64" s="331"/>
      <c r="AA64" s="331"/>
      <c r="AB64" s="331"/>
      <c r="AC64" s="404"/>
      <c r="AD64" s="275"/>
      <c r="AE64" s="275"/>
      <c r="AF64" s="158"/>
      <c r="AG64" s="158"/>
      <c r="AH64" s="158"/>
      <c r="AI64" s="158"/>
      <c r="AJ64" s="158"/>
      <c r="AK64" s="158"/>
      <c r="AL64" s="158"/>
      <c r="AM64" s="158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Y64" s="1"/>
    </row>
    <row r="65" spans="1:389" s="9" customFormat="1" ht="20.100000000000001" customHeight="1" x14ac:dyDescent="0.3">
      <c r="A65" s="178"/>
      <c r="B65" s="384"/>
      <c r="C65" s="252" t="s">
        <v>25</v>
      </c>
      <c r="D65" s="252"/>
      <c r="E65" s="385">
        <v>21781</v>
      </c>
      <c r="F65" s="381">
        <v>1.6022509930851847</v>
      </c>
      <c r="G65" s="380">
        <v>20660</v>
      </c>
      <c r="H65" s="383">
        <v>0.10352186311787072</v>
      </c>
      <c r="I65" s="386">
        <v>-6.8477883829684158E-2</v>
      </c>
      <c r="J65" s="387">
        <v>0.16765602113147526</v>
      </c>
      <c r="K65" s="178"/>
      <c r="L65" s="388"/>
      <c r="M65" s="389"/>
      <c r="N65" s="331"/>
      <c r="O65" s="331"/>
      <c r="P65" s="331"/>
      <c r="Q65" s="331"/>
      <c r="R65" s="331"/>
      <c r="S65" s="331"/>
      <c r="T65" s="331"/>
      <c r="U65" s="331"/>
      <c r="V65" s="334"/>
      <c r="W65" s="334"/>
      <c r="X65" s="334"/>
      <c r="Y65" s="331"/>
      <c r="Z65" s="331"/>
      <c r="AA65" s="331"/>
      <c r="AB65" s="331"/>
      <c r="AC65" s="404"/>
      <c r="AD65" s="275"/>
      <c r="AE65" s="275"/>
      <c r="AF65" s="158"/>
      <c r="AG65" s="158"/>
      <c r="AH65" s="158"/>
      <c r="AI65" s="158"/>
      <c r="AJ65" s="158"/>
      <c r="AK65" s="158"/>
      <c r="AL65" s="158"/>
      <c r="AM65" s="158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 s="1"/>
      <c r="NW65" s="1"/>
      <c r="NX65" s="1"/>
      <c r="NY65" s="1"/>
    </row>
    <row r="66" spans="1:389" s="9" customFormat="1" ht="20.100000000000001" customHeight="1" x14ac:dyDescent="0.3">
      <c r="A66" s="178"/>
      <c r="B66" s="384"/>
      <c r="C66" s="252" t="s">
        <v>26</v>
      </c>
      <c r="D66" s="252"/>
      <c r="E66" s="385">
        <v>17872</v>
      </c>
      <c r="F66" s="381">
        <v>1.0541465140969684</v>
      </c>
      <c r="G66" s="380">
        <v>27275.25</v>
      </c>
      <c r="H66" s="383">
        <v>8.494296577946768E-2</v>
      </c>
      <c r="I66" s="386">
        <v>-0.12956959194812134</v>
      </c>
      <c r="J66" s="387">
        <v>0.22133881366729288</v>
      </c>
      <c r="K66" s="178"/>
      <c r="L66" s="388"/>
      <c r="M66" s="389"/>
      <c r="N66" s="331"/>
      <c r="O66" s="331"/>
      <c r="P66" s="331"/>
      <c r="Q66" s="331"/>
      <c r="R66" s="331"/>
      <c r="S66" s="331"/>
      <c r="T66" s="331"/>
      <c r="U66" s="331"/>
      <c r="V66" s="334"/>
      <c r="W66" s="334"/>
      <c r="X66" s="312"/>
      <c r="Y66" s="178"/>
      <c r="Z66" s="178"/>
      <c r="AA66" s="331"/>
      <c r="AB66" s="331"/>
      <c r="AC66" s="404"/>
      <c r="AD66" s="275"/>
      <c r="AE66" s="275"/>
      <c r="AF66" s="158"/>
      <c r="AG66" s="158"/>
      <c r="AH66" s="158"/>
      <c r="AI66" s="158"/>
      <c r="AJ66" s="158"/>
      <c r="AK66" s="158"/>
      <c r="AL66" s="158"/>
      <c r="AM66" s="158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 s="1"/>
      <c r="NW66" s="1"/>
      <c r="NX66" s="1"/>
      <c r="NY66" s="1"/>
    </row>
    <row r="67" spans="1:389" s="9" customFormat="1" ht="20.100000000000001" customHeight="1" x14ac:dyDescent="0.3">
      <c r="A67" s="178"/>
      <c r="B67" s="405"/>
      <c r="C67" s="252" t="s">
        <v>27</v>
      </c>
      <c r="D67" s="252"/>
      <c r="E67" s="385">
        <v>40091</v>
      </c>
      <c r="F67" s="381">
        <v>1.5815614028166791</v>
      </c>
      <c r="G67" s="380">
        <v>45103.5</v>
      </c>
      <c r="H67" s="383">
        <v>0.19054657794676805</v>
      </c>
      <c r="I67" s="386">
        <v>-0.13018474361962656</v>
      </c>
      <c r="J67" s="387">
        <v>0.36601516694595809</v>
      </c>
      <c r="K67" s="178"/>
      <c r="L67" s="388"/>
      <c r="M67" s="389"/>
      <c r="N67" s="331"/>
      <c r="O67" s="331"/>
      <c r="P67" s="331"/>
      <c r="Q67" s="331"/>
      <c r="R67" s="331"/>
      <c r="S67" s="331"/>
      <c r="T67" s="331"/>
      <c r="U67" s="331"/>
      <c r="V67" s="334"/>
      <c r="W67" s="334"/>
      <c r="X67" s="312"/>
      <c r="Y67" s="178"/>
      <c r="Z67" s="178"/>
      <c r="AA67" s="331"/>
      <c r="AB67" s="331"/>
      <c r="AC67" s="404"/>
      <c r="AD67" s="275"/>
      <c r="AE67" s="275"/>
      <c r="AF67" s="158"/>
      <c r="AG67" s="158"/>
      <c r="AH67" s="158"/>
      <c r="AI67" s="158"/>
      <c r="AJ67" s="158"/>
      <c r="AK67" s="158"/>
      <c r="AL67" s="158"/>
      <c r="AM67" s="158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 s="1"/>
      <c r="NW67" s="1"/>
      <c r="NX67" s="1"/>
      <c r="NY67" s="1"/>
    </row>
    <row r="68" spans="1:389" s="9" customFormat="1" ht="15" customHeight="1" x14ac:dyDescent="0.3">
      <c r="A68" s="178"/>
      <c r="B68" s="361" t="s">
        <v>308</v>
      </c>
      <c r="C68" s="361"/>
      <c r="D68" s="178"/>
      <c r="E68" s="178"/>
      <c r="F68" s="373"/>
      <c r="G68" s="178"/>
      <c r="H68" s="373"/>
      <c r="I68" s="178"/>
      <c r="J68" s="178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31"/>
      <c r="V68" s="334"/>
      <c r="W68" s="334"/>
      <c r="X68" s="312"/>
      <c r="Y68" s="178"/>
      <c r="Z68" s="178"/>
      <c r="AA68" s="331"/>
      <c r="AB68" s="331"/>
      <c r="AC68" s="178"/>
      <c r="AD68" s="406"/>
      <c r="AE68" s="178"/>
      <c r="AF68" s="158"/>
      <c r="AG68" s="158"/>
      <c r="AH68" s="158"/>
      <c r="AI68" s="407"/>
      <c r="AJ68" s="158"/>
      <c r="AK68" s="158"/>
      <c r="AL68" s="158"/>
      <c r="AM68" s="15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 s="1"/>
      <c r="NW68" s="1"/>
      <c r="NX68" s="1"/>
      <c r="NY68" s="1"/>
    </row>
    <row r="69" spans="1:389" s="9" customFormat="1" ht="15" customHeight="1" x14ac:dyDescent="0.3">
      <c r="A69" s="178"/>
      <c r="B69" s="408" t="s">
        <v>309</v>
      </c>
      <c r="C69" s="408"/>
      <c r="D69" s="409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312"/>
      <c r="W69" s="312"/>
      <c r="X69" s="312"/>
      <c r="Y69" s="178"/>
      <c r="Z69" s="178"/>
      <c r="AA69" s="178"/>
      <c r="AB69" s="178"/>
      <c r="AC69" s="178"/>
      <c r="AD69" s="178"/>
      <c r="AE69" s="178"/>
      <c r="AF69" s="158"/>
      <c r="AG69" s="158"/>
      <c r="AH69" s="259"/>
      <c r="AI69" s="158"/>
      <c r="AJ69" s="259"/>
      <c r="AK69" s="158"/>
      <c r="AL69" s="158"/>
      <c r="AM69" s="158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 s="1"/>
      <c r="NW69" s="1"/>
      <c r="NX69" s="1"/>
      <c r="NY69" s="1"/>
    </row>
    <row r="70" spans="1:389" s="9" customFormat="1" ht="15" customHeight="1" x14ac:dyDescent="0.3">
      <c r="A70" s="178"/>
      <c r="B70" s="408" t="s">
        <v>310</v>
      </c>
      <c r="C70" s="408"/>
      <c r="D70" s="409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312"/>
      <c r="W70" s="312"/>
      <c r="X70" s="312"/>
      <c r="Y70" s="178"/>
      <c r="Z70" s="178"/>
      <c r="AA70" s="178"/>
      <c r="AB70" s="178"/>
      <c r="AC70" s="178"/>
      <c r="AD70" s="178"/>
      <c r="AE70" s="178"/>
      <c r="AF70" s="158"/>
      <c r="AG70" s="158"/>
      <c r="AH70" s="259"/>
      <c r="AI70" s="158"/>
      <c r="AJ70" s="259"/>
      <c r="AK70" s="158"/>
      <c r="AL70" s="158"/>
      <c r="AM70" s="158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 s="1"/>
      <c r="NW70" s="1"/>
      <c r="NX70" s="1"/>
      <c r="NY70" s="1"/>
    </row>
    <row r="71" spans="1:389" s="9" customFormat="1" ht="15" customHeight="1" x14ac:dyDescent="0.3">
      <c r="A71" s="178"/>
      <c r="B71" s="408" t="s">
        <v>311</v>
      </c>
      <c r="C71" s="408"/>
      <c r="D71" s="409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312"/>
      <c r="W71" s="312"/>
      <c r="X71" s="312"/>
      <c r="Y71" s="178"/>
      <c r="Z71" s="178"/>
      <c r="AA71" s="178"/>
      <c r="AB71" s="178"/>
      <c r="AC71" s="178"/>
      <c r="AD71" s="178"/>
      <c r="AE71" s="178"/>
      <c r="AF71" s="158"/>
      <c r="AG71" s="158"/>
      <c r="AH71" s="259"/>
      <c r="AI71" s="158"/>
      <c r="AJ71" s="259"/>
      <c r="AK71" s="158"/>
      <c r="AL71" s="158"/>
      <c r="AM71" s="158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 s="1"/>
      <c r="NW71" s="1"/>
      <c r="NX71" s="1"/>
      <c r="NY71" s="1"/>
    </row>
    <row r="72" spans="1:389" s="9" customFormat="1" ht="15" customHeight="1" x14ac:dyDescent="0.3">
      <c r="A72" s="178"/>
      <c r="B72" s="408" t="s">
        <v>312</v>
      </c>
      <c r="C72" s="408"/>
      <c r="D72" s="409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312"/>
      <c r="W72" s="312"/>
      <c r="X72" s="312"/>
      <c r="Y72" s="178"/>
      <c r="Z72" s="178"/>
      <c r="AA72" s="178"/>
      <c r="AB72" s="178"/>
      <c r="AC72" s="178"/>
      <c r="AD72" s="178"/>
      <c r="AE72" s="178"/>
      <c r="AF72" s="158"/>
      <c r="AG72" s="158"/>
      <c r="AH72" s="259"/>
      <c r="AI72" s="158"/>
      <c r="AJ72" s="259"/>
      <c r="AK72" s="158"/>
      <c r="AL72" s="158"/>
      <c r="AM72" s="158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 s="1"/>
      <c r="NW72" s="1"/>
      <c r="NX72" s="1"/>
      <c r="NY72" s="1"/>
    </row>
    <row r="73" spans="1:389" s="9" customFormat="1" ht="39.950000000000003" customHeight="1" x14ac:dyDescent="0.3">
      <c r="A73" s="178"/>
      <c r="B73" s="408"/>
      <c r="C73" s="409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312"/>
      <c r="W73" s="312"/>
      <c r="X73" s="312"/>
      <c r="Y73" s="178"/>
      <c r="Z73" s="178"/>
      <c r="AA73" s="178"/>
      <c r="AB73" s="178"/>
      <c r="AC73" s="178"/>
      <c r="AD73" s="178"/>
      <c r="AE73" s="178"/>
      <c r="AF73" s="158"/>
      <c r="AG73" s="158"/>
      <c r="AH73" s="259"/>
      <c r="AI73" s="158"/>
      <c r="AJ73" s="259"/>
      <c r="AK73" s="158"/>
      <c r="AL73" s="158"/>
      <c r="AM73" s="158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 s="1"/>
      <c r="NW73" s="1"/>
      <c r="NX73" s="1"/>
      <c r="NY73" s="1"/>
    </row>
    <row r="74" spans="1:389" s="9" customFormat="1" ht="18.75" customHeight="1" x14ac:dyDescent="0.3">
      <c r="A74" s="178"/>
      <c r="B74" s="331" t="s">
        <v>488</v>
      </c>
      <c r="C74" s="178"/>
      <c r="D74" s="178"/>
      <c r="E74" s="178"/>
      <c r="F74" s="410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312"/>
      <c r="W74" s="312"/>
      <c r="X74" s="312" t="s">
        <v>377</v>
      </c>
      <c r="Y74" s="178"/>
      <c r="Z74" s="178"/>
      <c r="AA74" s="178"/>
      <c r="AB74" s="178"/>
      <c r="AC74" s="178"/>
      <c r="AD74" s="178"/>
      <c r="AE74" s="178"/>
      <c r="AF74" s="158"/>
      <c r="AG74" s="158"/>
      <c r="AH74" s="259"/>
      <c r="AI74" s="158"/>
      <c r="AJ74" s="259"/>
      <c r="AK74" s="158"/>
      <c r="AL74" s="158"/>
      <c r="AM74" s="158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 s="1"/>
      <c r="NW74" s="1"/>
      <c r="NX74" s="1"/>
      <c r="NY74" s="1"/>
    </row>
    <row r="75" spans="1:389" s="9" customFormat="1" ht="39.950000000000003" customHeight="1" x14ac:dyDescent="0.3">
      <c r="A75" s="178"/>
      <c r="B75" s="656" t="s">
        <v>901</v>
      </c>
      <c r="C75" s="657"/>
      <c r="D75" s="657"/>
      <c r="E75" s="657"/>
      <c r="F75" s="657"/>
      <c r="G75" s="657"/>
      <c r="H75" s="657"/>
      <c r="I75" s="657"/>
      <c r="J75" s="657"/>
      <c r="K75" s="657"/>
      <c r="L75" s="657"/>
      <c r="M75" s="657"/>
      <c r="N75" s="657"/>
      <c r="O75" s="657"/>
      <c r="P75" s="657"/>
      <c r="Q75" s="657"/>
      <c r="R75" s="657"/>
      <c r="S75" s="657"/>
      <c r="T75" s="657"/>
      <c r="U75" s="178"/>
      <c r="V75" s="312"/>
      <c r="W75" s="312"/>
      <c r="X75" s="643" t="s">
        <v>787</v>
      </c>
      <c r="Y75" s="643"/>
      <c r="Z75" s="643"/>
      <c r="AA75" s="643"/>
      <c r="AB75" s="643"/>
      <c r="AC75" s="178"/>
      <c r="AD75" s="178"/>
      <c r="AE75" s="178"/>
      <c r="AF75" s="158"/>
      <c r="AG75" s="158"/>
      <c r="AH75" s="259"/>
      <c r="AI75" s="158"/>
      <c r="AJ75" s="259"/>
      <c r="AK75" s="158"/>
      <c r="AL75" s="158"/>
      <c r="AM75" s="158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 s="1"/>
      <c r="NW75" s="1"/>
      <c r="NX75" s="1"/>
      <c r="NY75" s="1"/>
    </row>
    <row r="76" spans="1:389" s="9" customFormat="1" ht="7.5" customHeight="1" x14ac:dyDescent="0.3">
      <c r="A76" s="178"/>
      <c r="B76" s="178"/>
      <c r="C76" s="178"/>
      <c r="D76" s="178"/>
      <c r="E76" s="178"/>
      <c r="F76" s="410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312"/>
      <c r="W76" s="312"/>
      <c r="X76" s="643"/>
      <c r="Y76" s="643"/>
      <c r="Z76" s="643"/>
      <c r="AA76" s="643"/>
      <c r="AB76" s="643"/>
      <c r="AC76" s="178"/>
      <c r="AD76" s="178"/>
      <c r="AE76" s="178"/>
      <c r="AF76" s="158"/>
      <c r="AG76" s="158"/>
      <c r="AH76" s="259"/>
      <c r="AI76" s="158"/>
      <c r="AJ76" s="259"/>
      <c r="AK76" s="158"/>
      <c r="AL76" s="158"/>
      <c r="AM76" s="158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 s="1"/>
      <c r="NW76" s="1"/>
      <c r="NX76" s="1"/>
      <c r="NY76" s="1"/>
    </row>
    <row r="77" spans="1:389" s="9" customFormat="1" ht="20.100000000000001" customHeight="1" x14ac:dyDescent="0.3">
      <c r="A77" s="178"/>
      <c r="B77" s="644" t="s">
        <v>301</v>
      </c>
      <c r="C77" s="645"/>
      <c r="D77" s="645"/>
      <c r="E77" s="646"/>
      <c r="F77" s="647" t="s">
        <v>28</v>
      </c>
      <c r="G77" s="647" t="s">
        <v>29</v>
      </c>
      <c r="H77" s="628" t="s">
        <v>265</v>
      </c>
      <c r="I77" s="630"/>
      <c r="J77" s="631" t="s">
        <v>302</v>
      </c>
      <c r="K77" s="649"/>
      <c r="L77" s="649"/>
      <c r="M77" s="649"/>
      <c r="N77" s="649"/>
      <c r="O77" s="649"/>
      <c r="P77" s="649"/>
      <c r="Q77" s="649"/>
      <c r="R77" s="649"/>
      <c r="S77" s="649"/>
      <c r="T77" s="650"/>
      <c r="U77" s="178"/>
      <c r="V77" s="312"/>
      <c r="W77" s="312"/>
      <c r="X77" s="643"/>
      <c r="Y77" s="643"/>
      <c r="Z77" s="643"/>
      <c r="AA77" s="643"/>
      <c r="AB77" s="643"/>
      <c r="AC77" s="178"/>
      <c r="AD77" s="178"/>
      <c r="AE77" s="178"/>
      <c r="AF77" s="158"/>
      <c r="AG77" s="158"/>
      <c r="AH77" s="259"/>
      <c r="AI77" s="158"/>
      <c r="AJ77" s="259"/>
      <c r="AK77" s="158"/>
      <c r="AL77" s="158"/>
      <c r="AM77" s="158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 s="1"/>
      <c r="NW77" s="1"/>
      <c r="NX77" s="1"/>
      <c r="NY77" s="1"/>
    </row>
    <row r="78" spans="1:389" s="9" customFormat="1" ht="20.100000000000001" customHeight="1" x14ac:dyDescent="0.3">
      <c r="A78" s="178"/>
      <c r="B78" s="644"/>
      <c r="C78" s="645"/>
      <c r="D78" s="645"/>
      <c r="E78" s="646"/>
      <c r="F78" s="648"/>
      <c r="G78" s="648"/>
      <c r="H78" s="344" t="s">
        <v>303</v>
      </c>
      <c r="I78" s="344" t="s">
        <v>304</v>
      </c>
      <c r="J78" s="633"/>
      <c r="K78" s="651"/>
      <c r="L78" s="651"/>
      <c r="M78" s="651"/>
      <c r="N78" s="651"/>
      <c r="O78" s="651"/>
      <c r="P78" s="651"/>
      <c r="Q78" s="651"/>
      <c r="R78" s="651"/>
      <c r="S78" s="651"/>
      <c r="T78" s="652"/>
      <c r="U78" s="178"/>
      <c r="V78" s="312"/>
      <c r="W78" s="312"/>
      <c r="X78" s="643"/>
      <c r="Y78" s="643"/>
      <c r="Z78" s="643"/>
      <c r="AA78" s="643"/>
      <c r="AB78" s="643"/>
      <c r="AC78" s="178"/>
      <c r="AD78" s="178"/>
      <c r="AE78" s="178"/>
      <c r="AF78" s="158"/>
      <c r="AG78" s="158"/>
      <c r="AH78" s="259"/>
      <c r="AI78" s="158"/>
      <c r="AJ78" s="259"/>
      <c r="AK78" s="158"/>
      <c r="AL78" s="158"/>
      <c r="AM78" s="15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 s="1"/>
      <c r="NW78" s="1"/>
      <c r="NX78" s="1"/>
      <c r="NY78" s="1"/>
    </row>
    <row r="79" spans="1:389" s="9" customFormat="1" ht="20.100000000000001" customHeight="1" x14ac:dyDescent="0.3">
      <c r="A79" s="178"/>
      <c r="B79" s="669" t="s">
        <v>232</v>
      </c>
      <c r="C79" s="670"/>
      <c r="D79" s="670"/>
      <c r="E79" s="671"/>
      <c r="F79" s="413">
        <v>58759</v>
      </c>
      <c r="G79" s="473" t="s">
        <v>31</v>
      </c>
      <c r="H79" s="414">
        <v>0.26660331310338869</v>
      </c>
      <c r="I79" s="414">
        <v>0.12965162739465672</v>
      </c>
      <c r="J79" s="672"/>
      <c r="K79" s="673"/>
      <c r="L79" s="673"/>
      <c r="M79" s="673"/>
      <c r="N79" s="673"/>
      <c r="O79" s="673"/>
      <c r="P79" s="673"/>
      <c r="Q79" s="673"/>
      <c r="R79" s="673"/>
      <c r="S79" s="673"/>
      <c r="T79" s="674"/>
      <c r="U79" s="178"/>
      <c r="V79" s="312"/>
      <c r="W79" s="312"/>
      <c r="X79" s="223" t="s">
        <v>418</v>
      </c>
      <c r="Y79" s="10">
        <v>17291</v>
      </c>
      <c r="Z79" s="224">
        <v>1</v>
      </c>
      <c r="AA79" s="224">
        <v>0.31</v>
      </c>
      <c r="AB79" s="224">
        <v>7.0000000000000007E-2</v>
      </c>
      <c r="AC79" s="178"/>
      <c r="AD79" s="178"/>
      <c r="AE79" s="178"/>
      <c r="AF79" s="158"/>
      <c r="AG79" s="158"/>
      <c r="AH79" s="259"/>
      <c r="AI79" s="158"/>
      <c r="AJ79" s="259"/>
      <c r="AK79" s="158"/>
      <c r="AL79" s="158"/>
      <c r="AM79" s="158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 s="1"/>
      <c r="NW79" s="1"/>
      <c r="NX79" s="1"/>
      <c r="NY79" s="1"/>
    </row>
    <row r="80" spans="1:389" s="9" customFormat="1" ht="20.100000000000001" customHeight="1" x14ac:dyDescent="0.3">
      <c r="A80" s="178"/>
      <c r="B80" s="255"/>
      <c r="C80" s="415" t="s">
        <v>305</v>
      </c>
      <c r="D80" s="416"/>
      <c r="E80" s="417"/>
      <c r="F80" s="418">
        <v>23178</v>
      </c>
      <c r="G80" s="419">
        <v>0.25391087156566322</v>
      </c>
      <c r="H80" s="420">
        <v>0.50709677419354837</v>
      </c>
      <c r="I80" s="420">
        <v>3.0733137829912025E-2</v>
      </c>
      <c r="J80" s="675"/>
      <c r="K80" s="676"/>
      <c r="L80" s="676"/>
      <c r="M80" s="676"/>
      <c r="N80" s="676"/>
      <c r="O80" s="676"/>
      <c r="P80" s="676"/>
      <c r="Q80" s="676"/>
      <c r="R80" s="676"/>
      <c r="S80" s="676"/>
      <c r="T80" s="677"/>
      <c r="U80" s="178"/>
      <c r="V80" s="312"/>
      <c r="W80" s="312"/>
      <c r="X80" s="223" t="s">
        <v>773</v>
      </c>
      <c r="Y80" s="10">
        <v>11763</v>
      </c>
      <c r="Z80" s="224">
        <v>0.68</v>
      </c>
      <c r="AA80" s="224">
        <v>0.22</v>
      </c>
      <c r="AB80" s="224">
        <v>0.04</v>
      </c>
      <c r="AC80" s="178"/>
      <c r="AD80" s="178"/>
      <c r="AE80" s="178"/>
      <c r="AF80" s="158"/>
      <c r="AG80" s="158"/>
      <c r="AH80" s="259"/>
      <c r="AI80" s="158"/>
      <c r="AJ80" s="259"/>
      <c r="AK80" s="158"/>
      <c r="AL80" s="158"/>
      <c r="AM80" s="158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 s="1"/>
      <c r="NW80" s="1"/>
      <c r="NX80" s="1"/>
      <c r="NY80" s="1"/>
    </row>
    <row r="81" spans="1:389" s="9" customFormat="1" ht="20.100000000000001" customHeight="1" x14ac:dyDescent="0.3">
      <c r="A81" s="178"/>
      <c r="B81" s="255"/>
      <c r="C81" s="254" t="s">
        <v>307</v>
      </c>
      <c r="D81" s="303"/>
      <c r="E81" s="421"/>
      <c r="F81" s="258">
        <v>17291</v>
      </c>
      <c r="G81" s="289">
        <v>0.74600914660453876</v>
      </c>
      <c r="H81" s="422">
        <v>0.31</v>
      </c>
      <c r="I81" s="422">
        <v>7.0000000000000007E-2</v>
      </c>
      <c r="J81" s="663" t="s">
        <v>549</v>
      </c>
      <c r="K81" s="664"/>
      <c r="L81" s="664"/>
      <c r="M81" s="664"/>
      <c r="N81" s="664"/>
      <c r="O81" s="664"/>
      <c r="P81" s="664"/>
      <c r="Q81" s="664"/>
      <c r="R81" s="664"/>
      <c r="S81" s="664"/>
      <c r="T81" s="665"/>
      <c r="U81" s="178"/>
      <c r="V81" s="311" t="s">
        <v>707</v>
      </c>
      <c r="W81" s="312"/>
      <c r="X81" s="223" t="s">
        <v>554</v>
      </c>
      <c r="Y81" s="10">
        <v>4504</v>
      </c>
      <c r="Z81" s="224">
        <v>0.26</v>
      </c>
      <c r="AA81" s="224">
        <v>0.5</v>
      </c>
      <c r="AB81" s="224">
        <v>0.14000000000000001</v>
      </c>
      <c r="AC81" s="178"/>
      <c r="AD81" s="178"/>
      <c r="AE81" s="178"/>
      <c r="AF81" s="158"/>
      <c r="AG81" s="158"/>
      <c r="AH81" s="259"/>
      <c r="AI81" s="158"/>
      <c r="AJ81" s="259"/>
      <c r="AK81" s="158"/>
      <c r="AL81" s="158"/>
      <c r="AM81" s="158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W81" s="1"/>
      <c r="NX81" s="1"/>
      <c r="NY81" s="1"/>
    </row>
    <row r="82" spans="1:389" s="9" customFormat="1" ht="20.100000000000001" customHeight="1" x14ac:dyDescent="0.3">
      <c r="A82" s="178"/>
      <c r="B82" s="255"/>
      <c r="C82" s="423"/>
      <c r="D82" s="298" t="s">
        <v>554</v>
      </c>
      <c r="E82" s="299"/>
      <c r="F82" s="424">
        <v>4504</v>
      </c>
      <c r="G82" s="289">
        <v>0.66167180843249596</v>
      </c>
      <c r="H82" s="290">
        <v>0.5</v>
      </c>
      <c r="I82" s="290">
        <v>0.14000000000000001</v>
      </c>
      <c r="J82" s="663" t="s">
        <v>474</v>
      </c>
      <c r="K82" s="664"/>
      <c r="L82" s="664"/>
      <c r="M82" s="664"/>
      <c r="N82" s="664"/>
      <c r="O82" s="664"/>
      <c r="P82" s="664"/>
      <c r="Q82" s="664"/>
      <c r="R82" s="664"/>
      <c r="S82" s="664"/>
      <c r="T82" s="665"/>
      <c r="U82" s="178"/>
      <c r="V82" s="311" t="s">
        <v>833</v>
      </c>
      <c r="W82" s="312"/>
      <c r="X82" s="223" t="s">
        <v>555</v>
      </c>
      <c r="Y82" s="10">
        <v>1390</v>
      </c>
      <c r="Z82" s="224">
        <v>0.08</v>
      </c>
      <c r="AA82" s="224">
        <v>0.53</v>
      </c>
      <c r="AB82" s="224">
        <v>0.03</v>
      </c>
      <c r="AC82" s="178"/>
      <c r="AD82" s="178"/>
      <c r="AE82" s="178"/>
      <c r="AF82" s="158"/>
      <c r="AG82" s="158"/>
      <c r="AH82" s="259"/>
      <c r="AI82" s="158"/>
      <c r="AJ82" s="259"/>
      <c r="AK82" s="158"/>
      <c r="AL82" s="158"/>
      <c r="AM82" s="158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W82" s="1"/>
      <c r="NX82" s="1"/>
      <c r="NY82" s="1"/>
    </row>
    <row r="83" spans="1:389" s="9" customFormat="1" ht="20.100000000000001" customHeight="1" x14ac:dyDescent="0.3">
      <c r="A83" s="178"/>
      <c r="B83" s="255"/>
      <c r="C83" s="423"/>
      <c r="D83" s="298" t="s">
        <v>555</v>
      </c>
      <c r="E83" s="299"/>
      <c r="F83" s="424">
        <v>1390</v>
      </c>
      <c r="G83" s="289">
        <v>0.20420155722050831</v>
      </c>
      <c r="H83" s="290">
        <v>0.53</v>
      </c>
      <c r="I83" s="290">
        <v>0.03</v>
      </c>
      <c r="J83" s="663" t="s">
        <v>547</v>
      </c>
      <c r="K83" s="664"/>
      <c r="L83" s="664"/>
      <c r="M83" s="664"/>
      <c r="N83" s="664"/>
      <c r="O83" s="664"/>
      <c r="P83" s="664"/>
      <c r="Q83" s="664"/>
      <c r="R83" s="664"/>
      <c r="S83" s="664"/>
      <c r="T83" s="665"/>
      <c r="U83" s="178"/>
      <c r="V83" s="296" t="s">
        <v>682</v>
      </c>
      <c r="W83" s="312"/>
      <c r="X83" s="223" t="s">
        <v>256</v>
      </c>
      <c r="Y83" s="223">
        <v>913</v>
      </c>
      <c r="Z83" s="224">
        <v>0.05</v>
      </c>
      <c r="AA83" s="224">
        <v>0.3</v>
      </c>
      <c r="AB83" s="224">
        <v>0.05</v>
      </c>
      <c r="AC83" s="178"/>
      <c r="AD83" s="178"/>
      <c r="AE83" s="178"/>
      <c r="AF83" s="158"/>
      <c r="AG83" s="158"/>
      <c r="AH83" s="259"/>
      <c r="AI83" s="158"/>
      <c r="AJ83" s="259"/>
      <c r="AK83" s="158"/>
      <c r="AL83" s="158"/>
      <c r="AM83" s="158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W83" s="1"/>
      <c r="NX83" s="1"/>
      <c r="NY83" s="1"/>
    </row>
    <row r="84" spans="1:389" s="9" customFormat="1" ht="20.100000000000001" customHeight="1" x14ac:dyDescent="0.3">
      <c r="A84" s="178"/>
      <c r="B84" s="255"/>
      <c r="C84" s="423"/>
      <c r="D84" s="301" t="s">
        <v>256</v>
      </c>
      <c r="E84" s="302"/>
      <c r="F84" s="424">
        <v>913</v>
      </c>
      <c r="G84" s="289">
        <v>0.13412663434699573</v>
      </c>
      <c r="H84" s="290">
        <v>0.3</v>
      </c>
      <c r="I84" s="290">
        <v>0.05</v>
      </c>
      <c r="J84" s="663" t="s">
        <v>492</v>
      </c>
      <c r="K84" s="664"/>
      <c r="L84" s="664"/>
      <c r="M84" s="664"/>
      <c r="N84" s="664"/>
      <c r="O84" s="664"/>
      <c r="P84" s="664"/>
      <c r="Q84" s="664"/>
      <c r="R84" s="664"/>
      <c r="S84" s="664"/>
      <c r="T84" s="665"/>
      <c r="U84" s="178"/>
      <c r="V84" s="311" t="s">
        <v>683</v>
      </c>
      <c r="W84" s="312"/>
      <c r="X84" s="297"/>
      <c r="Y84" s="223"/>
      <c r="Z84" s="224"/>
      <c r="AA84" s="224"/>
      <c r="AB84" s="224"/>
      <c r="AC84" s="178"/>
      <c r="AD84" s="178"/>
      <c r="AE84" s="178"/>
      <c r="AF84" s="158"/>
      <c r="AG84" s="158"/>
      <c r="AH84" s="259"/>
      <c r="AI84" s="158"/>
      <c r="AJ84" s="259"/>
      <c r="AK84" s="158"/>
      <c r="AL84" s="158"/>
      <c r="AM84" s="158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W84" s="1"/>
      <c r="NX84" s="1"/>
      <c r="NY84" s="1"/>
    </row>
    <row r="85" spans="1:389" s="9" customFormat="1" ht="20.100000000000001" customHeight="1" x14ac:dyDescent="0.3">
      <c r="A85" s="178"/>
      <c r="B85" s="255"/>
      <c r="C85" s="253" t="s">
        <v>306</v>
      </c>
      <c r="D85" s="295"/>
      <c r="E85" s="429"/>
      <c r="F85" s="418">
        <v>8798</v>
      </c>
      <c r="G85" s="419">
        <v>9.6380526707856795E-2</v>
      </c>
      <c r="H85" s="420">
        <v>0.23380210949271724</v>
      </c>
      <c r="I85" s="420">
        <v>0.14816675037669513</v>
      </c>
      <c r="J85" s="666"/>
      <c r="K85" s="667"/>
      <c r="L85" s="667"/>
      <c r="M85" s="667"/>
      <c r="N85" s="667"/>
      <c r="O85" s="667"/>
      <c r="P85" s="667"/>
      <c r="Q85" s="667"/>
      <c r="R85" s="667"/>
      <c r="S85" s="667"/>
      <c r="T85" s="668"/>
      <c r="U85" s="178"/>
      <c r="V85" s="312"/>
      <c r="W85" s="312"/>
      <c r="X85" s="297"/>
      <c r="Y85" s="223"/>
      <c r="Z85" s="224"/>
      <c r="AA85" s="224"/>
      <c r="AB85" s="224"/>
      <c r="AC85" s="178"/>
      <c r="AD85" s="178"/>
      <c r="AE85" s="178"/>
      <c r="AF85" s="158"/>
      <c r="AG85" s="158"/>
      <c r="AH85" s="259"/>
      <c r="AI85" s="158"/>
      <c r="AJ85" s="259"/>
      <c r="AK85" s="158"/>
      <c r="AL85" s="158"/>
      <c r="AM85" s="158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W85" s="1"/>
      <c r="NX85" s="1"/>
      <c r="NY85" s="1"/>
    </row>
    <row r="86" spans="1:389" s="9" customFormat="1" ht="20.100000000000001" customHeight="1" x14ac:dyDescent="0.3">
      <c r="A86" s="178"/>
      <c r="B86" s="255"/>
      <c r="C86" s="262" t="s">
        <v>426</v>
      </c>
      <c r="D86" s="256"/>
      <c r="E86" s="257"/>
      <c r="F86" s="258">
        <v>2225</v>
      </c>
      <c r="G86" s="289">
        <v>0.25289838599681747</v>
      </c>
      <c r="H86" s="290">
        <v>0.47</v>
      </c>
      <c r="I86" s="290">
        <v>0.06</v>
      </c>
      <c r="J86" s="663" t="s">
        <v>825</v>
      </c>
      <c r="K86" s="664"/>
      <c r="L86" s="664"/>
      <c r="M86" s="664"/>
      <c r="N86" s="664"/>
      <c r="O86" s="664"/>
      <c r="P86" s="664"/>
      <c r="Q86" s="664"/>
      <c r="R86" s="664"/>
      <c r="S86" s="664"/>
      <c r="T86" s="665"/>
      <c r="U86" s="178"/>
      <c r="V86" s="510" t="s">
        <v>826</v>
      </c>
      <c r="W86" s="312"/>
      <c r="X86" s="223" t="s">
        <v>426</v>
      </c>
      <c r="Y86" s="10">
        <v>2225</v>
      </c>
      <c r="Z86" s="224">
        <v>0.13</v>
      </c>
      <c r="AA86" s="224">
        <v>0.47</v>
      </c>
      <c r="AB86" s="224">
        <v>0.06</v>
      </c>
      <c r="AC86" s="178"/>
      <c r="AD86" s="178"/>
      <c r="AE86" s="178"/>
      <c r="AF86" s="158"/>
      <c r="AG86" s="158"/>
      <c r="AH86" s="259"/>
      <c r="AI86" s="158"/>
      <c r="AJ86" s="259"/>
      <c r="AK86" s="158"/>
      <c r="AL86" s="158"/>
      <c r="AM86" s="158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W86" s="1"/>
      <c r="NX86" s="1"/>
      <c r="NY86" s="1"/>
    </row>
    <row r="87" spans="1:389" s="9" customFormat="1" ht="20.100000000000001" customHeight="1" x14ac:dyDescent="0.3">
      <c r="A87" s="178"/>
      <c r="B87" s="255"/>
      <c r="C87" s="262" t="s">
        <v>429</v>
      </c>
      <c r="D87" s="256"/>
      <c r="E87" s="257"/>
      <c r="F87" s="258">
        <v>185</v>
      </c>
      <c r="G87" s="289">
        <v>2.1027506251420778E-2</v>
      </c>
      <c r="H87" s="290">
        <v>0.55000000000000004</v>
      </c>
      <c r="I87" s="290">
        <v>0.01</v>
      </c>
      <c r="J87" s="685"/>
      <c r="K87" s="686"/>
      <c r="L87" s="686"/>
      <c r="M87" s="686"/>
      <c r="N87" s="686"/>
      <c r="O87" s="686"/>
      <c r="P87" s="686"/>
      <c r="Q87" s="686"/>
      <c r="R87" s="686"/>
      <c r="S87" s="686"/>
      <c r="T87" s="687"/>
      <c r="U87" s="178"/>
      <c r="V87" s="312"/>
      <c r="W87" s="312"/>
      <c r="X87" s="223" t="s">
        <v>429</v>
      </c>
      <c r="Y87" s="223">
        <v>185</v>
      </c>
      <c r="Z87" s="224">
        <v>0.01</v>
      </c>
      <c r="AA87" s="224">
        <v>0.55000000000000004</v>
      </c>
      <c r="AB87" s="224">
        <v>0.01</v>
      </c>
      <c r="AC87" s="178"/>
      <c r="AD87" s="178"/>
      <c r="AE87" s="178"/>
      <c r="AF87" s="158"/>
      <c r="AG87" s="158"/>
      <c r="AH87" s="259"/>
      <c r="AI87" s="158"/>
      <c r="AJ87" s="259"/>
      <c r="AK87" s="158"/>
      <c r="AL87" s="158"/>
      <c r="AM87" s="158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W87" s="1"/>
      <c r="NX87" s="1"/>
      <c r="NY87" s="1"/>
    </row>
    <row r="88" spans="1:389" s="9" customFormat="1" ht="20.100000000000001" customHeight="1" x14ac:dyDescent="0.3">
      <c r="A88" s="178"/>
      <c r="B88" s="255"/>
      <c r="C88" s="263" t="s">
        <v>430</v>
      </c>
      <c r="D88" s="430"/>
      <c r="E88" s="257"/>
      <c r="F88" s="258">
        <v>41</v>
      </c>
      <c r="G88" s="289">
        <v>4.6601500340986588E-3</v>
      </c>
      <c r="H88" s="290">
        <v>0.22</v>
      </c>
      <c r="I88" s="290">
        <v>0.02</v>
      </c>
      <c r="J88" s="685"/>
      <c r="K88" s="686"/>
      <c r="L88" s="686"/>
      <c r="M88" s="686"/>
      <c r="N88" s="686"/>
      <c r="O88" s="686"/>
      <c r="P88" s="686"/>
      <c r="Q88" s="686"/>
      <c r="R88" s="686"/>
      <c r="S88" s="686"/>
      <c r="T88" s="687"/>
      <c r="U88" s="178"/>
      <c r="V88" s="312"/>
      <c r="W88" s="312"/>
      <c r="X88" s="223" t="s">
        <v>430</v>
      </c>
      <c r="Y88" s="223">
        <v>41</v>
      </c>
      <c r="Z88" s="224">
        <v>0</v>
      </c>
      <c r="AA88" s="224">
        <v>0.22</v>
      </c>
      <c r="AB88" s="224">
        <v>0.02</v>
      </c>
      <c r="AC88" s="178"/>
      <c r="AD88" s="178"/>
      <c r="AE88" s="178"/>
      <c r="AF88" s="158"/>
      <c r="AG88" s="158"/>
      <c r="AH88" s="259"/>
      <c r="AI88" s="158"/>
      <c r="AJ88" s="259"/>
      <c r="AK88" s="158"/>
      <c r="AL88" s="158"/>
      <c r="AM88" s="15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W88" s="1"/>
      <c r="NX88" s="1"/>
      <c r="NY88" s="1"/>
    </row>
    <row r="89" spans="1:389" s="9" customFormat="1" ht="20.100000000000001" customHeight="1" x14ac:dyDescent="0.3">
      <c r="A89" s="178"/>
      <c r="B89" s="255"/>
      <c r="C89" s="253" t="s">
        <v>233</v>
      </c>
      <c r="D89" s="431"/>
      <c r="E89" s="432"/>
      <c r="F89" s="418">
        <v>4157</v>
      </c>
      <c r="G89" s="419">
        <v>4.5539196354235131E-2</v>
      </c>
      <c r="H89" s="420">
        <v>0.22791638570465272</v>
      </c>
      <c r="I89" s="420">
        <v>3.5064059339177341E-2</v>
      </c>
      <c r="J89" s="666"/>
      <c r="K89" s="667"/>
      <c r="L89" s="667"/>
      <c r="M89" s="667"/>
      <c r="N89" s="667"/>
      <c r="O89" s="667"/>
      <c r="P89" s="667"/>
      <c r="Q89" s="667"/>
      <c r="R89" s="667"/>
      <c r="S89" s="667"/>
      <c r="T89" s="668"/>
      <c r="U89" s="178"/>
      <c r="V89" s="312"/>
      <c r="W89" s="312"/>
      <c r="X89" s="314"/>
      <c r="Y89" s="178"/>
      <c r="Z89" s="178"/>
      <c r="AA89" s="178"/>
      <c r="AB89" s="178"/>
      <c r="AC89" s="178"/>
      <c r="AD89" s="178"/>
      <c r="AE89" s="178"/>
      <c r="AF89" s="158"/>
      <c r="AG89" s="158"/>
      <c r="AH89" s="259"/>
      <c r="AI89" s="158"/>
      <c r="AJ89" s="259"/>
      <c r="AK89" s="158"/>
      <c r="AL89" s="158"/>
      <c r="AM89" s="158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W89" s="1"/>
      <c r="NX89" s="1"/>
      <c r="NY89" s="1"/>
    </row>
    <row r="90" spans="1:389" s="9" customFormat="1" ht="20.100000000000001" customHeight="1" x14ac:dyDescent="0.3">
      <c r="A90" s="178"/>
      <c r="B90" s="255"/>
      <c r="C90" s="262" t="s">
        <v>52</v>
      </c>
      <c r="D90" s="260"/>
      <c r="E90" s="261"/>
      <c r="F90" s="258">
        <v>2285</v>
      </c>
      <c r="G90" s="289">
        <v>0.54967524657204714</v>
      </c>
      <c r="H90" s="290">
        <v>0.38</v>
      </c>
      <c r="I90" s="290">
        <v>0.04</v>
      </c>
      <c r="J90" s="663" t="s">
        <v>458</v>
      </c>
      <c r="K90" s="664"/>
      <c r="L90" s="664"/>
      <c r="M90" s="664"/>
      <c r="N90" s="664"/>
      <c r="O90" s="664"/>
      <c r="P90" s="664"/>
      <c r="Q90" s="664"/>
      <c r="R90" s="664"/>
      <c r="S90" s="664"/>
      <c r="T90" s="665"/>
      <c r="U90" s="178"/>
      <c r="V90" s="312" t="s">
        <v>781</v>
      </c>
      <c r="W90" s="312"/>
      <c r="X90" s="223" t="s">
        <v>52</v>
      </c>
      <c r="Y90" s="10">
        <v>2285</v>
      </c>
      <c r="Z90" s="224">
        <v>0.08</v>
      </c>
      <c r="AA90" s="224">
        <v>0.38</v>
      </c>
      <c r="AB90" s="224">
        <v>0.04</v>
      </c>
      <c r="AC90" s="178"/>
      <c r="AD90" s="178"/>
      <c r="AE90" s="178"/>
      <c r="AF90" s="158"/>
      <c r="AG90" s="158"/>
      <c r="AH90" s="259"/>
      <c r="AI90" s="158"/>
      <c r="AJ90" s="259"/>
      <c r="AK90" s="158"/>
      <c r="AL90" s="158"/>
      <c r="AM90" s="158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W90" s="1"/>
      <c r="NX90" s="1"/>
      <c r="NY90" s="1"/>
    </row>
    <row r="91" spans="1:389" s="9" customFormat="1" ht="20.100000000000001" customHeight="1" x14ac:dyDescent="0.3">
      <c r="A91" s="178"/>
      <c r="B91" s="255"/>
      <c r="C91" s="263" t="s">
        <v>431</v>
      </c>
      <c r="D91" s="260"/>
      <c r="E91" s="261"/>
      <c r="F91" s="258">
        <v>474</v>
      </c>
      <c r="G91" s="289">
        <v>0.11402453692566755</v>
      </c>
      <c r="H91" s="290">
        <v>0.42</v>
      </c>
      <c r="I91" s="290">
        <v>0.05</v>
      </c>
      <c r="J91" s="688" t="s">
        <v>784</v>
      </c>
      <c r="K91" s="689"/>
      <c r="L91" s="689"/>
      <c r="M91" s="689"/>
      <c r="N91" s="689"/>
      <c r="O91" s="689"/>
      <c r="P91" s="689"/>
      <c r="Q91" s="689"/>
      <c r="R91" s="689"/>
      <c r="S91" s="689"/>
      <c r="T91" s="690"/>
      <c r="U91" s="178"/>
      <c r="V91" s="312" t="s">
        <v>783</v>
      </c>
      <c r="W91" s="312"/>
      <c r="X91" s="223" t="s">
        <v>431</v>
      </c>
      <c r="Y91" s="223">
        <v>474</v>
      </c>
      <c r="Z91" s="224">
        <v>0.02</v>
      </c>
      <c r="AA91" s="224">
        <v>0.42</v>
      </c>
      <c r="AB91" s="224">
        <v>0.05</v>
      </c>
      <c r="AC91" s="178"/>
      <c r="AD91" s="178"/>
      <c r="AE91" s="178"/>
      <c r="AF91" s="158"/>
      <c r="AG91" s="158"/>
      <c r="AH91" s="259"/>
      <c r="AI91" s="158"/>
      <c r="AJ91" s="259"/>
      <c r="AK91" s="158"/>
      <c r="AL91" s="158"/>
      <c r="AM91" s="158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W91" s="1"/>
      <c r="NX91" s="1"/>
      <c r="NY91" s="1"/>
    </row>
    <row r="92" spans="1:389" s="9" customFormat="1" ht="20.100000000000001" customHeight="1" x14ac:dyDescent="0.3">
      <c r="A92" s="178"/>
      <c r="B92" s="264"/>
      <c r="C92" s="263" t="s">
        <v>432</v>
      </c>
      <c r="D92" s="260"/>
      <c r="E92" s="261"/>
      <c r="F92" s="258">
        <v>123</v>
      </c>
      <c r="G92" s="289">
        <v>2.9588645657926391E-2</v>
      </c>
      <c r="H92" s="290">
        <v>0.48</v>
      </c>
      <c r="I92" s="290">
        <v>0.04</v>
      </c>
      <c r="J92" s="685"/>
      <c r="K92" s="686"/>
      <c r="L92" s="686"/>
      <c r="M92" s="686"/>
      <c r="N92" s="686"/>
      <c r="O92" s="686"/>
      <c r="P92" s="686"/>
      <c r="Q92" s="686"/>
      <c r="R92" s="686"/>
      <c r="S92" s="686"/>
      <c r="T92" s="687"/>
      <c r="U92" s="178"/>
      <c r="V92" s="312"/>
      <c r="W92" s="312"/>
      <c r="X92" s="223" t="s">
        <v>432</v>
      </c>
      <c r="Y92" s="223">
        <v>123</v>
      </c>
      <c r="Z92" s="224">
        <v>0</v>
      </c>
      <c r="AA92" s="224">
        <v>0.48</v>
      </c>
      <c r="AB92" s="224">
        <v>0.04</v>
      </c>
      <c r="AC92" s="178"/>
      <c r="AD92" s="178"/>
      <c r="AE92" s="178"/>
      <c r="AF92" s="158"/>
      <c r="AG92" s="158"/>
      <c r="AH92" s="259"/>
      <c r="AI92" s="158"/>
      <c r="AJ92" s="259"/>
      <c r="AK92" s="158"/>
      <c r="AL92" s="158"/>
      <c r="AM92" s="158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W92" s="1"/>
      <c r="NX92" s="1"/>
      <c r="NY92" s="1"/>
    </row>
    <row r="93" spans="1:389" s="9" customFormat="1" ht="39.950000000000003" customHeight="1" x14ac:dyDescent="0.3">
      <c r="A93" s="178"/>
      <c r="B93" s="408"/>
      <c r="C93" s="408"/>
      <c r="D93" s="409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312"/>
      <c r="W93" s="312"/>
      <c r="X93" s="297"/>
      <c r="Y93" s="10"/>
      <c r="Z93" s="224"/>
      <c r="AA93" s="178"/>
      <c r="AB93" s="178"/>
      <c r="AC93" s="178"/>
      <c r="AD93" s="178"/>
      <c r="AE93" s="178"/>
      <c r="AF93" s="259"/>
      <c r="AG93" s="158"/>
      <c r="AH93" s="158"/>
      <c r="AI93" s="259"/>
      <c r="AJ93" s="158"/>
      <c r="AK93" s="259"/>
      <c r="AL93" s="158"/>
      <c r="AM93" s="158"/>
      <c r="AN93" s="158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 s="1"/>
      <c r="NX93" s="1"/>
      <c r="NY93" s="1"/>
    </row>
    <row r="94" spans="1:389" s="9" customFormat="1" ht="15" customHeight="1" x14ac:dyDescent="0.3">
      <c r="A94" s="178"/>
      <c r="B94" s="178"/>
      <c r="C94" s="408"/>
      <c r="D94" s="409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312"/>
      <c r="W94" s="312"/>
      <c r="X94" s="312"/>
      <c r="Y94" s="178"/>
      <c r="Z94" s="178"/>
      <c r="AA94" s="178"/>
      <c r="AB94" s="178"/>
      <c r="AC94" s="178"/>
      <c r="AD94" s="178"/>
      <c r="AE94" s="178"/>
      <c r="AF94" s="259"/>
      <c r="AG94" s="158"/>
      <c r="AH94" s="158"/>
      <c r="AI94" s="259"/>
      <c r="AJ94" s="158"/>
      <c r="AK94" s="259"/>
      <c r="AL94" s="158"/>
      <c r="AM94" s="158"/>
      <c r="AN94" s="158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 s="1"/>
      <c r="NX94" s="1"/>
      <c r="NY94" s="1"/>
    </row>
    <row r="95" spans="1:389" s="9" customFormat="1" ht="18.75" customHeight="1" x14ac:dyDescent="0.3">
      <c r="A95" s="178"/>
      <c r="B95" s="331" t="s">
        <v>363</v>
      </c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312"/>
      <c r="W95" s="312"/>
      <c r="X95" s="297"/>
      <c r="Y95" s="10"/>
      <c r="Z95" s="224"/>
      <c r="AA95" s="178"/>
      <c r="AB95" s="178"/>
      <c r="AC95" s="178"/>
      <c r="AD95" s="178"/>
      <c r="AE95" s="178"/>
      <c r="AF95" s="158"/>
      <c r="AG95" s="158"/>
      <c r="AH95" s="259"/>
      <c r="AI95" s="158"/>
      <c r="AJ95" s="259"/>
      <c r="AK95" s="158"/>
      <c r="AL95" s="158"/>
      <c r="AM95" s="158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W95" s="1"/>
      <c r="NX95" s="1"/>
      <c r="NY95" s="1"/>
    </row>
    <row r="96" spans="1:389" s="9" customFormat="1" ht="18.75" customHeight="1" x14ac:dyDescent="0.3">
      <c r="A96" s="178"/>
      <c r="B96" s="331" t="s">
        <v>499</v>
      </c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312"/>
      <c r="W96" s="312"/>
      <c r="X96" s="297"/>
      <c r="Y96" s="10"/>
      <c r="Z96" s="224"/>
      <c r="AA96" s="178"/>
      <c r="AB96" s="178"/>
      <c r="AC96" s="178"/>
      <c r="AD96" s="178"/>
      <c r="AE96" s="178"/>
      <c r="AF96" s="158"/>
      <c r="AG96" s="158"/>
      <c r="AH96" s="259"/>
      <c r="AI96" s="158"/>
      <c r="AJ96" s="259"/>
      <c r="AK96" s="158"/>
      <c r="AL96" s="158"/>
      <c r="AM96" s="158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W96" s="1"/>
      <c r="NX96" s="1"/>
      <c r="NY96" s="1"/>
    </row>
    <row r="97" spans="1:389" s="9" customFormat="1" ht="39.950000000000003" customHeight="1" x14ac:dyDescent="0.3">
      <c r="A97" s="178"/>
      <c r="B97" s="656" t="s">
        <v>915</v>
      </c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178"/>
      <c r="V97" s="312"/>
      <c r="W97" s="312"/>
      <c r="X97" s="297"/>
      <c r="Y97" s="10"/>
      <c r="Z97" s="224"/>
      <c r="AA97" s="178"/>
      <c r="AB97" s="178"/>
      <c r="AC97" s="178"/>
      <c r="AD97" s="178"/>
      <c r="AE97" s="178"/>
      <c r="AF97" s="158"/>
      <c r="AG97" s="158"/>
      <c r="AH97" s="259"/>
      <c r="AI97" s="158"/>
      <c r="AJ97" s="259"/>
      <c r="AK97" s="158"/>
      <c r="AL97" s="158"/>
      <c r="AM97" s="158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W97" s="1"/>
      <c r="NX97" s="1"/>
      <c r="NY97" s="1"/>
    </row>
    <row r="98" spans="1:389" s="9" customFormat="1" ht="7.5" customHeight="1" x14ac:dyDescent="0.3">
      <c r="A98" s="178"/>
      <c r="B98" s="178"/>
      <c r="C98" s="433"/>
      <c r="D98" s="409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312"/>
      <c r="W98" s="312"/>
      <c r="X98" s="312"/>
      <c r="Y98" s="178"/>
      <c r="Z98" s="178"/>
      <c r="AA98" s="178"/>
      <c r="AB98" s="178"/>
      <c r="AC98" s="178"/>
      <c r="AD98" s="178"/>
      <c r="AE98" s="178"/>
      <c r="AF98" s="259"/>
      <c r="AG98" s="158"/>
      <c r="AH98" s="158"/>
      <c r="AI98" s="259"/>
      <c r="AJ98" s="158"/>
      <c r="AK98" s="259"/>
      <c r="AL98" s="158"/>
      <c r="AM98" s="158"/>
      <c r="AN98" s="15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 s="1"/>
      <c r="NX98" s="1"/>
      <c r="NY98" s="1"/>
    </row>
    <row r="99" spans="1:389" s="9" customFormat="1" ht="20.100000000000001" customHeight="1" x14ac:dyDescent="0.3">
      <c r="A99" s="178"/>
      <c r="B99" s="631" t="s">
        <v>315</v>
      </c>
      <c r="C99" s="649"/>
      <c r="D99" s="650"/>
      <c r="E99" s="337" t="s">
        <v>28</v>
      </c>
      <c r="F99" s="335"/>
      <c r="G99" s="335"/>
      <c r="H99" s="337" t="s">
        <v>29</v>
      </c>
      <c r="I99" s="335"/>
      <c r="J99" s="335"/>
      <c r="K99" s="628" t="s">
        <v>231</v>
      </c>
      <c r="L99" s="630"/>
      <c r="M99" s="661"/>
      <c r="N99" s="661"/>
      <c r="O99" s="661"/>
      <c r="P99" s="661"/>
      <c r="Q99" s="661"/>
      <c r="R99" s="661"/>
      <c r="S99" s="661"/>
      <c r="T99" s="636"/>
      <c r="U99" s="178"/>
      <c r="V99" s="312"/>
      <c r="W99" s="312"/>
      <c r="X99" s="678" t="s">
        <v>449</v>
      </c>
      <c r="Y99" s="678"/>
      <c r="Z99" s="178"/>
      <c r="AA99" s="178"/>
      <c r="AB99" s="178"/>
      <c r="AC99" s="178"/>
      <c r="AD99" s="178"/>
      <c r="AE99" s="178"/>
      <c r="AF99" s="259"/>
      <c r="AG99" s="158"/>
      <c r="AH99" s="158"/>
      <c r="AI99" s="259"/>
      <c r="AJ99" s="158"/>
      <c r="AK99" s="259"/>
      <c r="AL99" s="158"/>
      <c r="AM99" s="158"/>
      <c r="AN99" s="158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 s="1"/>
      <c r="NX99" s="1"/>
      <c r="NY99" s="1"/>
    </row>
    <row r="100" spans="1:389" s="9" customFormat="1" ht="20.100000000000001" customHeight="1" x14ac:dyDescent="0.3">
      <c r="A100" s="178"/>
      <c r="B100" s="633"/>
      <c r="C100" s="651"/>
      <c r="D100" s="652"/>
      <c r="E100" s="341"/>
      <c r="F100" s="344" t="s">
        <v>228</v>
      </c>
      <c r="G100" s="307" t="s">
        <v>316</v>
      </c>
      <c r="H100" s="343"/>
      <c r="I100" s="308" t="s">
        <v>228</v>
      </c>
      <c r="J100" s="307" t="s">
        <v>316</v>
      </c>
      <c r="K100" s="342" t="s">
        <v>303</v>
      </c>
      <c r="L100" s="434" t="s">
        <v>304</v>
      </c>
      <c r="M100" s="662"/>
      <c r="N100" s="662"/>
      <c r="O100" s="662"/>
      <c r="P100" s="662"/>
      <c r="Q100" s="662"/>
      <c r="R100" s="662"/>
      <c r="S100" s="662"/>
      <c r="T100" s="639"/>
      <c r="U100" s="178"/>
      <c r="V100" s="312"/>
      <c r="W100" s="312"/>
      <c r="X100" s="678"/>
      <c r="Y100" s="678"/>
      <c r="Z100" s="178"/>
      <c r="AA100" s="178"/>
      <c r="AB100" s="178"/>
      <c r="AC100" s="178"/>
      <c r="AD100" s="178"/>
      <c r="AE100" s="178"/>
      <c r="AF100" s="259"/>
      <c r="AG100" s="158"/>
      <c r="AH100" s="158"/>
      <c r="AI100" s="259"/>
      <c r="AJ100" s="158"/>
      <c r="AK100" s="259"/>
      <c r="AL100" s="158"/>
      <c r="AM100" s="158"/>
      <c r="AN100" s="158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 s="1"/>
      <c r="NX100" s="1"/>
      <c r="NY100" s="1"/>
    </row>
    <row r="101" spans="1:389" s="9" customFormat="1" ht="20.100000000000001" customHeight="1" x14ac:dyDescent="0.3">
      <c r="A101" s="178"/>
      <c r="B101" s="679" t="s">
        <v>232</v>
      </c>
      <c r="C101" s="670"/>
      <c r="D101" s="671"/>
      <c r="E101" s="413">
        <v>58759</v>
      </c>
      <c r="F101" s="435">
        <v>1.3081683994923972</v>
      </c>
      <c r="G101" s="436">
        <v>44917</v>
      </c>
      <c r="H101" s="473" t="s">
        <v>31</v>
      </c>
      <c r="I101" s="473" t="s">
        <v>31</v>
      </c>
      <c r="J101" s="473" t="s">
        <v>31</v>
      </c>
      <c r="K101" s="437">
        <v>0.26660331310338869</v>
      </c>
      <c r="L101" s="438">
        <v>0.12965162739465672</v>
      </c>
      <c r="M101" s="439"/>
      <c r="N101" s="439"/>
      <c r="O101" s="439"/>
      <c r="P101" s="439"/>
      <c r="Q101" s="439"/>
      <c r="R101" s="439"/>
      <c r="S101" s="439"/>
      <c r="T101" s="440"/>
      <c r="U101" s="178"/>
      <c r="V101" s="312"/>
      <c r="W101" s="312"/>
      <c r="X101" s="315">
        <v>0.36145815864497738</v>
      </c>
      <c r="Y101" s="291">
        <v>8.2697467717591816E-2</v>
      </c>
      <c r="Z101" s="178"/>
      <c r="AA101" s="178"/>
      <c r="AB101" s="178"/>
      <c r="AC101" s="178"/>
      <c r="AD101" s="178"/>
      <c r="AE101" s="178"/>
      <c r="AF101" s="259"/>
      <c r="AG101" s="158"/>
      <c r="AH101" s="158"/>
      <c r="AI101" s="259"/>
      <c r="AJ101" s="158"/>
      <c r="AK101" s="259"/>
      <c r="AL101" s="158"/>
      <c r="AM101" s="158"/>
      <c r="AN101" s="158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 s="1"/>
      <c r="NX101" s="1"/>
      <c r="NY101" s="1"/>
    </row>
    <row r="102" spans="1:389" s="9" customFormat="1" ht="20.100000000000001" customHeight="1" x14ac:dyDescent="0.3">
      <c r="A102" s="178"/>
      <c r="B102" s="441">
        <v>1</v>
      </c>
      <c r="C102" s="680" t="s">
        <v>38</v>
      </c>
      <c r="D102" s="681"/>
      <c r="E102" s="277">
        <v>23178</v>
      </c>
      <c r="F102" s="442">
        <v>3.7953168495169476</v>
      </c>
      <c r="G102" s="279">
        <v>6107</v>
      </c>
      <c r="H102" s="443">
        <v>0.25391087156566322</v>
      </c>
      <c r="I102" s="444">
        <v>0.17649339780672604</v>
      </c>
      <c r="J102" s="280">
        <v>7.7417473758937178E-2</v>
      </c>
      <c r="K102" s="445">
        <v>0.50709677419354837</v>
      </c>
      <c r="L102" s="446">
        <v>3.0733137829912025E-2</v>
      </c>
      <c r="M102" s="682" t="s">
        <v>730</v>
      </c>
      <c r="N102" s="683"/>
      <c r="O102" s="683"/>
      <c r="P102" s="683"/>
      <c r="Q102" s="683"/>
      <c r="R102" s="683"/>
      <c r="S102" s="683"/>
      <c r="T102" s="684"/>
      <c r="U102" s="178"/>
      <c r="V102" s="317" t="s">
        <v>923</v>
      </c>
      <c r="W102" s="296" t="s">
        <v>924</v>
      </c>
      <c r="X102" s="312"/>
      <c r="Y102" s="178"/>
      <c r="Z102" s="178"/>
      <c r="AA102" s="178"/>
      <c r="AB102" s="178"/>
      <c r="AC102" s="178"/>
      <c r="AD102" s="178"/>
      <c r="AE102" s="178"/>
      <c r="AF102" s="259"/>
      <c r="AG102" s="158"/>
      <c r="AH102" s="158"/>
      <c r="AI102" s="259"/>
      <c r="AJ102" s="158"/>
      <c r="AK102" s="259"/>
      <c r="AL102" s="158"/>
      <c r="AM102" s="158"/>
      <c r="AN102" s="158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 s="1"/>
      <c r="NX102" s="1"/>
      <c r="NY102" s="1"/>
    </row>
    <row r="103" spans="1:389" s="9" customFormat="1" ht="15" hidden="1" customHeight="1" outlineLevel="1" x14ac:dyDescent="0.3">
      <c r="A103" s="178"/>
      <c r="B103" s="474" t="s">
        <v>317</v>
      </c>
      <c r="C103" s="287" t="s">
        <v>38</v>
      </c>
      <c r="D103" s="293" t="s">
        <v>418</v>
      </c>
      <c r="E103" s="276">
        <v>16642</v>
      </c>
      <c r="F103" s="442">
        <v>16642</v>
      </c>
      <c r="G103" s="279">
        <v>1</v>
      </c>
      <c r="H103" s="278">
        <v>0.71800845629476229</v>
      </c>
      <c r="I103" s="444">
        <v>0.71784470977437587</v>
      </c>
      <c r="J103" s="278">
        <v>1.637465203864418E-4</v>
      </c>
      <c r="K103" s="445">
        <v>0.43113772455089822</v>
      </c>
      <c r="L103" s="447">
        <v>1.7964071856287425E-2</v>
      </c>
      <c r="M103" s="573"/>
      <c r="N103" s="574"/>
      <c r="O103" s="574"/>
      <c r="P103" s="574"/>
      <c r="Q103" s="574"/>
      <c r="R103" s="574"/>
      <c r="S103" s="574"/>
      <c r="T103" s="575"/>
      <c r="U103" s="178"/>
      <c r="V103" s="312"/>
      <c r="W103" s="312"/>
      <c r="X103" s="312"/>
      <c r="Y103" s="178"/>
      <c r="Z103" s="178"/>
      <c r="AA103" s="178"/>
      <c r="AB103" s="178"/>
      <c r="AC103" s="178"/>
      <c r="AD103" s="178"/>
      <c r="AE103" s="178"/>
      <c r="AF103" s="259"/>
      <c r="AG103" s="158"/>
      <c r="AH103" s="158"/>
      <c r="AI103" s="259"/>
      <c r="AJ103" s="158"/>
      <c r="AK103" s="259"/>
      <c r="AL103" s="158"/>
      <c r="AM103" s="158"/>
      <c r="AN103" s="158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 s="1"/>
      <c r="NX103" s="1"/>
      <c r="NY103" s="1"/>
    </row>
    <row r="104" spans="1:389" s="9" customFormat="1" ht="15" hidden="1" customHeight="1" outlineLevel="1" x14ac:dyDescent="0.3">
      <c r="A104" s="178"/>
      <c r="B104" s="474" t="s">
        <v>364</v>
      </c>
      <c r="C104" s="287" t="s">
        <v>38</v>
      </c>
      <c r="D104" s="293" t="s">
        <v>46</v>
      </c>
      <c r="E104" s="276">
        <v>2915</v>
      </c>
      <c r="F104" s="442">
        <v>1.3679023932426091</v>
      </c>
      <c r="G104" s="279">
        <v>2131</v>
      </c>
      <c r="H104" s="278">
        <v>0.12576581240831824</v>
      </c>
      <c r="I104" s="444">
        <v>-0.2231780225351892</v>
      </c>
      <c r="J104" s="278">
        <v>0.34894383494350745</v>
      </c>
      <c r="K104" s="445">
        <v>0.1276595744680851</v>
      </c>
      <c r="L104" s="447">
        <v>6.3829787234042548E-2</v>
      </c>
      <c r="M104" s="576"/>
      <c r="N104" s="577"/>
      <c r="O104" s="577"/>
      <c r="P104" s="577"/>
      <c r="Q104" s="577"/>
      <c r="R104" s="577"/>
      <c r="S104" s="577"/>
      <c r="T104" s="578"/>
      <c r="U104" s="178"/>
      <c r="V104" s="312"/>
      <c r="W104" s="312"/>
      <c r="X104" s="312"/>
      <c r="Y104" s="178"/>
      <c r="Z104" s="178"/>
      <c r="AA104" s="178"/>
      <c r="AB104" s="178"/>
      <c r="AC104" s="178"/>
      <c r="AD104" s="178"/>
      <c r="AE104" s="178"/>
      <c r="AF104" s="259"/>
      <c r="AG104" s="158"/>
      <c r="AH104" s="158"/>
      <c r="AI104" s="259"/>
      <c r="AJ104" s="158"/>
      <c r="AK104" s="259"/>
      <c r="AL104" s="158"/>
      <c r="AM104" s="158"/>
      <c r="AN104" s="158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 s="1"/>
      <c r="NX104" s="1"/>
      <c r="NY104" s="1"/>
    </row>
    <row r="105" spans="1:389" s="9" customFormat="1" ht="15" hidden="1" customHeight="1" outlineLevel="1" x14ac:dyDescent="0.3">
      <c r="A105" s="178"/>
      <c r="B105" s="474" t="s">
        <v>365</v>
      </c>
      <c r="C105" s="287" t="s">
        <v>38</v>
      </c>
      <c r="D105" s="293" t="s">
        <v>404</v>
      </c>
      <c r="E105" s="276">
        <v>918</v>
      </c>
      <c r="F105" s="442">
        <v>1.5073891625615763</v>
      </c>
      <c r="G105" s="279">
        <v>609</v>
      </c>
      <c r="H105" s="278">
        <v>3.9606523427388039E-2</v>
      </c>
      <c r="I105" s="444">
        <v>-6.0115107487955004E-2</v>
      </c>
      <c r="J105" s="278">
        <v>9.9721630915343043E-2</v>
      </c>
      <c r="K105" s="445">
        <v>0.65306122448979587</v>
      </c>
      <c r="L105" s="447">
        <v>0</v>
      </c>
      <c r="M105" s="576"/>
      <c r="N105" s="577"/>
      <c r="O105" s="577"/>
      <c r="P105" s="577"/>
      <c r="Q105" s="577"/>
      <c r="R105" s="577"/>
      <c r="S105" s="577"/>
      <c r="T105" s="578"/>
      <c r="U105" s="178"/>
      <c r="V105" s="312"/>
      <c r="W105" s="312"/>
      <c r="X105" s="312"/>
      <c r="Y105" s="178"/>
      <c r="Z105" s="178"/>
      <c r="AA105" s="178"/>
      <c r="AB105" s="178"/>
      <c r="AC105" s="178"/>
      <c r="AD105" s="178"/>
      <c r="AE105" s="178"/>
      <c r="AF105" s="259"/>
      <c r="AG105" s="158"/>
      <c r="AH105" s="158"/>
      <c r="AI105" s="259"/>
      <c r="AJ105" s="158"/>
      <c r="AK105" s="259"/>
      <c r="AL105" s="158"/>
      <c r="AM105" s="158"/>
      <c r="AN105" s="158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 s="1"/>
      <c r="NX105" s="1"/>
      <c r="NY105" s="1"/>
    </row>
    <row r="106" spans="1:389" s="9" customFormat="1" ht="15" hidden="1" customHeight="1" outlineLevel="1" x14ac:dyDescent="0.3">
      <c r="A106" s="178"/>
      <c r="B106" s="474" t="s">
        <v>366</v>
      </c>
      <c r="C106" s="287" t="s">
        <v>38</v>
      </c>
      <c r="D106" s="293" t="s">
        <v>420</v>
      </c>
      <c r="E106" s="276">
        <v>909</v>
      </c>
      <c r="F106" s="442">
        <v>1.3367647058823529</v>
      </c>
      <c r="G106" s="279">
        <v>680</v>
      </c>
      <c r="H106" s="278">
        <v>3.921822417809992E-2</v>
      </c>
      <c r="I106" s="444">
        <v>-7.2129409684680498E-2</v>
      </c>
      <c r="J106" s="278">
        <v>0.11134763386278042</v>
      </c>
      <c r="K106" s="445">
        <v>0.33333333333333331</v>
      </c>
      <c r="L106" s="447">
        <v>0</v>
      </c>
      <c r="M106" s="576"/>
      <c r="N106" s="577"/>
      <c r="O106" s="577"/>
      <c r="P106" s="577"/>
      <c r="Q106" s="577"/>
      <c r="R106" s="577"/>
      <c r="S106" s="577"/>
      <c r="T106" s="578"/>
      <c r="U106" s="178"/>
      <c r="V106" s="312"/>
      <c r="W106" s="312"/>
      <c r="X106" s="312"/>
      <c r="Y106" s="178"/>
      <c r="Z106" s="178"/>
      <c r="AA106" s="178"/>
      <c r="AB106" s="178"/>
      <c r="AC106" s="178"/>
      <c r="AD106" s="178"/>
      <c r="AE106" s="178"/>
      <c r="AF106" s="259"/>
      <c r="AG106" s="158"/>
      <c r="AH106" s="158"/>
      <c r="AI106" s="259"/>
      <c r="AJ106" s="158"/>
      <c r="AK106" s="259"/>
      <c r="AL106" s="158"/>
      <c r="AM106" s="158"/>
      <c r="AN106" s="158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 s="1"/>
      <c r="NX106" s="1"/>
      <c r="NY106" s="1"/>
    </row>
    <row r="107" spans="1:389" s="9" customFormat="1" ht="15" hidden="1" customHeight="1" outlineLevel="1" x14ac:dyDescent="0.3">
      <c r="A107" s="178"/>
      <c r="B107" s="474" t="s">
        <v>367</v>
      </c>
      <c r="C107" s="288" t="s">
        <v>38</v>
      </c>
      <c r="D107" s="293" t="s">
        <v>421</v>
      </c>
      <c r="E107" s="276">
        <v>860</v>
      </c>
      <c r="F107" s="442">
        <v>2.819672131147541</v>
      </c>
      <c r="G107" s="279">
        <v>305</v>
      </c>
      <c r="H107" s="278">
        <v>3.7104150487531282E-2</v>
      </c>
      <c r="I107" s="444">
        <v>-1.2838538230333464E-2</v>
      </c>
      <c r="J107" s="278">
        <v>4.9942688717864746E-2</v>
      </c>
      <c r="K107" s="445">
        <v>8.3333333333333329E-2</v>
      </c>
      <c r="L107" s="447">
        <v>0</v>
      </c>
      <c r="M107" s="576"/>
      <c r="N107" s="577"/>
      <c r="O107" s="577"/>
      <c r="P107" s="577"/>
      <c r="Q107" s="577"/>
      <c r="R107" s="577"/>
      <c r="S107" s="577"/>
      <c r="T107" s="578"/>
      <c r="U107" s="178"/>
      <c r="V107" s="312"/>
      <c r="W107" s="312"/>
      <c r="X107" s="312"/>
      <c r="Y107" s="178"/>
      <c r="Z107" s="178"/>
      <c r="AA107" s="178"/>
      <c r="AB107" s="178"/>
      <c r="AC107" s="178"/>
      <c r="AD107" s="178"/>
      <c r="AE107" s="178"/>
      <c r="AF107" s="259"/>
      <c r="AG107" s="158"/>
      <c r="AH107" s="158"/>
      <c r="AI107" s="259"/>
      <c r="AJ107" s="158"/>
      <c r="AK107" s="259"/>
      <c r="AL107" s="158"/>
      <c r="AM107" s="158"/>
      <c r="AN107" s="158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 s="1"/>
      <c r="NX107" s="1"/>
      <c r="NY107" s="1"/>
    </row>
    <row r="108" spans="1:389" s="9" customFormat="1" ht="20.100000000000001" customHeight="1" collapsed="1" x14ac:dyDescent="0.3">
      <c r="A108" s="178"/>
      <c r="B108" s="450">
        <v>2</v>
      </c>
      <c r="C108" s="680" t="s">
        <v>36</v>
      </c>
      <c r="D108" s="681"/>
      <c r="E108" s="277">
        <v>11598</v>
      </c>
      <c r="F108" s="442">
        <v>0.70766977850997625</v>
      </c>
      <c r="G108" s="279">
        <v>16389</v>
      </c>
      <c r="H108" s="443">
        <v>0.12705402918364664</v>
      </c>
      <c r="I108" s="444">
        <v>-8.070673345516477E-2</v>
      </c>
      <c r="J108" s="280">
        <v>0.20776076263881141</v>
      </c>
      <c r="K108" s="445">
        <v>0.22481779106709027</v>
      </c>
      <c r="L108" s="446">
        <v>9.3440478415249481E-2</v>
      </c>
      <c r="M108" s="682" t="s">
        <v>846</v>
      </c>
      <c r="N108" s="683"/>
      <c r="O108" s="683"/>
      <c r="P108" s="683"/>
      <c r="Q108" s="683"/>
      <c r="R108" s="683"/>
      <c r="S108" s="683"/>
      <c r="T108" s="684"/>
      <c r="U108" s="178"/>
      <c r="V108" s="317" t="s">
        <v>925</v>
      </c>
      <c r="W108" s="296" t="s">
        <v>926</v>
      </c>
      <c r="X108" s="312"/>
      <c r="Y108" s="178"/>
      <c r="Z108" s="178"/>
      <c r="AA108" s="178"/>
      <c r="AB108" s="3"/>
      <c r="AC108" s="178"/>
      <c r="AD108" s="178"/>
      <c r="AE108" s="178"/>
      <c r="AF108" s="259"/>
      <c r="AG108" s="158"/>
      <c r="AH108" s="158"/>
      <c r="AI108" s="259"/>
      <c r="AJ108" s="158"/>
      <c r="AK108" s="259"/>
      <c r="AL108" s="158"/>
      <c r="AM108" s="158"/>
      <c r="AN108" s="15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 s="1"/>
      <c r="NX108" s="1"/>
      <c r="NY108" s="1"/>
    </row>
    <row r="109" spans="1:389" s="9" customFormat="1" ht="15" hidden="1" customHeight="1" outlineLevel="1" x14ac:dyDescent="0.3">
      <c r="A109" s="178"/>
      <c r="B109" s="474" t="s">
        <v>318</v>
      </c>
      <c r="C109" s="287" t="s">
        <v>36</v>
      </c>
      <c r="D109" s="293" t="s">
        <v>47</v>
      </c>
      <c r="E109" s="276">
        <v>7706</v>
      </c>
      <c r="F109" s="442">
        <v>0.7325095057034221</v>
      </c>
      <c r="G109" s="279">
        <v>10520</v>
      </c>
      <c r="H109" s="278">
        <v>0.6644249008449733</v>
      </c>
      <c r="I109" s="444">
        <v>2.2530947583639493E-2</v>
      </c>
      <c r="J109" s="278">
        <v>0.64189395326133381</v>
      </c>
      <c r="K109" s="445">
        <v>0.21993127147766323</v>
      </c>
      <c r="L109" s="447">
        <v>0.10309278350515463</v>
      </c>
      <c r="M109" s="576"/>
      <c r="N109" s="577"/>
      <c r="O109" s="577"/>
      <c r="P109" s="577"/>
      <c r="Q109" s="577"/>
      <c r="R109" s="577"/>
      <c r="S109" s="577"/>
      <c r="T109" s="578"/>
      <c r="U109" s="178"/>
      <c r="V109" s="312"/>
      <c r="W109" s="312"/>
      <c r="X109" s="312"/>
      <c r="Y109" s="178"/>
      <c r="Z109" s="178"/>
      <c r="AA109" s="178"/>
      <c r="AB109" s="178"/>
      <c r="AC109" s="178"/>
      <c r="AD109" s="178"/>
      <c r="AE109" s="178"/>
      <c r="AF109" s="259"/>
      <c r="AG109" s="158"/>
      <c r="AH109" s="158"/>
      <c r="AI109" s="259"/>
      <c r="AJ109" s="158"/>
      <c r="AK109" s="259"/>
      <c r="AL109" s="158"/>
      <c r="AM109" s="158"/>
      <c r="AN109" s="158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 s="1"/>
      <c r="NX109" s="1"/>
      <c r="NY109" s="1"/>
    </row>
    <row r="110" spans="1:389" s="9" customFormat="1" ht="15" hidden="1" customHeight="1" outlineLevel="1" x14ac:dyDescent="0.3">
      <c r="A110" s="178"/>
      <c r="B110" s="475" t="s">
        <v>319</v>
      </c>
      <c r="C110" s="287" t="s">
        <v>36</v>
      </c>
      <c r="D110" s="293" t="s">
        <v>51</v>
      </c>
      <c r="E110" s="276">
        <v>3447</v>
      </c>
      <c r="F110" s="442">
        <v>2.1018292682926831</v>
      </c>
      <c r="G110" s="279">
        <v>1640</v>
      </c>
      <c r="H110" s="278">
        <v>0.29720641489912053</v>
      </c>
      <c r="I110" s="444">
        <v>0.19713929671009128</v>
      </c>
      <c r="J110" s="278">
        <v>0.10006711818902923</v>
      </c>
      <c r="K110" s="445">
        <v>0.23728813559322035</v>
      </c>
      <c r="L110" s="447">
        <v>5.9322033898305086E-2</v>
      </c>
      <c r="M110" s="576"/>
      <c r="N110" s="577"/>
      <c r="O110" s="577"/>
      <c r="P110" s="577"/>
      <c r="Q110" s="577"/>
      <c r="R110" s="577"/>
      <c r="S110" s="577"/>
      <c r="T110" s="578"/>
      <c r="U110" s="178"/>
      <c r="V110" s="312"/>
      <c r="W110" s="312"/>
      <c r="X110" s="312"/>
      <c r="Y110" s="178"/>
      <c r="Z110" s="178"/>
      <c r="AA110" s="178"/>
      <c r="AB110" s="178"/>
      <c r="AC110" s="178"/>
      <c r="AD110" s="178"/>
      <c r="AE110" s="178"/>
      <c r="AF110" s="259"/>
      <c r="AG110" s="158"/>
      <c r="AH110" s="158"/>
      <c r="AI110" s="259"/>
      <c r="AJ110" s="158"/>
      <c r="AK110" s="259"/>
      <c r="AL110" s="158"/>
      <c r="AM110" s="158"/>
      <c r="AN110" s="158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 s="1"/>
      <c r="NX110" s="1"/>
      <c r="NY110" s="1"/>
    </row>
    <row r="111" spans="1:389" s="9" customFormat="1" ht="15" hidden="1" customHeight="1" outlineLevel="1" x14ac:dyDescent="0.3">
      <c r="A111" s="178"/>
      <c r="B111" s="475" t="s">
        <v>320</v>
      </c>
      <c r="C111" s="287" t="s">
        <v>36</v>
      </c>
      <c r="D111" s="293" t="s">
        <v>54</v>
      </c>
      <c r="E111" s="276">
        <v>1456</v>
      </c>
      <c r="F111" s="442">
        <v>1.7799511002444988</v>
      </c>
      <c r="G111" s="279">
        <v>818</v>
      </c>
      <c r="H111" s="278">
        <v>0.12553888601483015</v>
      </c>
      <c r="I111" s="444">
        <v>7.5627359991277773E-2</v>
      </c>
      <c r="J111" s="278">
        <v>4.991152602355238E-2</v>
      </c>
      <c r="K111" s="445">
        <v>0.25</v>
      </c>
      <c r="L111" s="447">
        <v>0.1111111111111111</v>
      </c>
      <c r="M111" s="576"/>
      <c r="N111" s="577"/>
      <c r="O111" s="577"/>
      <c r="P111" s="577"/>
      <c r="Q111" s="577"/>
      <c r="R111" s="577"/>
      <c r="S111" s="577"/>
      <c r="T111" s="578"/>
      <c r="U111" s="178"/>
      <c r="V111" s="312"/>
      <c r="W111" s="312"/>
      <c r="X111" s="312"/>
      <c r="Y111" s="178"/>
      <c r="Z111" s="178"/>
      <c r="AA111" s="178"/>
      <c r="AB111" s="178"/>
      <c r="AC111" s="178"/>
      <c r="AD111" s="178"/>
      <c r="AE111" s="178"/>
      <c r="AF111" s="259"/>
      <c r="AG111" s="158"/>
      <c r="AH111" s="158"/>
      <c r="AI111" s="259"/>
      <c r="AJ111" s="158"/>
      <c r="AK111" s="259"/>
      <c r="AL111" s="158"/>
      <c r="AM111" s="158"/>
      <c r="AN111" s="158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</row>
    <row r="112" spans="1:389" s="9" customFormat="1" ht="15" hidden="1" customHeight="1" outlineLevel="1" x14ac:dyDescent="0.3">
      <c r="A112" s="178"/>
      <c r="B112" s="475" t="s">
        <v>321</v>
      </c>
      <c r="C112" s="287" t="s">
        <v>36</v>
      </c>
      <c r="D112" s="293" t="s">
        <v>49</v>
      </c>
      <c r="E112" s="276">
        <v>1301</v>
      </c>
      <c r="F112" s="442">
        <v>0.61454888993859236</v>
      </c>
      <c r="G112" s="279">
        <v>2117</v>
      </c>
      <c r="H112" s="278">
        <v>0.11217451284704259</v>
      </c>
      <c r="I112" s="444">
        <v>-1.6997492766478675E-2</v>
      </c>
      <c r="J112" s="278">
        <v>0.12917200561352127</v>
      </c>
      <c r="K112" s="445">
        <v>0.22</v>
      </c>
      <c r="L112" s="447">
        <v>0.04</v>
      </c>
      <c r="M112" s="576"/>
      <c r="N112" s="577"/>
      <c r="O112" s="577"/>
      <c r="P112" s="577"/>
      <c r="Q112" s="577"/>
      <c r="R112" s="577"/>
      <c r="S112" s="577"/>
      <c r="T112" s="578"/>
      <c r="U112" s="178"/>
      <c r="V112" s="312"/>
      <c r="W112" s="312"/>
      <c r="X112" s="312"/>
      <c r="Y112" s="178"/>
      <c r="Z112" s="178"/>
      <c r="AA112" s="178"/>
      <c r="AB112" s="178"/>
      <c r="AC112" s="178"/>
      <c r="AD112" s="178"/>
      <c r="AE112" s="178"/>
      <c r="AF112" s="259"/>
      <c r="AG112" s="158"/>
      <c r="AH112" s="158"/>
      <c r="AI112" s="259"/>
      <c r="AJ112" s="158"/>
      <c r="AK112" s="259"/>
      <c r="AL112" s="158"/>
      <c r="AM112" s="158"/>
      <c r="AN112" s="158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</row>
    <row r="113" spans="1:386" s="9" customFormat="1" ht="15" hidden="1" customHeight="1" outlineLevel="1" x14ac:dyDescent="0.3">
      <c r="A113" s="178"/>
      <c r="B113" s="475" t="s">
        <v>322</v>
      </c>
      <c r="C113" s="287" t="s">
        <v>36</v>
      </c>
      <c r="D113" s="451" t="s">
        <v>390</v>
      </c>
      <c r="E113" s="276">
        <v>161</v>
      </c>
      <c r="F113" s="442">
        <v>2.9272727272727272</v>
      </c>
      <c r="G113" s="279">
        <v>55</v>
      </c>
      <c r="H113" s="278">
        <v>1.3881703742024487E-2</v>
      </c>
      <c r="I113" s="444">
        <v>1.0525794290563141E-2</v>
      </c>
      <c r="J113" s="278">
        <v>3.355909451461346E-3</v>
      </c>
      <c r="K113" s="445">
        <v>0</v>
      </c>
      <c r="L113" s="447">
        <v>0</v>
      </c>
      <c r="M113" s="576"/>
      <c r="N113" s="577"/>
      <c r="O113" s="577"/>
      <c r="P113" s="577"/>
      <c r="Q113" s="577"/>
      <c r="R113" s="577"/>
      <c r="S113" s="577"/>
      <c r="T113" s="578"/>
      <c r="U113" s="178"/>
      <c r="V113" s="312"/>
      <c r="W113" s="312"/>
      <c r="X113" s="312"/>
      <c r="Y113" s="178"/>
      <c r="Z113" s="178"/>
      <c r="AA113" s="178"/>
      <c r="AB113" s="178"/>
      <c r="AC113" s="178"/>
      <c r="AD113" s="178"/>
      <c r="AE113" s="178"/>
      <c r="AF113" s="259"/>
      <c r="AG113" s="158"/>
      <c r="AH113" s="158"/>
      <c r="AI113" s="259"/>
      <c r="AJ113" s="158"/>
      <c r="AK113" s="259"/>
      <c r="AL113" s="158"/>
      <c r="AM113" s="158"/>
      <c r="AN113" s="158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</row>
    <row r="114" spans="1:386" s="9" customFormat="1" ht="20.100000000000001" customHeight="1" collapsed="1" x14ac:dyDescent="0.3">
      <c r="A114" s="178"/>
      <c r="B114" s="441">
        <v>3</v>
      </c>
      <c r="C114" s="680" t="s">
        <v>39</v>
      </c>
      <c r="D114" s="681"/>
      <c r="E114" s="277">
        <v>9966</v>
      </c>
      <c r="F114" s="442">
        <v>0.76379521765787861</v>
      </c>
      <c r="G114" s="279">
        <v>13048</v>
      </c>
      <c r="H114" s="443">
        <v>0.10917575916918627</v>
      </c>
      <c r="I114" s="444">
        <v>-5.6231674530930351E-2</v>
      </c>
      <c r="J114" s="280">
        <v>0.16540743370011662</v>
      </c>
      <c r="K114" s="445">
        <v>0.18542857142857141</v>
      </c>
      <c r="L114" s="446">
        <v>0.11714285714285715</v>
      </c>
      <c r="M114" s="682" t="s">
        <v>847</v>
      </c>
      <c r="N114" s="683"/>
      <c r="O114" s="683"/>
      <c r="P114" s="683"/>
      <c r="Q114" s="683"/>
      <c r="R114" s="683"/>
      <c r="S114" s="683"/>
      <c r="T114" s="684"/>
      <c r="U114" s="178"/>
      <c r="V114" s="317" t="s">
        <v>927</v>
      </c>
      <c r="W114" s="296" t="s">
        <v>928</v>
      </c>
      <c r="X114" s="312"/>
      <c r="Y114" s="178"/>
      <c r="Z114" s="178"/>
      <c r="AA114" s="178"/>
      <c r="AB114" s="178"/>
      <c r="AC114" s="178"/>
      <c r="AD114" s="178"/>
      <c r="AE114" s="178"/>
      <c r="AF114" s="259"/>
      <c r="AG114" s="158"/>
      <c r="AH114" s="158"/>
      <c r="AI114" s="259"/>
      <c r="AJ114" s="158"/>
      <c r="AK114" s="259"/>
      <c r="AL114" s="158"/>
      <c r="AM114" s="158"/>
      <c r="AN114" s="158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</row>
    <row r="115" spans="1:386" s="9" customFormat="1" ht="15" hidden="1" customHeight="1" outlineLevel="1" x14ac:dyDescent="0.3">
      <c r="A115" s="178"/>
      <c r="B115" s="475" t="s">
        <v>323</v>
      </c>
      <c r="C115" s="287" t="s">
        <v>39</v>
      </c>
      <c r="D115" s="293" t="s">
        <v>382</v>
      </c>
      <c r="E115" s="276">
        <v>7976</v>
      </c>
      <c r="F115" s="442">
        <v>0.99924830869456271</v>
      </c>
      <c r="G115" s="279">
        <v>7982</v>
      </c>
      <c r="H115" s="278">
        <v>0.8003210917118202</v>
      </c>
      <c r="I115" s="444">
        <v>0.18857982868300349</v>
      </c>
      <c r="J115" s="278">
        <v>0.61174126302881671</v>
      </c>
      <c r="K115" s="445">
        <v>0.24607329842931938</v>
      </c>
      <c r="L115" s="447">
        <v>0.10732984293193717</v>
      </c>
      <c r="M115" s="576"/>
      <c r="N115" s="577"/>
      <c r="O115" s="577"/>
      <c r="P115" s="577"/>
      <c r="Q115" s="577"/>
      <c r="R115" s="577"/>
      <c r="S115" s="577"/>
      <c r="T115" s="578"/>
      <c r="U115" s="178"/>
      <c r="V115" s="312"/>
      <c r="W115" s="312"/>
      <c r="X115" s="312"/>
      <c r="Y115" s="178"/>
      <c r="Z115" s="178"/>
      <c r="AA115" s="178"/>
      <c r="AB115" s="178"/>
      <c r="AC115" s="178"/>
      <c r="AD115" s="178"/>
      <c r="AE115" s="178"/>
      <c r="AF115" s="259"/>
      <c r="AG115" s="158"/>
      <c r="AH115" s="158"/>
      <c r="AI115" s="259"/>
      <c r="AJ115" s="158"/>
      <c r="AK115" s="259"/>
      <c r="AL115" s="158"/>
      <c r="AM115" s="158"/>
      <c r="AN115" s="158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</row>
    <row r="116" spans="1:386" s="9" customFormat="1" ht="15" hidden="1" customHeight="1" outlineLevel="1" x14ac:dyDescent="0.3">
      <c r="A116" s="178"/>
      <c r="B116" s="475" t="s">
        <v>324</v>
      </c>
      <c r="C116" s="287" t="s">
        <v>39</v>
      </c>
      <c r="D116" s="293" t="s">
        <v>419</v>
      </c>
      <c r="E116" s="276">
        <v>3904</v>
      </c>
      <c r="F116" s="442">
        <v>1.4022988505747127</v>
      </c>
      <c r="G116" s="279">
        <v>2784</v>
      </c>
      <c r="H116" s="278">
        <v>0.39173188842063017</v>
      </c>
      <c r="I116" s="444">
        <v>0.1783658553121078</v>
      </c>
      <c r="J116" s="278">
        <v>0.21336603310852237</v>
      </c>
      <c r="K116" s="445">
        <v>0.10526315789473684</v>
      </c>
      <c r="L116" s="447">
        <v>0.14285714285714285</v>
      </c>
      <c r="M116" s="576"/>
      <c r="N116" s="577"/>
      <c r="O116" s="577"/>
      <c r="P116" s="577"/>
      <c r="Q116" s="577"/>
      <c r="R116" s="577"/>
      <c r="S116" s="577"/>
      <c r="T116" s="578"/>
      <c r="U116" s="178"/>
      <c r="V116" s="312"/>
      <c r="W116" s="312"/>
      <c r="X116" s="312"/>
      <c r="Y116" s="178"/>
      <c r="Z116" s="178"/>
      <c r="AA116" s="178"/>
      <c r="AB116" s="178"/>
      <c r="AC116" s="178"/>
      <c r="AD116" s="178"/>
      <c r="AE116" s="178"/>
      <c r="AF116" s="259"/>
      <c r="AG116" s="158"/>
      <c r="AH116" s="158"/>
      <c r="AI116" s="259"/>
      <c r="AJ116" s="158"/>
      <c r="AK116" s="259"/>
      <c r="AL116" s="158"/>
      <c r="AM116" s="158"/>
      <c r="AN116" s="158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</row>
    <row r="117" spans="1:386" s="9" customFormat="1" ht="15" hidden="1" customHeight="1" outlineLevel="1" x14ac:dyDescent="0.3">
      <c r="A117" s="178"/>
      <c r="B117" s="475" t="s">
        <v>325</v>
      </c>
      <c r="C117" s="287" t="s">
        <v>39</v>
      </c>
      <c r="D117" s="293" t="s">
        <v>406</v>
      </c>
      <c r="E117" s="276">
        <v>332</v>
      </c>
      <c r="F117" s="442">
        <v>2.7438016528925622</v>
      </c>
      <c r="G117" s="279">
        <v>121</v>
      </c>
      <c r="H117" s="278">
        <v>3.3313265101344573E-2</v>
      </c>
      <c r="I117" s="444">
        <v>2.4039813231326181E-2</v>
      </c>
      <c r="J117" s="278">
        <v>9.2734518700183944E-3</v>
      </c>
      <c r="K117" s="445">
        <v>0.29411764705882354</v>
      </c>
      <c r="L117" s="447">
        <v>0.41176470588235292</v>
      </c>
      <c r="M117" s="576"/>
      <c r="N117" s="577"/>
      <c r="O117" s="577"/>
      <c r="P117" s="577"/>
      <c r="Q117" s="577"/>
      <c r="R117" s="577"/>
      <c r="S117" s="577"/>
      <c r="T117" s="578"/>
      <c r="U117" s="178"/>
      <c r="V117" s="312"/>
      <c r="W117" s="312"/>
      <c r="X117" s="312"/>
      <c r="Y117" s="178"/>
      <c r="Z117" s="178"/>
      <c r="AA117" s="178"/>
      <c r="AB117" s="178"/>
      <c r="AC117" s="178"/>
      <c r="AD117" s="178"/>
      <c r="AE117" s="178"/>
      <c r="AF117" s="259"/>
      <c r="AG117" s="158"/>
      <c r="AH117" s="158"/>
      <c r="AI117" s="259"/>
      <c r="AJ117" s="158"/>
      <c r="AK117" s="259"/>
      <c r="AL117" s="158"/>
      <c r="AM117" s="158"/>
      <c r="AN117" s="158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</row>
    <row r="118" spans="1:386" s="9" customFormat="1" ht="15" hidden="1" customHeight="1" outlineLevel="1" x14ac:dyDescent="0.3">
      <c r="A118" s="178"/>
      <c r="B118" s="475" t="s">
        <v>326</v>
      </c>
      <c r="C118" s="287" t="s">
        <v>39</v>
      </c>
      <c r="D118" s="293"/>
      <c r="E118" s="276">
        <v>0</v>
      </c>
      <c r="F118" s="442" t="s">
        <v>30</v>
      </c>
      <c r="G118" s="279">
        <v>0</v>
      </c>
      <c r="H118" s="278">
        <v>0</v>
      </c>
      <c r="I118" s="444">
        <v>0</v>
      </c>
      <c r="J118" s="278">
        <v>0</v>
      </c>
      <c r="K118" s="445">
        <v>0</v>
      </c>
      <c r="L118" s="447">
        <v>0</v>
      </c>
      <c r="M118" s="576"/>
      <c r="N118" s="577"/>
      <c r="O118" s="577"/>
      <c r="P118" s="577"/>
      <c r="Q118" s="577"/>
      <c r="R118" s="577"/>
      <c r="S118" s="577"/>
      <c r="T118" s="578"/>
      <c r="U118" s="178"/>
      <c r="V118" s="312"/>
      <c r="W118" s="312"/>
      <c r="X118" s="312"/>
      <c r="Y118" s="178"/>
      <c r="Z118" s="178"/>
      <c r="AA118" s="178"/>
      <c r="AB118" s="178"/>
      <c r="AC118" s="178"/>
      <c r="AD118" s="178"/>
      <c r="AE118" s="178"/>
      <c r="AF118" s="259"/>
      <c r="AG118" s="158"/>
      <c r="AH118" s="158"/>
      <c r="AI118" s="259"/>
      <c r="AJ118" s="158"/>
      <c r="AK118" s="259"/>
      <c r="AL118" s="158"/>
      <c r="AM118" s="158"/>
      <c r="AN118" s="15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</row>
    <row r="119" spans="1:386" s="9" customFormat="1" ht="15" hidden="1" customHeight="1" outlineLevel="1" x14ac:dyDescent="0.3">
      <c r="A119" s="178"/>
      <c r="B119" s="475" t="s">
        <v>327</v>
      </c>
      <c r="C119" s="288" t="s">
        <v>39</v>
      </c>
      <c r="D119" s="451"/>
      <c r="E119" s="276">
        <v>0</v>
      </c>
      <c r="F119" s="442" t="s">
        <v>30</v>
      </c>
      <c r="G119" s="279">
        <v>0</v>
      </c>
      <c r="H119" s="278">
        <v>0</v>
      </c>
      <c r="I119" s="444">
        <v>0</v>
      </c>
      <c r="J119" s="278">
        <v>0</v>
      </c>
      <c r="K119" s="445">
        <v>0</v>
      </c>
      <c r="L119" s="447">
        <v>0</v>
      </c>
      <c r="M119" s="576"/>
      <c r="N119" s="577"/>
      <c r="O119" s="577"/>
      <c r="P119" s="577"/>
      <c r="Q119" s="577"/>
      <c r="R119" s="577"/>
      <c r="S119" s="577"/>
      <c r="T119" s="578"/>
      <c r="U119" s="178"/>
      <c r="V119" s="312"/>
      <c r="W119" s="312"/>
      <c r="X119" s="312"/>
      <c r="Y119" s="178"/>
      <c r="Z119" s="178"/>
      <c r="AA119" s="178"/>
      <c r="AB119" s="178"/>
      <c r="AC119" s="178"/>
      <c r="AD119" s="178"/>
      <c r="AE119" s="178"/>
      <c r="AF119" s="259"/>
      <c r="AG119" s="158"/>
      <c r="AH119" s="158"/>
      <c r="AI119" s="259"/>
      <c r="AJ119" s="158"/>
      <c r="AK119" s="259"/>
      <c r="AL119" s="158"/>
      <c r="AM119" s="158"/>
      <c r="AN119" s="158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</row>
    <row r="120" spans="1:386" s="9" customFormat="1" ht="20.100000000000001" customHeight="1" collapsed="1" x14ac:dyDescent="0.3">
      <c r="A120" s="178"/>
      <c r="B120" s="441">
        <v>4</v>
      </c>
      <c r="C120" s="691" t="s">
        <v>35</v>
      </c>
      <c r="D120" s="692"/>
      <c r="E120" s="277">
        <v>8798</v>
      </c>
      <c r="F120" s="442">
        <v>0.96006110868616323</v>
      </c>
      <c r="G120" s="279">
        <v>9164</v>
      </c>
      <c r="H120" s="443">
        <v>9.6380526707856795E-2</v>
      </c>
      <c r="I120" s="444">
        <v>-1.979005287735694E-2</v>
      </c>
      <c r="J120" s="280">
        <v>0.11617057958521373</v>
      </c>
      <c r="K120" s="445">
        <v>0.23380210949271724</v>
      </c>
      <c r="L120" s="446">
        <v>0.14816675037669513</v>
      </c>
      <c r="M120" s="682" t="s">
        <v>850</v>
      </c>
      <c r="N120" s="683"/>
      <c r="O120" s="683"/>
      <c r="P120" s="683"/>
      <c r="Q120" s="683"/>
      <c r="R120" s="683"/>
      <c r="S120" s="683"/>
      <c r="T120" s="684"/>
      <c r="U120" s="178"/>
      <c r="V120" s="317" t="s">
        <v>929</v>
      </c>
      <c r="W120" s="296" t="s">
        <v>851</v>
      </c>
      <c r="X120" s="312"/>
      <c r="Y120" s="178"/>
      <c r="Z120" s="178"/>
      <c r="AA120" s="178"/>
      <c r="AB120" s="178"/>
      <c r="AC120" s="178"/>
      <c r="AD120" s="178"/>
      <c r="AE120" s="178"/>
      <c r="AF120" s="259"/>
      <c r="AG120" s="158"/>
      <c r="AH120" s="158"/>
      <c r="AI120" s="259"/>
      <c r="AJ120" s="158"/>
      <c r="AK120" s="259"/>
      <c r="AL120" s="158"/>
      <c r="AM120" s="158"/>
      <c r="AN120" s="158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</row>
    <row r="121" spans="1:386" s="9" customFormat="1" ht="15" hidden="1" customHeight="1" outlineLevel="1" x14ac:dyDescent="0.3">
      <c r="A121" s="178"/>
      <c r="B121" s="474" t="s">
        <v>328</v>
      </c>
      <c r="C121" s="452" t="s">
        <v>35</v>
      </c>
      <c r="D121" s="293" t="s">
        <v>413</v>
      </c>
      <c r="E121" s="276">
        <v>4146</v>
      </c>
      <c r="F121" s="442">
        <v>1.0097418412079884</v>
      </c>
      <c r="G121" s="279">
        <v>4106</v>
      </c>
      <c r="H121" s="278">
        <v>0.47124346442373266</v>
      </c>
      <c r="I121" s="444">
        <v>2.3185847662493042E-2</v>
      </c>
      <c r="J121" s="278">
        <v>0.44805761676123962</v>
      </c>
      <c r="K121" s="445">
        <v>0.21367521367521367</v>
      </c>
      <c r="L121" s="447">
        <v>0.14529914529914531</v>
      </c>
      <c r="M121" s="576"/>
      <c r="N121" s="577"/>
      <c r="O121" s="577"/>
      <c r="P121" s="577"/>
      <c r="Q121" s="577"/>
      <c r="R121" s="577"/>
      <c r="S121" s="577"/>
      <c r="T121" s="578"/>
      <c r="U121" s="178"/>
      <c r="V121" s="312"/>
      <c r="W121" s="312"/>
      <c r="X121" s="312"/>
      <c r="Y121" s="178"/>
      <c r="Z121" s="178"/>
      <c r="AA121" s="178"/>
      <c r="AB121" s="178"/>
      <c r="AC121" s="178"/>
      <c r="AD121" s="178"/>
      <c r="AE121" s="178"/>
      <c r="AF121" s="259"/>
      <c r="AG121" s="158"/>
      <c r="AH121" s="158"/>
      <c r="AI121" s="158"/>
      <c r="AJ121" s="158"/>
      <c r="AK121" s="259"/>
      <c r="AL121" s="158"/>
      <c r="AM121" s="158"/>
      <c r="AN121" s="158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</row>
    <row r="122" spans="1:386" ht="15" hidden="1" customHeight="1" outlineLevel="1" x14ac:dyDescent="0.3">
      <c r="A122" s="275"/>
      <c r="B122" s="474" t="s">
        <v>329</v>
      </c>
      <c r="C122" s="452" t="s">
        <v>35</v>
      </c>
      <c r="D122" s="453" t="s">
        <v>426</v>
      </c>
      <c r="E122" s="276">
        <v>1446</v>
      </c>
      <c r="F122" s="442">
        <v>1.1270459859703819</v>
      </c>
      <c r="G122" s="279">
        <v>1283</v>
      </c>
      <c r="H122" s="278">
        <v>0.16435553534894295</v>
      </c>
      <c r="I122" s="444">
        <v>2.435117044278845E-2</v>
      </c>
      <c r="J122" s="278">
        <v>0.1400043649061545</v>
      </c>
      <c r="K122" s="445">
        <v>0.21333333333333335</v>
      </c>
      <c r="L122" s="447">
        <v>8.666666666666667E-2</v>
      </c>
      <c r="M122" s="576"/>
      <c r="N122" s="577"/>
      <c r="O122" s="577"/>
      <c r="P122" s="577"/>
      <c r="Q122" s="577"/>
      <c r="R122" s="577"/>
      <c r="S122" s="577"/>
      <c r="T122" s="578"/>
      <c r="U122" s="275"/>
      <c r="V122" s="314"/>
      <c r="W122" s="314"/>
      <c r="X122" s="314"/>
      <c r="Y122" s="275"/>
      <c r="Z122" s="275"/>
      <c r="AA122" s="275"/>
      <c r="AB122" s="275"/>
      <c r="AC122" s="275"/>
      <c r="AD122" s="275"/>
      <c r="AE122" s="275"/>
      <c r="AF122" s="158"/>
      <c r="AG122" s="165"/>
      <c r="AH122" s="165"/>
      <c r="AI122" s="165"/>
      <c r="AJ122" s="165"/>
      <c r="AK122" s="165"/>
      <c r="AL122" s="165"/>
      <c r="AM122" s="165"/>
      <c r="AN122" s="165"/>
    </row>
    <row r="123" spans="1:386" ht="15" hidden="1" customHeight="1" outlineLevel="1" x14ac:dyDescent="0.3">
      <c r="A123" s="275"/>
      <c r="B123" s="474" t="s">
        <v>330</v>
      </c>
      <c r="C123" s="452" t="s">
        <v>35</v>
      </c>
      <c r="D123" s="453" t="s">
        <v>50</v>
      </c>
      <c r="E123" s="276">
        <v>956</v>
      </c>
      <c r="F123" s="442">
        <v>1.5369774919614148</v>
      </c>
      <c r="G123" s="279">
        <v>622</v>
      </c>
      <c r="H123" s="278">
        <v>0.10866105933166628</v>
      </c>
      <c r="I123" s="444">
        <v>4.0786768628916392E-2</v>
      </c>
      <c r="J123" s="278">
        <v>6.787429070274989E-2</v>
      </c>
      <c r="K123" s="445">
        <v>0.2</v>
      </c>
      <c r="L123" s="447">
        <v>0</v>
      </c>
      <c r="M123" s="576"/>
      <c r="N123" s="577"/>
      <c r="O123" s="577"/>
      <c r="P123" s="577"/>
      <c r="Q123" s="577"/>
      <c r="R123" s="577"/>
      <c r="S123" s="577"/>
      <c r="T123" s="578"/>
      <c r="U123" s="275"/>
      <c r="V123" s="314"/>
      <c r="W123" s="314"/>
      <c r="X123" s="314"/>
      <c r="Y123" s="275"/>
      <c r="Z123" s="275"/>
      <c r="AA123" s="275"/>
      <c r="AB123" s="275"/>
      <c r="AC123" s="275"/>
      <c r="AD123" s="275"/>
      <c r="AE123" s="275"/>
      <c r="AF123" s="158"/>
      <c r="AG123" s="165"/>
      <c r="AH123" s="165"/>
      <c r="AI123" s="165"/>
      <c r="AJ123" s="165"/>
      <c r="AK123" s="165"/>
      <c r="AL123" s="165"/>
      <c r="AM123" s="165"/>
      <c r="AN123" s="165"/>
    </row>
    <row r="124" spans="1:386" ht="15" hidden="1" customHeight="1" outlineLevel="1" x14ac:dyDescent="0.3">
      <c r="A124" s="275"/>
      <c r="B124" s="474" t="s">
        <v>331</v>
      </c>
      <c r="C124" s="452" t="s">
        <v>35</v>
      </c>
      <c r="D124" s="293" t="s">
        <v>414</v>
      </c>
      <c r="E124" s="276">
        <v>639</v>
      </c>
      <c r="F124" s="442">
        <v>3.435483870967742</v>
      </c>
      <c r="G124" s="279">
        <v>186</v>
      </c>
      <c r="H124" s="278">
        <v>7.2630143214366907E-2</v>
      </c>
      <c r="I124" s="444">
        <v>5.2333329595859707E-2</v>
      </c>
      <c r="J124" s="278">
        <v>2.0296813618507201E-2</v>
      </c>
      <c r="K124" s="445">
        <v>0.20338983050847459</v>
      </c>
      <c r="L124" s="447">
        <v>6.7796610169491525E-2</v>
      </c>
      <c r="M124" s="576"/>
      <c r="N124" s="577"/>
      <c r="O124" s="577"/>
      <c r="P124" s="577"/>
      <c r="Q124" s="577"/>
      <c r="R124" s="577"/>
      <c r="S124" s="577"/>
      <c r="T124" s="578"/>
      <c r="U124" s="275"/>
      <c r="V124" s="314"/>
      <c r="W124" s="314"/>
      <c r="X124" s="314"/>
      <c r="Y124" s="275"/>
      <c r="Z124" s="275"/>
      <c r="AA124" s="275"/>
      <c r="AB124" s="275"/>
      <c r="AC124" s="275"/>
      <c r="AD124" s="275"/>
      <c r="AE124" s="275"/>
      <c r="AF124" s="158"/>
      <c r="AG124" s="165"/>
      <c r="AH124" s="165"/>
      <c r="AI124" s="165"/>
      <c r="AJ124" s="165"/>
      <c r="AK124" s="165"/>
      <c r="AL124" s="165"/>
      <c r="AM124" s="165"/>
      <c r="AN124" s="165"/>
    </row>
    <row r="125" spans="1:386" ht="15" hidden="1" customHeight="1" outlineLevel="1" x14ac:dyDescent="0.3">
      <c r="A125" s="275"/>
      <c r="B125" s="474" t="s">
        <v>332</v>
      </c>
      <c r="C125" s="452" t="s">
        <v>35</v>
      </c>
      <c r="D125" s="454" t="s">
        <v>408</v>
      </c>
      <c r="E125" s="276">
        <v>521</v>
      </c>
      <c r="F125" s="442">
        <v>4.610619469026549</v>
      </c>
      <c r="G125" s="279">
        <v>113</v>
      </c>
      <c r="H125" s="278">
        <v>5.9218004091839055E-2</v>
      </c>
      <c r="I125" s="444">
        <v>4.6887144205326615E-2</v>
      </c>
      <c r="J125" s="278">
        <v>1.2330859886512439E-2</v>
      </c>
      <c r="K125" s="445">
        <v>0.33333333333333331</v>
      </c>
      <c r="L125" s="447">
        <v>0.13333333333333333</v>
      </c>
      <c r="M125" s="576"/>
      <c r="N125" s="577"/>
      <c r="O125" s="577"/>
      <c r="P125" s="577"/>
      <c r="Q125" s="577"/>
      <c r="R125" s="577"/>
      <c r="S125" s="577"/>
      <c r="T125" s="578"/>
      <c r="U125" s="275"/>
      <c r="V125" s="314"/>
      <c r="W125" s="314"/>
      <c r="X125" s="314"/>
      <c r="Y125" s="275"/>
      <c r="Z125" s="275"/>
      <c r="AA125" s="275"/>
      <c r="AB125" s="275"/>
      <c r="AC125" s="275"/>
      <c r="AD125" s="275"/>
      <c r="AE125" s="275"/>
      <c r="AF125" s="158"/>
      <c r="AG125" s="165"/>
      <c r="AH125" s="165"/>
      <c r="AI125" s="165"/>
      <c r="AJ125" s="165"/>
      <c r="AK125" s="165"/>
      <c r="AL125" s="165"/>
      <c r="AM125" s="165"/>
      <c r="AN125" s="165"/>
    </row>
    <row r="126" spans="1:386" ht="20.100000000000001" customHeight="1" collapsed="1" x14ac:dyDescent="0.3">
      <c r="A126" s="275"/>
      <c r="B126" s="441">
        <v>5</v>
      </c>
      <c r="C126" s="691" t="s">
        <v>42</v>
      </c>
      <c r="D126" s="692"/>
      <c r="E126" s="277">
        <v>7140</v>
      </c>
      <c r="F126" s="442">
        <v>1.6436464088397791</v>
      </c>
      <c r="G126" s="279">
        <v>4344</v>
      </c>
      <c r="H126" s="443">
        <v>7.8217431313264099E-2</v>
      </c>
      <c r="I126" s="444">
        <v>2.3149229903599272E-2</v>
      </c>
      <c r="J126" s="280">
        <v>5.5068201409664827E-2</v>
      </c>
      <c r="K126" s="445">
        <v>0.1111485348602223</v>
      </c>
      <c r="L126" s="446">
        <v>0.2273492758504547</v>
      </c>
      <c r="M126" s="682" t="s">
        <v>853</v>
      </c>
      <c r="N126" s="683"/>
      <c r="O126" s="683"/>
      <c r="P126" s="683"/>
      <c r="Q126" s="683"/>
      <c r="R126" s="683"/>
      <c r="S126" s="683"/>
      <c r="T126" s="684"/>
      <c r="U126" s="178"/>
      <c r="V126" s="317" t="s">
        <v>930</v>
      </c>
      <c r="W126" s="296" t="s">
        <v>931</v>
      </c>
      <c r="X126" s="314"/>
      <c r="Y126" s="275"/>
      <c r="Z126" s="275"/>
      <c r="AA126" s="275"/>
      <c r="AB126" s="5"/>
      <c r="AC126" s="275"/>
      <c r="AD126" s="275"/>
      <c r="AE126" s="275"/>
      <c r="AF126" s="158"/>
      <c r="AG126" s="165"/>
      <c r="AH126" s="165"/>
      <c r="AI126" s="165"/>
      <c r="AJ126" s="165"/>
      <c r="AK126" s="165"/>
      <c r="AL126" s="165"/>
      <c r="AM126" s="165"/>
      <c r="AN126" s="165"/>
    </row>
    <row r="127" spans="1:386" ht="15" hidden="1" customHeight="1" outlineLevel="1" x14ac:dyDescent="0.3">
      <c r="A127" s="275"/>
      <c r="B127" s="475" t="s">
        <v>333</v>
      </c>
      <c r="C127" s="452" t="s">
        <v>42</v>
      </c>
      <c r="D127" s="293" t="s">
        <v>381</v>
      </c>
      <c r="E127" s="276">
        <v>2358</v>
      </c>
      <c r="F127" s="442">
        <v>2.0775330396475771</v>
      </c>
      <c r="G127" s="279">
        <v>1135</v>
      </c>
      <c r="H127" s="278">
        <v>0.33025210084033613</v>
      </c>
      <c r="I127" s="444">
        <v>6.8972174505161188E-2</v>
      </c>
      <c r="J127" s="278">
        <v>0.26127992633517494</v>
      </c>
      <c r="K127" s="445">
        <v>0.17142857142857143</v>
      </c>
      <c r="L127" s="447">
        <v>0.24761904761904763</v>
      </c>
      <c r="M127" s="576"/>
      <c r="N127" s="577"/>
      <c r="O127" s="577"/>
      <c r="P127" s="577"/>
      <c r="Q127" s="577"/>
      <c r="R127" s="577"/>
      <c r="S127" s="577"/>
      <c r="T127" s="578"/>
      <c r="U127" s="275"/>
      <c r="V127" s="314"/>
      <c r="W127" s="314"/>
      <c r="X127" s="314"/>
      <c r="Y127" s="275"/>
      <c r="Z127" s="275"/>
      <c r="AA127" s="275"/>
      <c r="AB127" s="275"/>
      <c r="AC127" s="275"/>
      <c r="AD127" s="275"/>
      <c r="AE127" s="275"/>
      <c r="AF127" s="158"/>
      <c r="AG127" s="165"/>
      <c r="AH127" s="165"/>
      <c r="AI127" s="165"/>
      <c r="AJ127" s="165"/>
      <c r="AK127" s="165"/>
      <c r="AL127" s="165"/>
      <c r="AM127" s="165"/>
      <c r="AN127" s="165"/>
    </row>
    <row r="128" spans="1:386" ht="15" hidden="1" customHeight="1" outlineLevel="1" x14ac:dyDescent="0.3">
      <c r="A128" s="275"/>
      <c r="B128" s="475" t="s">
        <v>334</v>
      </c>
      <c r="C128" s="452" t="s">
        <v>42</v>
      </c>
      <c r="D128" s="293" t="s">
        <v>389</v>
      </c>
      <c r="E128" s="276">
        <v>1049</v>
      </c>
      <c r="F128" s="442">
        <v>1.7483333333333333</v>
      </c>
      <c r="G128" s="279">
        <v>600</v>
      </c>
      <c r="H128" s="278">
        <v>0.14691876750700281</v>
      </c>
      <c r="I128" s="444">
        <v>8.7972205456768315E-3</v>
      </c>
      <c r="J128" s="278">
        <v>0.13812154696132597</v>
      </c>
      <c r="K128" s="445">
        <v>5.5555555555555552E-2</v>
      </c>
      <c r="L128" s="447">
        <v>0.47222222222222221</v>
      </c>
      <c r="M128" s="576"/>
      <c r="N128" s="577"/>
      <c r="O128" s="577"/>
      <c r="P128" s="577"/>
      <c r="Q128" s="577"/>
      <c r="R128" s="577"/>
      <c r="S128" s="577"/>
      <c r="T128" s="578"/>
      <c r="U128" s="275"/>
      <c r="V128" s="314"/>
      <c r="W128" s="314"/>
      <c r="X128" s="314"/>
      <c r="Y128" s="275"/>
      <c r="Z128" s="275"/>
      <c r="AA128" s="275"/>
      <c r="AB128" s="275"/>
      <c r="AC128" s="275"/>
      <c r="AD128" s="275"/>
      <c r="AE128" s="275"/>
      <c r="AF128" s="158"/>
      <c r="AG128" s="165"/>
      <c r="AH128" s="165"/>
      <c r="AI128" s="165"/>
      <c r="AJ128" s="165"/>
      <c r="AK128" s="165"/>
      <c r="AL128" s="165"/>
      <c r="AM128" s="165"/>
      <c r="AN128" s="165"/>
    </row>
    <row r="129" spans="1:31" ht="15" hidden="1" customHeight="1" outlineLevel="1" x14ac:dyDescent="0.3">
      <c r="A129" s="275"/>
      <c r="B129" s="475" t="s">
        <v>335</v>
      </c>
      <c r="C129" s="452" t="s">
        <v>42</v>
      </c>
      <c r="D129" s="293" t="s">
        <v>399</v>
      </c>
      <c r="E129" s="276">
        <v>272</v>
      </c>
      <c r="F129" s="442">
        <v>2.2857142857142856</v>
      </c>
      <c r="G129" s="279">
        <v>119</v>
      </c>
      <c r="H129" s="278">
        <v>3.8095238095238099E-2</v>
      </c>
      <c r="I129" s="444">
        <v>1.0701131281241782E-2</v>
      </c>
      <c r="J129" s="278">
        <v>2.7394106813996316E-2</v>
      </c>
      <c r="K129" s="445">
        <v>0.31578947368421051</v>
      </c>
      <c r="L129" s="447">
        <v>5.2631578947368418E-2</v>
      </c>
      <c r="M129" s="576"/>
      <c r="N129" s="577"/>
      <c r="O129" s="577"/>
      <c r="P129" s="577"/>
      <c r="Q129" s="577"/>
      <c r="R129" s="577"/>
      <c r="S129" s="577"/>
      <c r="T129" s="578"/>
      <c r="U129" s="275"/>
      <c r="V129" s="314"/>
      <c r="W129" s="314"/>
      <c r="X129" s="314"/>
      <c r="Y129" s="275"/>
      <c r="Z129" s="275"/>
      <c r="AA129" s="275"/>
      <c r="AB129" s="275"/>
      <c r="AC129" s="275"/>
      <c r="AD129" s="275"/>
      <c r="AE129" s="275"/>
    </row>
    <row r="130" spans="1:31" ht="15" hidden="1" customHeight="1" outlineLevel="1" x14ac:dyDescent="0.3">
      <c r="A130" s="275"/>
      <c r="B130" s="475" t="s">
        <v>336</v>
      </c>
      <c r="C130" s="452" t="s">
        <v>42</v>
      </c>
      <c r="D130" s="293"/>
      <c r="E130" s="276">
        <v>0</v>
      </c>
      <c r="F130" s="442" t="s">
        <v>30</v>
      </c>
      <c r="G130" s="279">
        <v>0</v>
      </c>
      <c r="H130" s="278">
        <v>0</v>
      </c>
      <c r="I130" s="444">
        <v>0</v>
      </c>
      <c r="J130" s="278">
        <v>0</v>
      </c>
      <c r="K130" s="445">
        <v>0</v>
      </c>
      <c r="L130" s="447">
        <v>0</v>
      </c>
      <c r="M130" s="576"/>
      <c r="N130" s="577"/>
      <c r="O130" s="577"/>
      <c r="P130" s="577"/>
      <c r="Q130" s="577"/>
      <c r="R130" s="577"/>
      <c r="S130" s="577"/>
      <c r="T130" s="578"/>
      <c r="U130" s="275"/>
      <c r="V130" s="314"/>
      <c r="W130" s="314"/>
      <c r="X130" s="314"/>
      <c r="Y130" s="275"/>
      <c r="Z130" s="275"/>
      <c r="AA130" s="275"/>
      <c r="AB130" s="275"/>
      <c r="AC130" s="275"/>
      <c r="AD130" s="275"/>
      <c r="AE130" s="275"/>
    </row>
    <row r="131" spans="1:31" ht="15" hidden="1" customHeight="1" outlineLevel="1" x14ac:dyDescent="0.3">
      <c r="A131" s="275"/>
      <c r="B131" s="475" t="s">
        <v>337</v>
      </c>
      <c r="C131" s="455" t="s">
        <v>42</v>
      </c>
      <c r="D131" s="293"/>
      <c r="E131" s="276">
        <v>0</v>
      </c>
      <c r="F131" s="442" t="s">
        <v>30</v>
      </c>
      <c r="G131" s="279">
        <v>0</v>
      </c>
      <c r="H131" s="278">
        <v>0</v>
      </c>
      <c r="I131" s="444">
        <v>0</v>
      </c>
      <c r="J131" s="278">
        <v>0</v>
      </c>
      <c r="K131" s="445">
        <v>0</v>
      </c>
      <c r="L131" s="447">
        <v>0</v>
      </c>
      <c r="M131" s="576"/>
      <c r="N131" s="577"/>
      <c r="O131" s="577"/>
      <c r="P131" s="577"/>
      <c r="Q131" s="577"/>
      <c r="R131" s="577"/>
      <c r="S131" s="577"/>
      <c r="T131" s="578"/>
      <c r="U131" s="275"/>
      <c r="V131" s="314"/>
      <c r="W131" s="314"/>
      <c r="X131" s="314"/>
      <c r="Y131" s="275"/>
      <c r="Z131" s="275"/>
      <c r="AA131" s="275"/>
      <c r="AB131" s="275"/>
      <c r="AC131" s="275"/>
      <c r="AD131" s="275"/>
      <c r="AE131" s="275"/>
    </row>
    <row r="132" spans="1:31" ht="20.100000000000001" customHeight="1" collapsed="1" x14ac:dyDescent="0.3">
      <c r="A132" s="275"/>
      <c r="B132" s="450">
        <v>6</v>
      </c>
      <c r="C132" s="691" t="s">
        <v>41</v>
      </c>
      <c r="D132" s="692"/>
      <c r="E132" s="277">
        <v>6810</v>
      </c>
      <c r="F132" s="442">
        <v>1.0878594249201279</v>
      </c>
      <c r="G132" s="279">
        <v>6260</v>
      </c>
      <c r="H132" s="443">
        <v>7.4602339950046004E-2</v>
      </c>
      <c r="I132" s="444">
        <v>-4.7546906264967631E-3</v>
      </c>
      <c r="J132" s="280">
        <v>7.9357030576542767E-2</v>
      </c>
      <c r="K132" s="445">
        <v>0.18275632490013316</v>
      </c>
      <c r="L132" s="446">
        <v>0.20505992010652463</v>
      </c>
      <c r="M132" s="682" t="s">
        <v>932</v>
      </c>
      <c r="N132" s="683"/>
      <c r="O132" s="683"/>
      <c r="P132" s="683"/>
      <c r="Q132" s="683"/>
      <c r="R132" s="683"/>
      <c r="S132" s="683"/>
      <c r="T132" s="684"/>
      <c r="U132" s="178"/>
      <c r="V132" s="317" t="s">
        <v>933</v>
      </c>
      <c r="W132" s="296" t="s">
        <v>934</v>
      </c>
      <c r="X132" s="314"/>
      <c r="Y132" s="275"/>
      <c r="Z132" s="275"/>
      <c r="AA132" s="5"/>
      <c r="AB132" s="5"/>
      <c r="AC132" s="275"/>
      <c r="AD132" s="275"/>
      <c r="AE132" s="275"/>
    </row>
    <row r="133" spans="1:31" ht="15" hidden="1" customHeight="1" outlineLevel="1" x14ac:dyDescent="0.3">
      <c r="A133" s="275"/>
      <c r="B133" s="475" t="s">
        <v>338</v>
      </c>
      <c r="C133" s="452" t="s">
        <v>41</v>
      </c>
      <c r="D133" s="293" t="s">
        <v>392</v>
      </c>
      <c r="E133" s="276">
        <v>3484</v>
      </c>
      <c r="F133" s="442">
        <v>1.742871435717859</v>
      </c>
      <c r="G133" s="279">
        <v>1999</v>
      </c>
      <c r="H133" s="278">
        <v>0.51160058737151248</v>
      </c>
      <c r="I133" s="444">
        <v>0.19227151388908437</v>
      </c>
      <c r="J133" s="278">
        <v>0.31932907348242812</v>
      </c>
      <c r="K133" s="445">
        <v>0.22556390977443608</v>
      </c>
      <c r="L133" s="447">
        <v>0.18045112781954886</v>
      </c>
      <c r="M133" s="576"/>
      <c r="N133" s="577"/>
      <c r="O133" s="577"/>
      <c r="P133" s="577"/>
      <c r="Q133" s="577"/>
      <c r="R133" s="577"/>
      <c r="S133" s="577"/>
      <c r="T133" s="578"/>
      <c r="U133" s="275"/>
      <c r="V133" s="314"/>
      <c r="W133" s="314"/>
      <c r="X133" s="314"/>
      <c r="Y133" s="275"/>
      <c r="Z133" s="275"/>
      <c r="AA133" s="275"/>
      <c r="AB133" s="275"/>
      <c r="AC133" s="275"/>
      <c r="AD133" s="275"/>
      <c r="AE133" s="275"/>
    </row>
    <row r="134" spans="1:31" ht="15" hidden="1" customHeight="1" outlineLevel="1" x14ac:dyDescent="0.3">
      <c r="A134" s="275"/>
      <c r="B134" s="475" t="s">
        <v>339</v>
      </c>
      <c r="C134" s="452" t="s">
        <v>41</v>
      </c>
      <c r="D134" s="293" t="s">
        <v>385</v>
      </c>
      <c r="E134" s="276">
        <v>2209</v>
      </c>
      <c r="F134" s="442">
        <v>3.4408099688473519</v>
      </c>
      <c r="G134" s="279">
        <v>642</v>
      </c>
      <c r="H134" s="278">
        <v>0.32437591776798824</v>
      </c>
      <c r="I134" s="444">
        <v>0.22182000722485726</v>
      </c>
      <c r="J134" s="278">
        <v>0.10255591054313098</v>
      </c>
      <c r="K134" s="445">
        <v>0.21428571428571427</v>
      </c>
      <c r="L134" s="447">
        <v>9.5238095238095233E-2</v>
      </c>
      <c r="M134" s="576"/>
      <c r="N134" s="577"/>
      <c r="O134" s="577"/>
      <c r="P134" s="577"/>
      <c r="Q134" s="577"/>
      <c r="R134" s="577"/>
      <c r="S134" s="577"/>
      <c r="T134" s="578"/>
      <c r="U134" s="275"/>
      <c r="V134" s="314"/>
      <c r="W134" s="314"/>
      <c r="X134" s="314"/>
      <c r="Y134" s="275"/>
      <c r="Z134" s="275"/>
      <c r="AA134" s="275"/>
      <c r="AB134" s="275"/>
      <c r="AC134" s="275"/>
      <c r="AD134" s="275"/>
      <c r="AE134" s="275"/>
    </row>
    <row r="135" spans="1:31" ht="15" hidden="1" customHeight="1" outlineLevel="1" x14ac:dyDescent="0.3">
      <c r="A135" s="275"/>
      <c r="B135" s="475" t="s">
        <v>340</v>
      </c>
      <c r="C135" s="452" t="s">
        <v>41</v>
      </c>
      <c r="D135" s="293" t="s">
        <v>386</v>
      </c>
      <c r="E135" s="276">
        <v>1</v>
      </c>
      <c r="F135" s="442">
        <v>7.1174377224199293E-4</v>
      </c>
      <c r="G135" s="279">
        <v>1405</v>
      </c>
      <c r="H135" s="278">
        <v>1.4684287812041116E-4</v>
      </c>
      <c r="I135" s="444">
        <v>-0.22429405169056968</v>
      </c>
      <c r="J135" s="278">
        <v>0.2244408945686901</v>
      </c>
      <c r="K135" s="445" t="s">
        <v>32</v>
      </c>
      <c r="L135" s="447" t="s">
        <v>32</v>
      </c>
      <c r="M135" s="576"/>
      <c r="N135" s="577"/>
      <c r="O135" s="577"/>
      <c r="P135" s="577"/>
      <c r="Q135" s="577"/>
      <c r="R135" s="577"/>
      <c r="S135" s="577"/>
      <c r="T135" s="578"/>
      <c r="U135" s="275"/>
      <c r="V135" s="314"/>
      <c r="W135" s="314"/>
      <c r="X135" s="314"/>
      <c r="Y135" s="275"/>
      <c r="Z135" s="275"/>
      <c r="AA135" s="275"/>
      <c r="AB135" s="275"/>
      <c r="AC135" s="275"/>
      <c r="AD135" s="275"/>
      <c r="AE135" s="275"/>
    </row>
    <row r="136" spans="1:31" ht="15" hidden="1" customHeight="1" outlineLevel="1" x14ac:dyDescent="0.3">
      <c r="A136" s="275"/>
      <c r="B136" s="475" t="s">
        <v>341</v>
      </c>
      <c r="C136" s="452" t="s">
        <v>41</v>
      </c>
      <c r="D136" s="293"/>
      <c r="E136" s="276">
        <v>0</v>
      </c>
      <c r="F136" s="442" t="s">
        <v>30</v>
      </c>
      <c r="G136" s="279">
        <v>0</v>
      </c>
      <c r="H136" s="278">
        <v>0</v>
      </c>
      <c r="I136" s="444">
        <v>0</v>
      </c>
      <c r="J136" s="278">
        <v>0</v>
      </c>
      <c r="K136" s="445">
        <v>0</v>
      </c>
      <c r="L136" s="447">
        <v>0</v>
      </c>
      <c r="M136" s="576"/>
      <c r="N136" s="577"/>
      <c r="O136" s="577"/>
      <c r="P136" s="577"/>
      <c r="Q136" s="577"/>
      <c r="R136" s="577"/>
      <c r="S136" s="577"/>
      <c r="T136" s="578"/>
      <c r="U136" s="275"/>
      <c r="V136" s="314"/>
      <c r="W136" s="314"/>
      <c r="X136" s="314"/>
      <c r="Y136" s="275"/>
      <c r="Z136" s="275"/>
      <c r="AA136" s="275"/>
      <c r="AB136" s="275"/>
      <c r="AC136" s="275"/>
      <c r="AD136" s="275"/>
      <c r="AE136" s="275"/>
    </row>
    <row r="137" spans="1:31" ht="15" hidden="1" customHeight="1" outlineLevel="1" x14ac:dyDescent="0.3">
      <c r="A137" s="275"/>
      <c r="B137" s="475" t="s">
        <v>342</v>
      </c>
      <c r="C137" s="455" t="s">
        <v>41</v>
      </c>
      <c r="D137" s="293"/>
      <c r="E137" s="276">
        <v>0</v>
      </c>
      <c r="F137" s="442" t="s">
        <v>30</v>
      </c>
      <c r="G137" s="279">
        <v>0</v>
      </c>
      <c r="H137" s="278">
        <v>0</v>
      </c>
      <c r="I137" s="444">
        <v>0</v>
      </c>
      <c r="J137" s="278">
        <v>0</v>
      </c>
      <c r="K137" s="445">
        <v>0</v>
      </c>
      <c r="L137" s="447">
        <v>0</v>
      </c>
      <c r="M137" s="576"/>
      <c r="N137" s="577"/>
      <c r="O137" s="577"/>
      <c r="P137" s="577"/>
      <c r="Q137" s="577"/>
      <c r="R137" s="577"/>
      <c r="S137" s="577"/>
      <c r="T137" s="578"/>
      <c r="U137" s="275"/>
      <c r="V137" s="314"/>
      <c r="W137" s="314"/>
      <c r="X137" s="314"/>
      <c r="Y137" s="275"/>
      <c r="Z137" s="275"/>
      <c r="AA137" s="275"/>
      <c r="AB137" s="275"/>
      <c r="AC137" s="275"/>
      <c r="AD137" s="275"/>
      <c r="AE137" s="275"/>
    </row>
    <row r="138" spans="1:31" ht="20.100000000000001" customHeight="1" collapsed="1" x14ac:dyDescent="0.3">
      <c r="A138" s="275"/>
      <c r="B138" s="450">
        <v>7</v>
      </c>
      <c r="C138" s="691" t="s">
        <v>37</v>
      </c>
      <c r="D138" s="692"/>
      <c r="E138" s="277">
        <v>5310</v>
      </c>
      <c r="F138" s="442">
        <v>0.94719942918301825</v>
      </c>
      <c r="G138" s="279">
        <v>5606</v>
      </c>
      <c r="H138" s="443">
        <v>5.8170106480872882E-2</v>
      </c>
      <c r="I138" s="444">
        <v>-1.2896269463551838E-2</v>
      </c>
      <c r="J138" s="280">
        <v>7.106637594442472E-2</v>
      </c>
      <c r="K138" s="445">
        <v>0.131175468483816</v>
      </c>
      <c r="L138" s="446">
        <v>9.4122657580919936E-2</v>
      </c>
      <c r="M138" s="682" t="s">
        <v>719</v>
      </c>
      <c r="N138" s="683"/>
      <c r="O138" s="683"/>
      <c r="P138" s="683"/>
      <c r="Q138" s="683"/>
      <c r="R138" s="683"/>
      <c r="S138" s="683"/>
      <c r="T138" s="684"/>
      <c r="U138" s="178"/>
      <c r="V138" s="317" t="s">
        <v>935</v>
      </c>
      <c r="W138" s="296" t="s">
        <v>925</v>
      </c>
      <c r="X138" s="314"/>
      <c r="Y138" s="275"/>
      <c r="Z138" s="275"/>
      <c r="AA138" s="275"/>
      <c r="AB138" s="275"/>
      <c r="AC138" s="275"/>
      <c r="AD138" s="275"/>
      <c r="AE138" s="275"/>
    </row>
    <row r="139" spans="1:31" ht="15" hidden="1" customHeight="1" outlineLevel="1" x14ac:dyDescent="0.3">
      <c r="A139" s="275"/>
      <c r="B139" s="475" t="s">
        <v>343</v>
      </c>
      <c r="C139" s="452" t="s">
        <v>37</v>
      </c>
      <c r="D139" s="293" t="s">
        <v>396</v>
      </c>
      <c r="E139" s="276">
        <v>3302</v>
      </c>
      <c r="F139" s="442">
        <v>1.2517058377558756</v>
      </c>
      <c r="G139" s="279">
        <v>2638</v>
      </c>
      <c r="H139" s="278">
        <v>0.6218455743879473</v>
      </c>
      <c r="I139" s="444">
        <v>0.15127832501227839</v>
      </c>
      <c r="J139" s="278">
        <v>0.47056724937566891</v>
      </c>
      <c r="K139" s="445">
        <v>0.10256410256410256</v>
      </c>
      <c r="L139" s="447">
        <v>0.11965811965811966</v>
      </c>
      <c r="M139" s="576"/>
      <c r="N139" s="577"/>
      <c r="O139" s="577"/>
      <c r="P139" s="577"/>
      <c r="Q139" s="577"/>
      <c r="R139" s="577"/>
      <c r="S139" s="577"/>
      <c r="T139" s="578"/>
      <c r="U139" s="275"/>
      <c r="V139" s="314"/>
      <c r="W139" s="314"/>
      <c r="X139" s="314"/>
      <c r="Y139" s="275"/>
      <c r="Z139" s="275"/>
      <c r="AA139" s="275"/>
      <c r="AB139" s="275"/>
      <c r="AC139" s="275"/>
      <c r="AD139" s="275"/>
      <c r="AE139" s="275"/>
    </row>
    <row r="140" spans="1:31" ht="15" hidden="1" customHeight="1" outlineLevel="1" x14ac:dyDescent="0.3">
      <c r="A140" s="275"/>
      <c r="B140" s="475" t="s">
        <v>344</v>
      </c>
      <c r="C140" s="452" t="s">
        <v>37</v>
      </c>
      <c r="D140" s="293" t="s">
        <v>405</v>
      </c>
      <c r="E140" s="276">
        <v>1756</v>
      </c>
      <c r="F140" s="442">
        <v>1.5992714025500911</v>
      </c>
      <c r="G140" s="279">
        <v>1098</v>
      </c>
      <c r="H140" s="278">
        <v>0.33069679849340866</v>
      </c>
      <c r="I140" s="444">
        <v>0.13483522161149641</v>
      </c>
      <c r="J140" s="278">
        <v>0.19586157688191225</v>
      </c>
      <c r="K140" s="445">
        <v>0.11320754716981132</v>
      </c>
      <c r="L140" s="447">
        <v>0.11320754716981132</v>
      </c>
      <c r="M140" s="576"/>
      <c r="N140" s="577"/>
      <c r="O140" s="577"/>
      <c r="P140" s="577"/>
      <c r="Q140" s="577"/>
      <c r="R140" s="577"/>
      <c r="S140" s="577"/>
      <c r="T140" s="578"/>
      <c r="U140" s="275"/>
      <c r="V140" s="314"/>
      <c r="W140" s="314"/>
      <c r="X140" s="314"/>
      <c r="Y140" s="275"/>
      <c r="Z140" s="275"/>
      <c r="AA140" s="275"/>
      <c r="AB140" s="275"/>
      <c r="AC140" s="275"/>
      <c r="AD140" s="275"/>
      <c r="AE140" s="275"/>
    </row>
    <row r="141" spans="1:31" ht="15" hidden="1" customHeight="1" outlineLevel="1" x14ac:dyDescent="0.3">
      <c r="A141" s="275"/>
      <c r="B141" s="475" t="s">
        <v>345</v>
      </c>
      <c r="C141" s="452" t="s">
        <v>37</v>
      </c>
      <c r="D141" s="293" t="s">
        <v>397</v>
      </c>
      <c r="E141" s="276">
        <v>709</v>
      </c>
      <c r="F141" s="442">
        <v>2.6958174904942966</v>
      </c>
      <c r="G141" s="279">
        <v>263</v>
      </c>
      <c r="H141" s="278">
        <v>0.1335216572504708</v>
      </c>
      <c r="I141" s="444">
        <v>8.6607636558355211E-2</v>
      </c>
      <c r="J141" s="278">
        <v>4.6914020692115588E-2</v>
      </c>
      <c r="K141" s="445">
        <v>0.18181818181818182</v>
      </c>
      <c r="L141" s="447">
        <v>0</v>
      </c>
      <c r="M141" s="576"/>
      <c r="N141" s="577"/>
      <c r="O141" s="577"/>
      <c r="P141" s="577"/>
      <c r="Q141" s="577"/>
      <c r="R141" s="577"/>
      <c r="S141" s="577"/>
      <c r="T141" s="578"/>
      <c r="U141" s="275"/>
      <c r="V141" s="314"/>
      <c r="W141" s="314"/>
      <c r="X141" s="314"/>
      <c r="Y141" s="275"/>
      <c r="Z141" s="275"/>
      <c r="AA141" s="275"/>
      <c r="AB141" s="275"/>
      <c r="AC141" s="275"/>
      <c r="AD141" s="275"/>
      <c r="AE141" s="275"/>
    </row>
    <row r="142" spans="1:31" ht="15" hidden="1" customHeight="1" outlineLevel="1" x14ac:dyDescent="0.3">
      <c r="A142" s="275"/>
      <c r="B142" s="475" t="s">
        <v>346</v>
      </c>
      <c r="C142" s="452" t="s">
        <v>37</v>
      </c>
      <c r="D142" s="293" t="s">
        <v>434</v>
      </c>
      <c r="E142" s="276">
        <v>44</v>
      </c>
      <c r="F142" s="442">
        <v>1.3333333333333333</v>
      </c>
      <c r="G142" s="279">
        <v>33</v>
      </c>
      <c r="H142" s="278">
        <v>8.2862523540489647E-3</v>
      </c>
      <c r="I142" s="444">
        <v>2.3997022291827501E-3</v>
      </c>
      <c r="J142" s="278">
        <v>5.8865501248662145E-3</v>
      </c>
      <c r="K142" s="445">
        <v>0</v>
      </c>
      <c r="L142" s="447">
        <v>0.5</v>
      </c>
      <c r="M142" s="576"/>
      <c r="N142" s="577"/>
      <c r="O142" s="577"/>
      <c r="P142" s="577"/>
      <c r="Q142" s="577"/>
      <c r="R142" s="577"/>
      <c r="S142" s="577"/>
      <c r="T142" s="578"/>
      <c r="U142" s="275"/>
      <c r="V142" s="314"/>
      <c r="W142" s="314"/>
      <c r="X142" s="314"/>
      <c r="Y142" s="275"/>
      <c r="Z142" s="275"/>
      <c r="AA142" s="275"/>
      <c r="AB142" s="275"/>
      <c r="AC142" s="275"/>
      <c r="AD142" s="275"/>
      <c r="AE142" s="275"/>
    </row>
    <row r="143" spans="1:31" ht="15" hidden="1" customHeight="1" outlineLevel="1" x14ac:dyDescent="0.3">
      <c r="A143" s="275"/>
      <c r="B143" s="475" t="s">
        <v>347</v>
      </c>
      <c r="C143" s="455" t="s">
        <v>37</v>
      </c>
      <c r="D143" s="293" t="s">
        <v>435</v>
      </c>
      <c r="E143" s="276">
        <v>2</v>
      </c>
      <c r="F143" s="442">
        <v>2</v>
      </c>
      <c r="G143" s="279">
        <v>1</v>
      </c>
      <c r="H143" s="278">
        <v>3.7664783427495291E-4</v>
      </c>
      <c r="I143" s="444">
        <v>1.982675274608252E-4</v>
      </c>
      <c r="J143" s="278">
        <v>1.7838030681412772E-4</v>
      </c>
      <c r="K143" s="445" t="s">
        <v>32</v>
      </c>
      <c r="L143" s="447" t="s">
        <v>32</v>
      </c>
      <c r="M143" s="576"/>
      <c r="N143" s="577"/>
      <c r="O143" s="577"/>
      <c r="P143" s="577"/>
      <c r="Q143" s="577"/>
      <c r="R143" s="577"/>
      <c r="S143" s="577"/>
      <c r="T143" s="578"/>
      <c r="U143" s="275"/>
      <c r="V143" s="314"/>
      <c r="W143" s="314"/>
      <c r="X143" s="314"/>
      <c r="Y143" s="275"/>
      <c r="Z143" s="275"/>
      <c r="AA143" s="275"/>
      <c r="AB143" s="275"/>
      <c r="AC143" s="275"/>
      <c r="AD143" s="275"/>
      <c r="AE143" s="275"/>
    </row>
    <row r="144" spans="1:31" ht="20.100000000000001" customHeight="1" collapsed="1" x14ac:dyDescent="0.3">
      <c r="A144" s="275"/>
      <c r="B144" s="450">
        <v>8</v>
      </c>
      <c r="C144" s="691" t="s">
        <v>34</v>
      </c>
      <c r="D144" s="692"/>
      <c r="E144" s="277">
        <v>4157</v>
      </c>
      <c r="F144" s="442">
        <v>0.68529508737223865</v>
      </c>
      <c r="G144" s="279">
        <v>6066</v>
      </c>
      <c r="H144" s="443">
        <v>4.5539196354235131E-2</v>
      </c>
      <c r="I144" s="444">
        <v>-3.1358526884951526E-2</v>
      </c>
      <c r="J144" s="280">
        <v>7.6897723239186658E-2</v>
      </c>
      <c r="K144" s="445">
        <v>0.22791638570465272</v>
      </c>
      <c r="L144" s="446">
        <v>3.5064059339177341E-2</v>
      </c>
      <c r="M144" s="682" t="s">
        <v>936</v>
      </c>
      <c r="N144" s="683"/>
      <c r="O144" s="683"/>
      <c r="P144" s="683"/>
      <c r="Q144" s="683"/>
      <c r="R144" s="683"/>
      <c r="S144" s="683"/>
      <c r="T144" s="684"/>
      <c r="U144" s="178"/>
      <c r="V144" s="317" t="s">
        <v>937</v>
      </c>
      <c r="W144" s="296" t="s">
        <v>633</v>
      </c>
      <c r="X144" s="314"/>
      <c r="Y144" s="275"/>
      <c r="Z144" s="275"/>
      <c r="AA144" s="275"/>
      <c r="AB144" s="275"/>
      <c r="AC144" s="275"/>
      <c r="AD144" s="275"/>
      <c r="AE144" s="275"/>
    </row>
    <row r="145" spans="1:31" ht="15" hidden="1" customHeight="1" outlineLevel="1" x14ac:dyDescent="0.3">
      <c r="A145" s="275"/>
      <c r="B145" s="475" t="s">
        <v>348</v>
      </c>
      <c r="C145" s="452" t="s">
        <v>34</v>
      </c>
      <c r="D145" s="293" t="s">
        <v>400</v>
      </c>
      <c r="E145" s="276">
        <v>1235</v>
      </c>
      <c r="F145" s="442">
        <v>0.6876391982182628</v>
      </c>
      <c r="G145" s="279">
        <v>1796</v>
      </c>
      <c r="H145" s="278">
        <v>0.29708924705316336</v>
      </c>
      <c r="I145" s="444">
        <v>1.0127551309740968E-3</v>
      </c>
      <c r="J145" s="278">
        <v>0.29607649192218927</v>
      </c>
      <c r="K145" s="445">
        <v>0.53333333333333333</v>
      </c>
      <c r="L145" s="447">
        <v>6.6666666666666666E-2</v>
      </c>
      <c r="M145" s="576"/>
      <c r="N145" s="577"/>
      <c r="O145" s="577"/>
      <c r="P145" s="577"/>
      <c r="Q145" s="577"/>
      <c r="R145" s="577"/>
      <c r="S145" s="577"/>
      <c r="T145" s="578"/>
      <c r="U145" s="275"/>
      <c r="V145" s="314"/>
      <c r="W145" s="314"/>
      <c r="X145" s="314"/>
      <c r="Y145" s="275"/>
      <c r="Z145" s="275"/>
      <c r="AA145" s="275"/>
      <c r="AB145" s="275"/>
      <c r="AC145" s="275"/>
      <c r="AD145" s="275"/>
      <c r="AE145" s="275"/>
    </row>
    <row r="146" spans="1:31" ht="15" hidden="1" customHeight="1" outlineLevel="1" x14ac:dyDescent="0.3">
      <c r="A146" s="275"/>
      <c r="B146" s="475" t="s">
        <v>349</v>
      </c>
      <c r="C146" s="452" t="s">
        <v>34</v>
      </c>
      <c r="D146" s="293" t="s">
        <v>402</v>
      </c>
      <c r="E146" s="276">
        <v>1220</v>
      </c>
      <c r="F146" s="442">
        <v>2.3968565815324165</v>
      </c>
      <c r="G146" s="279">
        <v>509</v>
      </c>
      <c r="H146" s="278">
        <v>0.29348087563146502</v>
      </c>
      <c r="I146" s="444">
        <v>0.20957055581610068</v>
      </c>
      <c r="J146" s="278">
        <v>8.3910319815364329E-2</v>
      </c>
      <c r="K146" s="445">
        <v>0.56578947368421051</v>
      </c>
      <c r="L146" s="447">
        <v>9.2105263157894732E-2</v>
      </c>
      <c r="M146" s="576"/>
      <c r="N146" s="577"/>
      <c r="O146" s="577"/>
      <c r="P146" s="577"/>
      <c r="Q146" s="577"/>
      <c r="R146" s="577"/>
      <c r="S146" s="577"/>
      <c r="T146" s="578"/>
      <c r="U146" s="275"/>
      <c r="V146" s="314"/>
      <c r="W146" s="314"/>
      <c r="X146" s="314"/>
      <c r="Y146" s="275"/>
      <c r="Z146" s="275"/>
      <c r="AA146" s="275"/>
      <c r="AB146" s="275"/>
      <c r="AC146" s="275"/>
      <c r="AD146" s="275"/>
      <c r="AE146" s="275"/>
    </row>
    <row r="147" spans="1:31" ht="15" hidden="1" customHeight="1" outlineLevel="1" x14ac:dyDescent="0.3">
      <c r="A147" s="275"/>
      <c r="B147" s="475" t="s">
        <v>350</v>
      </c>
      <c r="C147" s="452" t="s">
        <v>34</v>
      </c>
      <c r="D147" s="293" t="s">
        <v>416</v>
      </c>
      <c r="E147" s="276">
        <v>525</v>
      </c>
      <c r="F147" s="442">
        <v>1.2096774193548387</v>
      </c>
      <c r="G147" s="279">
        <v>434</v>
      </c>
      <c r="H147" s="278">
        <v>0.12629299975944192</v>
      </c>
      <c r="I147" s="444">
        <v>5.4746675987598858E-2</v>
      </c>
      <c r="J147" s="278">
        <v>7.1546323771843057E-2</v>
      </c>
      <c r="K147" s="445">
        <v>0.5</v>
      </c>
      <c r="L147" s="447">
        <v>0</v>
      </c>
      <c r="M147" s="576"/>
      <c r="N147" s="577"/>
      <c r="O147" s="577"/>
      <c r="P147" s="577"/>
      <c r="Q147" s="577"/>
      <c r="R147" s="577"/>
      <c r="S147" s="577"/>
      <c r="T147" s="578"/>
      <c r="U147" s="275"/>
      <c r="V147" s="314"/>
      <c r="W147" s="314"/>
      <c r="X147" s="314"/>
      <c r="Y147" s="275"/>
      <c r="Z147" s="275"/>
      <c r="AA147" s="275"/>
      <c r="AB147" s="275"/>
      <c r="AC147" s="275"/>
      <c r="AD147" s="275"/>
      <c r="AE147" s="275"/>
    </row>
    <row r="148" spans="1:31" ht="15" hidden="1" customHeight="1" outlineLevel="1" x14ac:dyDescent="0.3">
      <c r="A148" s="275"/>
      <c r="B148" s="475" t="s">
        <v>351</v>
      </c>
      <c r="C148" s="452" t="s">
        <v>34</v>
      </c>
      <c r="D148" s="293" t="s">
        <v>424</v>
      </c>
      <c r="E148" s="276">
        <v>480</v>
      </c>
      <c r="F148" s="442">
        <v>3.9344262295081966</v>
      </c>
      <c r="G148" s="279">
        <v>122</v>
      </c>
      <c r="H148" s="278">
        <v>0.11546788549434689</v>
      </c>
      <c r="I148" s="444">
        <v>9.535578526355229E-2</v>
      </c>
      <c r="J148" s="278">
        <v>2.0112100230794593E-2</v>
      </c>
      <c r="K148" s="445">
        <v>0.14285714285714285</v>
      </c>
      <c r="L148" s="447">
        <v>4.7619047619047616E-2</v>
      </c>
      <c r="M148" s="576"/>
      <c r="N148" s="577"/>
      <c r="O148" s="577"/>
      <c r="P148" s="577"/>
      <c r="Q148" s="577"/>
      <c r="R148" s="577"/>
      <c r="S148" s="577"/>
      <c r="T148" s="578"/>
      <c r="U148" s="275"/>
      <c r="V148" s="314"/>
      <c r="W148" s="314"/>
      <c r="X148" s="314"/>
      <c r="Y148" s="275"/>
      <c r="Z148" s="275"/>
      <c r="AA148" s="275"/>
      <c r="AB148" s="275"/>
      <c r="AC148" s="275"/>
      <c r="AD148" s="275"/>
      <c r="AE148" s="275"/>
    </row>
    <row r="149" spans="1:31" ht="15" hidden="1" customHeight="1" outlineLevel="1" x14ac:dyDescent="0.3">
      <c r="A149" s="275"/>
      <c r="B149" s="475" t="s">
        <v>352</v>
      </c>
      <c r="C149" s="455" t="s">
        <v>34</v>
      </c>
      <c r="D149" s="293" t="s">
        <v>425</v>
      </c>
      <c r="E149" s="276">
        <v>147</v>
      </c>
      <c r="F149" s="442">
        <v>0.5810276679841897</v>
      </c>
      <c r="G149" s="279">
        <v>253</v>
      </c>
      <c r="H149" s="278">
        <v>3.5362039932643731E-2</v>
      </c>
      <c r="I149" s="444">
        <v>-6.3458400541680088E-3</v>
      </c>
      <c r="J149" s="278">
        <v>4.170787998681174E-2</v>
      </c>
      <c r="K149" s="445">
        <v>0.5</v>
      </c>
      <c r="L149" s="447">
        <v>0.25</v>
      </c>
      <c r="M149" s="576"/>
      <c r="N149" s="577"/>
      <c r="O149" s="577"/>
      <c r="P149" s="577"/>
      <c r="Q149" s="577"/>
      <c r="R149" s="577"/>
      <c r="S149" s="577"/>
      <c r="T149" s="578"/>
      <c r="U149" s="275"/>
      <c r="V149" s="314"/>
      <c r="W149" s="314"/>
      <c r="X149" s="314"/>
      <c r="Y149" s="275"/>
      <c r="Z149" s="275"/>
      <c r="AA149" s="275"/>
      <c r="AB149" s="275"/>
      <c r="AC149" s="275"/>
      <c r="AD149" s="275"/>
      <c r="AE149" s="275"/>
    </row>
    <row r="150" spans="1:31" ht="20.100000000000001" customHeight="1" collapsed="1" x14ac:dyDescent="0.3">
      <c r="A150" s="275"/>
      <c r="B150" s="450">
        <v>9</v>
      </c>
      <c r="C150" s="691" t="s">
        <v>40</v>
      </c>
      <c r="D150" s="692"/>
      <c r="E150" s="277">
        <v>3431</v>
      </c>
      <c r="F150" s="442">
        <v>0.52040042469285608</v>
      </c>
      <c r="G150" s="279">
        <v>6593</v>
      </c>
      <c r="H150" s="443">
        <v>3.758599535515534E-2</v>
      </c>
      <c r="I150" s="444">
        <v>-4.5992423589117266E-2</v>
      </c>
      <c r="J150" s="280">
        <v>8.3578418944272606E-2</v>
      </c>
      <c r="K150" s="445">
        <v>0.22358078602620088</v>
      </c>
      <c r="L150" s="446">
        <v>8.3842794759825326E-2</v>
      </c>
      <c r="M150" s="682" t="s">
        <v>635</v>
      </c>
      <c r="N150" s="683"/>
      <c r="O150" s="683"/>
      <c r="P150" s="683"/>
      <c r="Q150" s="683"/>
      <c r="R150" s="683"/>
      <c r="S150" s="683"/>
      <c r="T150" s="684"/>
      <c r="U150" s="178"/>
      <c r="V150" s="317" t="s">
        <v>938</v>
      </c>
      <c r="W150" s="296" t="s">
        <v>939</v>
      </c>
      <c r="X150" s="314"/>
      <c r="Y150" s="275"/>
      <c r="Z150" s="275"/>
      <c r="AA150" s="275"/>
      <c r="AB150" s="5"/>
      <c r="AC150" s="275"/>
      <c r="AD150" s="275"/>
      <c r="AE150" s="275"/>
    </row>
    <row r="151" spans="1:31" ht="15" hidden="1" customHeight="1" outlineLevel="1" x14ac:dyDescent="0.3">
      <c r="A151" s="275"/>
      <c r="B151" s="475" t="s">
        <v>353</v>
      </c>
      <c r="C151" s="452" t="s">
        <v>40</v>
      </c>
      <c r="D151" s="293" t="s">
        <v>422</v>
      </c>
      <c r="E151" s="276">
        <v>2468</v>
      </c>
      <c r="F151" s="442">
        <v>77.125</v>
      </c>
      <c r="G151" s="279">
        <v>32</v>
      </c>
      <c r="H151" s="278">
        <v>0.71932381229962106</v>
      </c>
      <c r="I151" s="444">
        <v>0.71447017965894155</v>
      </c>
      <c r="J151" s="278">
        <v>4.8536326406795087E-3</v>
      </c>
      <c r="K151" s="445">
        <v>0.40909090909090912</v>
      </c>
      <c r="L151" s="447">
        <v>1.5151515151515152E-2</v>
      </c>
      <c r="M151" s="576"/>
      <c r="N151" s="577"/>
      <c r="O151" s="577"/>
      <c r="P151" s="577"/>
      <c r="Q151" s="577"/>
      <c r="R151" s="577"/>
      <c r="S151" s="577"/>
      <c r="T151" s="578"/>
      <c r="U151" s="275"/>
      <c r="V151" s="314"/>
      <c r="W151" s="314"/>
      <c r="X151" s="314"/>
      <c r="Y151" s="275"/>
      <c r="Z151" s="275"/>
      <c r="AA151" s="275"/>
      <c r="AB151" s="275"/>
      <c r="AC151" s="275"/>
      <c r="AD151" s="275"/>
      <c r="AE151" s="275"/>
    </row>
    <row r="152" spans="1:31" ht="15" hidden="1" customHeight="1" outlineLevel="1" x14ac:dyDescent="0.3">
      <c r="A152" s="275"/>
      <c r="B152" s="475" t="s">
        <v>354</v>
      </c>
      <c r="C152" s="452" t="s">
        <v>40</v>
      </c>
      <c r="D152" s="293" t="s">
        <v>415</v>
      </c>
      <c r="E152" s="276">
        <v>396</v>
      </c>
      <c r="F152" s="442">
        <v>0.25449871465295631</v>
      </c>
      <c r="G152" s="279">
        <v>1556</v>
      </c>
      <c r="H152" s="278">
        <v>0.1154182454095016</v>
      </c>
      <c r="I152" s="444">
        <v>-0.12058964174353951</v>
      </c>
      <c r="J152" s="278">
        <v>0.23600788715304111</v>
      </c>
      <c r="K152" s="445">
        <v>0.2857142857142857</v>
      </c>
      <c r="L152" s="447">
        <v>7.1428571428571425E-2</v>
      </c>
      <c r="M152" s="576"/>
      <c r="N152" s="577"/>
      <c r="O152" s="577"/>
      <c r="P152" s="577"/>
      <c r="Q152" s="577"/>
      <c r="R152" s="577"/>
      <c r="S152" s="577"/>
      <c r="T152" s="578"/>
      <c r="U152" s="275"/>
      <c r="V152" s="314"/>
      <c r="W152" s="314"/>
      <c r="X152" s="314"/>
      <c r="Y152" s="275"/>
      <c r="Z152" s="275"/>
      <c r="AA152" s="275"/>
      <c r="AB152" s="275"/>
      <c r="AC152" s="275"/>
      <c r="AD152" s="275"/>
      <c r="AE152" s="275"/>
    </row>
    <row r="153" spans="1:31" ht="15" hidden="1" customHeight="1" outlineLevel="1" x14ac:dyDescent="0.3">
      <c r="A153" s="275"/>
      <c r="B153" s="475" t="s">
        <v>355</v>
      </c>
      <c r="C153" s="452" t="s">
        <v>40</v>
      </c>
      <c r="D153" s="293" t="s">
        <v>407</v>
      </c>
      <c r="E153" s="276">
        <v>170</v>
      </c>
      <c r="F153" s="442">
        <v>3.6170212765957448</v>
      </c>
      <c r="G153" s="279">
        <v>47</v>
      </c>
      <c r="H153" s="278">
        <v>4.9548236665695133E-2</v>
      </c>
      <c r="I153" s="444">
        <v>4.2419463724697105E-2</v>
      </c>
      <c r="J153" s="278">
        <v>7.128772940998028E-3</v>
      </c>
      <c r="K153" s="445" t="s">
        <v>32</v>
      </c>
      <c r="L153" s="447" t="s">
        <v>32</v>
      </c>
      <c r="M153" s="576"/>
      <c r="N153" s="577"/>
      <c r="O153" s="577"/>
      <c r="P153" s="577"/>
      <c r="Q153" s="577"/>
      <c r="R153" s="577"/>
      <c r="S153" s="577"/>
      <c r="T153" s="578"/>
      <c r="U153" s="275"/>
      <c r="V153" s="314"/>
      <c r="W153" s="314"/>
      <c r="X153" s="314"/>
      <c r="Y153" s="275"/>
      <c r="Z153" s="275"/>
      <c r="AA153" s="275"/>
      <c r="AB153" s="275"/>
      <c r="AC153" s="275"/>
      <c r="AD153" s="275"/>
      <c r="AE153" s="275"/>
    </row>
    <row r="154" spans="1:31" ht="15" hidden="1" customHeight="1" outlineLevel="1" x14ac:dyDescent="0.3">
      <c r="A154" s="275"/>
      <c r="B154" s="475" t="s">
        <v>356</v>
      </c>
      <c r="C154" s="452" t="s">
        <v>40</v>
      </c>
      <c r="D154" s="293" t="s">
        <v>423</v>
      </c>
      <c r="E154" s="276">
        <v>56</v>
      </c>
      <c r="F154" s="442">
        <v>1.75</v>
      </c>
      <c r="G154" s="279">
        <v>32</v>
      </c>
      <c r="H154" s="278">
        <v>1.6321772078111339E-2</v>
      </c>
      <c r="I154" s="444">
        <v>1.1468139437431829E-2</v>
      </c>
      <c r="J154" s="278">
        <v>4.8536326406795087E-3</v>
      </c>
      <c r="K154" s="445" t="s">
        <v>32</v>
      </c>
      <c r="L154" s="447" t="s">
        <v>32</v>
      </c>
      <c r="M154" s="576"/>
      <c r="N154" s="577"/>
      <c r="O154" s="577"/>
      <c r="P154" s="577"/>
      <c r="Q154" s="577"/>
      <c r="R154" s="577"/>
      <c r="S154" s="577"/>
      <c r="T154" s="578"/>
      <c r="U154" s="275"/>
      <c r="V154" s="314"/>
      <c r="W154" s="314"/>
      <c r="X154" s="314"/>
      <c r="Y154" s="275"/>
      <c r="Z154" s="275"/>
      <c r="AA154" s="275"/>
      <c r="AB154" s="275"/>
      <c r="AC154" s="275"/>
      <c r="AD154" s="275"/>
      <c r="AE154" s="275"/>
    </row>
    <row r="155" spans="1:31" ht="15" hidden="1" customHeight="1" outlineLevel="1" x14ac:dyDescent="0.3">
      <c r="A155" s="275"/>
      <c r="B155" s="475" t="s">
        <v>357</v>
      </c>
      <c r="C155" s="455" t="s">
        <v>40</v>
      </c>
      <c r="D155" s="293" t="s">
        <v>411</v>
      </c>
      <c r="E155" s="276">
        <v>34</v>
      </c>
      <c r="F155" s="442">
        <v>0.69387755102040816</v>
      </c>
      <c r="G155" s="279">
        <v>49</v>
      </c>
      <c r="H155" s="278">
        <v>9.9096473331390274E-3</v>
      </c>
      <c r="I155" s="444">
        <v>2.4775223520985303E-3</v>
      </c>
      <c r="J155" s="278">
        <v>7.4321249810404971E-3</v>
      </c>
      <c r="K155" s="445">
        <v>0.5</v>
      </c>
      <c r="L155" s="447">
        <v>0</v>
      </c>
      <c r="M155" s="576"/>
      <c r="N155" s="577"/>
      <c r="O155" s="577"/>
      <c r="P155" s="577"/>
      <c r="Q155" s="577"/>
      <c r="R155" s="577"/>
      <c r="S155" s="577"/>
      <c r="T155" s="578"/>
      <c r="U155" s="275"/>
      <c r="V155" s="314"/>
      <c r="W155" s="314"/>
      <c r="X155" s="314"/>
      <c r="Y155" s="275"/>
      <c r="Z155" s="275"/>
      <c r="AA155" s="275"/>
      <c r="AB155" s="275"/>
      <c r="AC155" s="275"/>
      <c r="AD155" s="275"/>
      <c r="AE155" s="275"/>
    </row>
    <row r="156" spans="1:31" ht="20.100000000000001" customHeight="1" collapsed="1" x14ac:dyDescent="0.3">
      <c r="A156" s="275"/>
      <c r="B156" s="441">
        <v>10</v>
      </c>
      <c r="C156" s="693" t="s">
        <v>213</v>
      </c>
      <c r="D156" s="694"/>
      <c r="E156" s="277">
        <v>2850</v>
      </c>
      <c r="F156" s="442">
        <v>3.0031612223393047</v>
      </c>
      <c r="G156" s="279">
        <v>949</v>
      </c>
      <c r="H156" s="443">
        <v>3.1221243591428947E-2</v>
      </c>
      <c r="I156" s="444">
        <v>1.9190920585496186E-2</v>
      </c>
      <c r="J156" s="280">
        <v>1.2030323005932762E-2</v>
      </c>
      <c r="K156" s="445">
        <v>0.80291479820627798</v>
      </c>
      <c r="L156" s="446">
        <v>1.0762331838565023E-2</v>
      </c>
      <c r="M156" s="682" t="s">
        <v>623</v>
      </c>
      <c r="N156" s="683"/>
      <c r="O156" s="683"/>
      <c r="P156" s="683"/>
      <c r="Q156" s="683"/>
      <c r="R156" s="683"/>
      <c r="S156" s="683"/>
      <c r="T156" s="684"/>
      <c r="U156" s="178"/>
      <c r="V156" s="317" t="s">
        <v>940</v>
      </c>
      <c r="W156" s="296" t="s">
        <v>624</v>
      </c>
      <c r="X156" s="314"/>
      <c r="Y156" s="275"/>
      <c r="Z156" s="275"/>
      <c r="AA156" s="275"/>
      <c r="AB156" s="5"/>
      <c r="AC156" s="275"/>
      <c r="AD156" s="275"/>
      <c r="AE156" s="275"/>
    </row>
    <row r="157" spans="1:31" ht="15" hidden="1" customHeight="1" outlineLevel="1" x14ac:dyDescent="0.3">
      <c r="A157" s="275"/>
      <c r="B157" s="474" t="s">
        <v>358</v>
      </c>
      <c r="C157" s="452" t="s">
        <v>213</v>
      </c>
      <c r="D157" s="294" t="s">
        <v>396</v>
      </c>
      <c r="E157" s="276">
        <v>991</v>
      </c>
      <c r="F157" s="442">
        <v>3.2071197411003238</v>
      </c>
      <c r="G157" s="279">
        <v>309</v>
      </c>
      <c r="H157" s="278">
        <v>0.34771929824561404</v>
      </c>
      <c r="I157" s="444">
        <v>2.2113397297247317E-2</v>
      </c>
      <c r="J157" s="278">
        <v>0.32560590094836672</v>
      </c>
      <c r="K157" s="445">
        <v>0.38095238095238093</v>
      </c>
      <c r="L157" s="447">
        <v>4.7619047619047616E-2</v>
      </c>
      <c r="M157" s="579"/>
      <c r="N157" s="580"/>
      <c r="O157" s="580"/>
      <c r="P157" s="580"/>
      <c r="Q157" s="580"/>
      <c r="R157" s="580"/>
      <c r="S157" s="580"/>
      <c r="T157" s="581"/>
      <c r="U157" s="275"/>
      <c r="V157" s="314"/>
      <c r="W157" s="314"/>
      <c r="X157" s="314"/>
      <c r="Y157" s="275"/>
      <c r="Z157" s="275"/>
      <c r="AA157" s="275"/>
      <c r="AB157" s="275"/>
      <c r="AC157" s="275"/>
      <c r="AD157" s="275"/>
      <c r="AE157" s="275"/>
    </row>
    <row r="158" spans="1:31" ht="15" hidden="1" customHeight="1" outlineLevel="1" x14ac:dyDescent="0.3">
      <c r="A158" s="275"/>
      <c r="B158" s="475" t="s">
        <v>359</v>
      </c>
      <c r="C158" s="452" t="s">
        <v>213</v>
      </c>
      <c r="D158" s="293" t="s">
        <v>34</v>
      </c>
      <c r="E158" s="276">
        <v>318</v>
      </c>
      <c r="F158" s="442">
        <v>3.2783505154639174</v>
      </c>
      <c r="G158" s="279">
        <v>97</v>
      </c>
      <c r="H158" s="278">
        <v>0.11157894736842106</v>
      </c>
      <c r="I158" s="444">
        <v>9.3660917309078828E-3</v>
      </c>
      <c r="J158" s="278">
        <v>0.10221285563751317</v>
      </c>
      <c r="K158" s="445">
        <v>0.5</v>
      </c>
      <c r="L158" s="447">
        <v>0</v>
      </c>
      <c r="M158" s="579"/>
      <c r="N158" s="580"/>
      <c r="O158" s="580"/>
      <c r="P158" s="580"/>
      <c r="Q158" s="580"/>
      <c r="R158" s="580"/>
      <c r="S158" s="580"/>
      <c r="T158" s="581"/>
      <c r="U158" s="275"/>
      <c r="V158" s="314"/>
      <c r="W158" s="314"/>
      <c r="X158" s="314"/>
      <c r="Y158" s="275"/>
      <c r="Z158" s="275"/>
      <c r="AA158" s="275"/>
      <c r="AB158" s="275"/>
      <c r="AC158" s="275"/>
      <c r="AD158" s="275"/>
      <c r="AE158" s="275"/>
    </row>
    <row r="159" spans="1:31" ht="15" hidden="1" customHeight="1" outlineLevel="1" x14ac:dyDescent="0.3">
      <c r="A159" s="275"/>
      <c r="B159" s="475" t="s">
        <v>360</v>
      </c>
      <c r="C159" s="452" t="s">
        <v>213</v>
      </c>
      <c r="D159" s="293" t="s">
        <v>412</v>
      </c>
      <c r="E159" s="276">
        <v>281</v>
      </c>
      <c r="F159" s="442">
        <v>56.2</v>
      </c>
      <c r="G159" s="279">
        <v>5</v>
      </c>
      <c r="H159" s="278">
        <v>9.8596491228070182E-2</v>
      </c>
      <c r="I159" s="444">
        <v>9.3327787329229292E-2</v>
      </c>
      <c r="J159" s="278">
        <v>5.268703898840885E-3</v>
      </c>
      <c r="K159" s="445">
        <v>0.625</v>
      </c>
      <c r="L159" s="447">
        <v>0</v>
      </c>
      <c r="M159" s="579"/>
      <c r="N159" s="580"/>
      <c r="O159" s="580"/>
      <c r="P159" s="580"/>
      <c r="Q159" s="580"/>
      <c r="R159" s="580"/>
      <c r="S159" s="580"/>
      <c r="T159" s="581"/>
      <c r="U159" s="275"/>
      <c r="V159" s="314"/>
      <c r="W159" s="314"/>
      <c r="X159" s="314"/>
      <c r="Y159" s="275"/>
      <c r="Z159" s="275"/>
      <c r="AA159" s="275"/>
      <c r="AB159" s="275"/>
      <c r="AC159" s="275"/>
      <c r="AD159" s="275"/>
      <c r="AE159" s="275"/>
    </row>
    <row r="160" spans="1:31" ht="15" hidden="1" customHeight="1" outlineLevel="1" x14ac:dyDescent="0.3">
      <c r="A160" s="275"/>
      <c r="B160" s="475" t="s">
        <v>361</v>
      </c>
      <c r="C160" s="452" t="s">
        <v>213</v>
      </c>
      <c r="D160" s="293"/>
      <c r="E160" s="276">
        <v>0</v>
      </c>
      <c r="F160" s="442" t="s">
        <v>30</v>
      </c>
      <c r="G160" s="279">
        <v>0</v>
      </c>
      <c r="H160" s="278">
        <v>0</v>
      </c>
      <c r="I160" s="444">
        <v>0</v>
      </c>
      <c r="J160" s="278">
        <v>0</v>
      </c>
      <c r="K160" s="445">
        <v>0</v>
      </c>
      <c r="L160" s="447">
        <v>0</v>
      </c>
      <c r="M160" s="579"/>
      <c r="N160" s="580"/>
      <c r="O160" s="580"/>
      <c r="P160" s="580"/>
      <c r="Q160" s="580"/>
      <c r="R160" s="580"/>
      <c r="S160" s="580"/>
      <c r="T160" s="581"/>
      <c r="U160" s="275"/>
      <c r="V160" s="314"/>
      <c r="W160" s="314"/>
      <c r="X160" s="314"/>
      <c r="Y160" s="275"/>
      <c r="Z160" s="275"/>
      <c r="AA160" s="275"/>
      <c r="AB160" s="275"/>
      <c r="AC160" s="275"/>
      <c r="AD160" s="275"/>
      <c r="AE160" s="275"/>
    </row>
    <row r="161" spans="1:31" ht="15" hidden="1" customHeight="1" outlineLevel="1" x14ac:dyDescent="0.3">
      <c r="A161" s="275"/>
      <c r="B161" s="475" t="s">
        <v>362</v>
      </c>
      <c r="C161" s="455" t="s">
        <v>213</v>
      </c>
      <c r="D161" s="293"/>
      <c r="E161" s="276">
        <v>0</v>
      </c>
      <c r="F161" s="442" t="s">
        <v>30</v>
      </c>
      <c r="G161" s="279">
        <v>0</v>
      </c>
      <c r="H161" s="278">
        <v>0</v>
      </c>
      <c r="I161" s="444">
        <v>0</v>
      </c>
      <c r="J161" s="278">
        <v>0</v>
      </c>
      <c r="K161" s="445">
        <v>0</v>
      </c>
      <c r="L161" s="447">
        <v>0</v>
      </c>
      <c r="M161" s="579"/>
      <c r="N161" s="580"/>
      <c r="O161" s="580"/>
      <c r="P161" s="580"/>
      <c r="Q161" s="580"/>
      <c r="R161" s="580"/>
      <c r="S161" s="580"/>
      <c r="T161" s="581"/>
      <c r="U161" s="275"/>
      <c r="V161" s="314"/>
      <c r="W161" s="314"/>
      <c r="X161" s="314"/>
      <c r="Y161" s="275"/>
      <c r="Z161" s="275"/>
      <c r="AA161" s="275"/>
      <c r="AB161" s="275"/>
      <c r="AC161" s="275"/>
      <c r="AD161" s="275"/>
      <c r="AE161" s="275"/>
    </row>
    <row r="162" spans="1:31" collapsed="1" x14ac:dyDescent="0.3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96"/>
      <c r="W162" s="314"/>
      <c r="X162" s="314"/>
      <c r="Y162" s="275"/>
      <c r="Z162" s="275"/>
      <c r="AA162" s="275"/>
      <c r="AB162" s="5"/>
      <c r="AC162" s="275"/>
      <c r="AD162" s="275"/>
      <c r="AE162" s="275"/>
    </row>
    <row r="163" spans="1:31" ht="18.75" customHeight="1" x14ac:dyDescent="0.3">
      <c r="A163" s="275"/>
      <c r="B163" s="331" t="s">
        <v>539</v>
      </c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275"/>
      <c r="V163" s="314"/>
      <c r="W163" s="314"/>
      <c r="X163" s="314"/>
      <c r="Y163" s="275"/>
      <c r="Z163" s="275"/>
      <c r="AA163" s="275"/>
      <c r="AB163" s="275"/>
      <c r="AC163" s="275"/>
      <c r="AD163" s="275"/>
      <c r="AE163" s="275"/>
    </row>
    <row r="164" spans="1:31" ht="39.950000000000003" customHeight="1" x14ac:dyDescent="0.3">
      <c r="A164" s="275"/>
      <c r="B164" s="656" t="s">
        <v>708</v>
      </c>
      <c r="C164" s="657"/>
      <c r="D164" s="657"/>
      <c r="E164" s="657"/>
      <c r="F164" s="657"/>
      <c r="G164" s="657"/>
      <c r="H164" s="657"/>
      <c r="I164" s="657"/>
      <c r="J164" s="657"/>
      <c r="K164" s="657"/>
      <c r="L164" s="657"/>
      <c r="M164" s="657"/>
      <c r="N164" s="657"/>
      <c r="O164" s="657"/>
      <c r="P164" s="657"/>
      <c r="Q164" s="657"/>
      <c r="R164" s="657"/>
      <c r="S164" s="657"/>
      <c r="T164" s="657"/>
      <c r="U164" s="275"/>
      <c r="V164" s="314" t="s">
        <v>709</v>
      </c>
      <c r="W164" s="314" t="s">
        <v>710</v>
      </c>
      <c r="X164" s="314"/>
      <c r="Y164" s="275"/>
      <c r="Z164" s="275"/>
      <c r="AA164" s="275"/>
      <c r="AB164" s="275"/>
      <c r="AC164" s="275"/>
      <c r="AD164" s="275"/>
      <c r="AE164" s="275"/>
    </row>
    <row r="165" spans="1:31" ht="7.5" customHeight="1" x14ac:dyDescent="0.3">
      <c r="A165" s="275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331"/>
      <c r="U165" s="275"/>
      <c r="V165" s="314"/>
      <c r="W165" s="314"/>
      <c r="X165" s="314"/>
      <c r="Y165" s="275"/>
      <c r="Z165" s="275"/>
      <c r="AA165" s="275"/>
      <c r="AB165" s="275"/>
      <c r="AC165" s="275"/>
      <c r="AD165" s="275"/>
      <c r="AE165" s="275"/>
    </row>
    <row r="166" spans="1:31" ht="20.100000000000001" customHeight="1" x14ac:dyDescent="0.3">
      <c r="A166" s="275"/>
      <c r="B166" s="631" t="s">
        <v>315</v>
      </c>
      <c r="C166" s="649"/>
      <c r="D166" s="650"/>
      <c r="E166" s="337" t="s">
        <v>28</v>
      </c>
      <c r="F166" s="335"/>
      <c r="G166" s="335"/>
      <c r="H166" s="337" t="s">
        <v>29</v>
      </c>
      <c r="I166" s="335"/>
      <c r="J166" s="335"/>
      <c r="K166" s="628" t="s">
        <v>231</v>
      </c>
      <c r="L166" s="630"/>
      <c r="M166" s="661"/>
      <c r="N166" s="661"/>
      <c r="O166" s="661"/>
      <c r="P166" s="661"/>
      <c r="Q166" s="661"/>
      <c r="R166" s="661"/>
      <c r="S166" s="661"/>
      <c r="T166" s="636"/>
      <c r="U166" s="275"/>
      <c r="V166" s="314"/>
      <c r="W166" s="314"/>
      <c r="X166" s="678" t="s">
        <v>449</v>
      </c>
      <c r="Y166" s="678"/>
      <c r="Z166" s="275"/>
      <c r="AA166" s="275"/>
      <c r="AB166" s="275"/>
      <c r="AC166" s="275"/>
      <c r="AD166" s="275"/>
      <c r="AE166" s="275"/>
    </row>
    <row r="167" spans="1:31" ht="20.100000000000001" customHeight="1" x14ac:dyDescent="0.3">
      <c r="A167" s="275"/>
      <c r="B167" s="633"/>
      <c r="C167" s="651"/>
      <c r="D167" s="652"/>
      <c r="E167" s="341"/>
      <c r="F167" s="344" t="s">
        <v>228</v>
      </c>
      <c r="G167" s="307" t="s">
        <v>316</v>
      </c>
      <c r="H167" s="343"/>
      <c r="I167" s="308" t="s">
        <v>228</v>
      </c>
      <c r="J167" s="307" t="s">
        <v>316</v>
      </c>
      <c r="K167" s="342" t="s">
        <v>303</v>
      </c>
      <c r="L167" s="434" t="s">
        <v>304</v>
      </c>
      <c r="M167" s="662"/>
      <c r="N167" s="662"/>
      <c r="O167" s="662"/>
      <c r="P167" s="662"/>
      <c r="Q167" s="662"/>
      <c r="R167" s="662"/>
      <c r="S167" s="662"/>
      <c r="T167" s="639"/>
      <c r="U167" s="275"/>
      <c r="V167" s="314"/>
      <c r="W167" s="314"/>
      <c r="X167" s="678"/>
      <c r="Y167" s="678"/>
      <c r="Z167" s="275"/>
      <c r="AA167" s="275"/>
      <c r="AB167" s="275"/>
      <c r="AC167" s="275"/>
      <c r="AD167" s="275"/>
      <c r="AE167" s="275"/>
    </row>
    <row r="168" spans="1:31" ht="20.100000000000001" customHeight="1" x14ac:dyDescent="0.3">
      <c r="A168" s="275"/>
      <c r="B168" s="679" t="s">
        <v>232</v>
      </c>
      <c r="C168" s="670"/>
      <c r="D168" s="671"/>
      <c r="E168" s="413">
        <v>3965</v>
      </c>
      <c r="F168" s="435">
        <v>0.53997003949339506</v>
      </c>
      <c r="G168" s="436">
        <v>7343</v>
      </c>
      <c r="H168" s="473" t="s">
        <v>31</v>
      </c>
      <c r="I168" s="473" t="s">
        <v>31</v>
      </c>
      <c r="J168" s="473" t="s">
        <v>31</v>
      </c>
      <c r="K168" s="437">
        <v>0.24023668639053256</v>
      </c>
      <c r="L168" s="438">
        <v>0.14477317554240632</v>
      </c>
      <c r="M168" s="439"/>
      <c r="N168" s="439"/>
      <c r="O168" s="439"/>
      <c r="P168" s="439"/>
      <c r="Q168" s="439"/>
      <c r="R168" s="439"/>
      <c r="S168" s="439"/>
      <c r="T168" s="440"/>
      <c r="U168" s="275"/>
      <c r="V168" s="314"/>
      <c r="W168" s="314"/>
      <c r="X168" s="315">
        <v>0.16161059018201876</v>
      </c>
      <c r="Y168" s="291">
        <v>0.13568670711527855</v>
      </c>
      <c r="Z168" s="275"/>
      <c r="AA168" s="275"/>
      <c r="AB168" s="275"/>
      <c r="AC168" s="275"/>
      <c r="AD168" s="275"/>
      <c r="AE168" s="275"/>
    </row>
    <row r="169" spans="1:31" ht="20.100000000000001" customHeight="1" x14ac:dyDescent="0.3">
      <c r="A169" s="275"/>
      <c r="B169" s="441">
        <v>1</v>
      </c>
      <c r="C169" s="680" t="s">
        <v>36</v>
      </c>
      <c r="D169" s="681"/>
      <c r="E169" s="277">
        <v>1401</v>
      </c>
      <c r="F169" s="442">
        <v>0.54619883040935668</v>
      </c>
      <c r="G169" s="279">
        <v>2565</v>
      </c>
      <c r="H169" s="278">
        <v>0.22491571680847647</v>
      </c>
      <c r="I169" s="444">
        <v>-3.7703306433051115E-2</v>
      </c>
      <c r="J169" s="280">
        <v>0.26261902324152758</v>
      </c>
      <c r="K169" s="445">
        <v>0.18647540983606559</v>
      </c>
      <c r="L169" s="446">
        <v>9.6311475409836061E-2</v>
      </c>
      <c r="M169" s="695" t="s">
        <v>941</v>
      </c>
      <c r="N169" s="696"/>
      <c r="O169" s="696"/>
      <c r="P169" s="696"/>
      <c r="Q169" s="696"/>
      <c r="R169" s="696"/>
      <c r="S169" s="696"/>
      <c r="T169" s="697"/>
      <c r="U169" s="275"/>
      <c r="V169" s="314" t="s">
        <v>942</v>
      </c>
      <c r="W169" s="314" t="s">
        <v>943</v>
      </c>
      <c r="X169" s="314"/>
      <c r="Y169" s="275"/>
      <c r="Z169" s="275"/>
      <c r="AA169" s="275"/>
      <c r="AB169" s="275"/>
      <c r="AC169" s="275"/>
      <c r="AD169" s="275"/>
      <c r="AE169" s="275"/>
    </row>
    <row r="170" spans="1:31" ht="15" hidden="1" customHeight="1" outlineLevel="1" x14ac:dyDescent="0.3">
      <c r="A170" s="275"/>
      <c r="B170" s="474" t="s">
        <v>317</v>
      </c>
      <c r="C170" s="287" t="s">
        <v>36</v>
      </c>
      <c r="D170" s="293" t="s">
        <v>47</v>
      </c>
      <c r="E170" s="276">
        <v>821</v>
      </c>
      <c r="F170" s="442">
        <v>4.5611111111111109</v>
      </c>
      <c r="G170" s="279">
        <v>180</v>
      </c>
      <c r="H170" s="278">
        <v>0.5860099928622412</v>
      </c>
      <c r="I170" s="444">
        <v>0.51583455426574998</v>
      </c>
      <c r="J170" s="278">
        <v>7.0175438596491224E-2</v>
      </c>
      <c r="K170" s="445">
        <v>0.12903225806451613</v>
      </c>
      <c r="L170" s="447">
        <v>9.6774193548387094E-2</v>
      </c>
      <c r="M170" s="582"/>
      <c r="N170" s="582"/>
      <c r="O170" s="582"/>
      <c r="P170" s="582"/>
      <c r="Q170" s="582"/>
      <c r="R170" s="582"/>
      <c r="S170" s="582"/>
      <c r="T170" s="583"/>
      <c r="U170" s="275"/>
      <c r="V170" s="314"/>
      <c r="W170" s="314"/>
      <c r="X170" s="314"/>
      <c r="Y170" s="275"/>
      <c r="Z170" s="275"/>
      <c r="AA170" s="275"/>
      <c r="AB170" s="275"/>
      <c r="AC170" s="275"/>
      <c r="AD170" s="275"/>
      <c r="AE170" s="275"/>
    </row>
    <row r="171" spans="1:31" ht="15" hidden="1" customHeight="1" outlineLevel="1" x14ac:dyDescent="0.3">
      <c r="A171" s="275"/>
      <c r="B171" s="474" t="s">
        <v>364</v>
      </c>
      <c r="C171" s="287" t="s">
        <v>36</v>
      </c>
      <c r="D171" s="293" t="s">
        <v>49</v>
      </c>
      <c r="E171" s="276">
        <v>464</v>
      </c>
      <c r="F171" s="442">
        <v>1.8054474708171206</v>
      </c>
      <c r="G171" s="279">
        <v>257</v>
      </c>
      <c r="H171" s="278">
        <v>0.33119200571020702</v>
      </c>
      <c r="I171" s="444">
        <v>0.23099707393632787</v>
      </c>
      <c r="J171" s="278">
        <v>0.10019493177387914</v>
      </c>
      <c r="K171" s="445">
        <v>0.2857142857142857</v>
      </c>
      <c r="L171" s="447">
        <v>0.2857142857142857</v>
      </c>
      <c r="M171" s="584"/>
      <c r="N171" s="584"/>
      <c r="O171" s="584"/>
      <c r="P171" s="584"/>
      <c r="Q171" s="584"/>
      <c r="R171" s="584"/>
      <c r="S171" s="584"/>
      <c r="T171" s="585"/>
      <c r="U171" s="275"/>
      <c r="V171" s="314"/>
      <c r="W171" s="314"/>
      <c r="X171" s="314"/>
      <c r="Y171" s="275"/>
      <c r="Z171" s="275"/>
      <c r="AA171" s="275"/>
      <c r="AB171" s="275"/>
      <c r="AC171" s="275"/>
      <c r="AD171" s="275"/>
      <c r="AE171" s="275"/>
    </row>
    <row r="172" spans="1:31" ht="15" hidden="1" customHeight="1" outlineLevel="1" x14ac:dyDescent="0.3">
      <c r="A172" s="275"/>
      <c r="B172" s="474" t="s">
        <v>365</v>
      </c>
      <c r="C172" s="287" t="s">
        <v>36</v>
      </c>
      <c r="D172" s="293" t="s">
        <v>51</v>
      </c>
      <c r="E172" s="276">
        <v>214</v>
      </c>
      <c r="F172" s="442">
        <v>1.1955307262569832</v>
      </c>
      <c r="G172" s="279">
        <v>179</v>
      </c>
      <c r="H172" s="278">
        <v>0.15274803711634546</v>
      </c>
      <c r="I172" s="444">
        <v>8.2962462067612527E-2</v>
      </c>
      <c r="J172" s="278">
        <v>6.9785575048732937E-2</v>
      </c>
      <c r="K172" s="445">
        <v>0.66666666666666663</v>
      </c>
      <c r="L172" s="447">
        <v>0</v>
      </c>
      <c r="M172" s="584"/>
      <c r="N172" s="584"/>
      <c r="O172" s="584"/>
      <c r="P172" s="584"/>
      <c r="Q172" s="584"/>
      <c r="R172" s="584"/>
      <c r="S172" s="584"/>
      <c r="T172" s="585"/>
      <c r="U172" s="275"/>
      <c r="V172" s="314"/>
      <c r="W172" s="314"/>
      <c r="X172" s="314"/>
      <c r="Y172" s="275"/>
      <c r="Z172" s="275"/>
      <c r="AA172" s="275"/>
      <c r="AB172" s="275"/>
      <c r="AC172" s="275"/>
      <c r="AD172" s="275"/>
      <c r="AE172" s="275"/>
    </row>
    <row r="173" spans="1:31" ht="15" hidden="1" customHeight="1" outlineLevel="1" x14ac:dyDescent="0.3">
      <c r="A173" s="275"/>
      <c r="B173" s="474" t="s">
        <v>366</v>
      </c>
      <c r="C173" s="287" t="s">
        <v>36</v>
      </c>
      <c r="D173" s="293" t="s">
        <v>390</v>
      </c>
      <c r="E173" s="276">
        <v>114</v>
      </c>
      <c r="F173" s="442">
        <v>0.53521126760563376</v>
      </c>
      <c r="G173" s="279">
        <v>213</v>
      </c>
      <c r="H173" s="278">
        <v>8.137044967880086E-2</v>
      </c>
      <c r="I173" s="444">
        <v>-1.6704859937137634E-3</v>
      </c>
      <c r="J173" s="278">
        <v>8.3040935672514624E-2</v>
      </c>
      <c r="K173" s="445">
        <v>0.72413793103448276</v>
      </c>
      <c r="L173" s="447">
        <v>0.10344827586206896</v>
      </c>
      <c r="M173" s="584"/>
      <c r="N173" s="584"/>
      <c r="O173" s="584"/>
      <c r="P173" s="584"/>
      <c r="Q173" s="584"/>
      <c r="R173" s="584"/>
      <c r="S173" s="584"/>
      <c r="T173" s="585"/>
      <c r="U173" s="275"/>
      <c r="V173" s="314"/>
      <c r="W173" s="314"/>
      <c r="X173" s="314"/>
      <c r="Y173" s="275"/>
      <c r="Z173" s="275"/>
      <c r="AA173" s="275"/>
      <c r="AB173" s="275"/>
      <c r="AC173" s="275"/>
      <c r="AD173" s="275"/>
      <c r="AE173" s="275"/>
    </row>
    <row r="174" spans="1:31" ht="15" hidden="1" customHeight="1" outlineLevel="1" x14ac:dyDescent="0.3">
      <c r="A174" s="275"/>
      <c r="B174" s="474" t="s">
        <v>367</v>
      </c>
      <c r="C174" s="288" t="s">
        <v>36</v>
      </c>
      <c r="D174" s="293" t="s">
        <v>54</v>
      </c>
      <c r="E174" s="276">
        <v>101</v>
      </c>
      <c r="F174" s="442">
        <v>0.34121621621621623</v>
      </c>
      <c r="G174" s="279">
        <v>296</v>
      </c>
      <c r="H174" s="278">
        <v>7.2091363311920051E-2</v>
      </c>
      <c r="I174" s="444">
        <v>-4.3308246824532187E-2</v>
      </c>
      <c r="J174" s="278">
        <v>0.11539961013645224</v>
      </c>
      <c r="K174" s="445">
        <v>0.27272727272727271</v>
      </c>
      <c r="L174" s="447">
        <v>0.18181818181818182</v>
      </c>
      <c r="M174" s="584"/>
      <c r="N174" s="584"/>
      <c r="O174" s="584"/>
      <c r="P174" s="584"/>
      <c r="Q174" s="584"/>
      <c r="R174" s="584"/>
      <c r="S174" s="584"/>
      <c r="T174" s="585"/>
      <c r="U174" s="275"/>
      <c r="V174" s="314"/>
      <c r="W174" s="314"/>
      <c r="X174" s="314"/>
      <c r="Y174" s="275"/>
      <c r="Z174" s="275"/>
      <c r="AA174" s="275"/>
      <c r="AB174" s="275"/>
      <c r="AC174" s="275"/>
      <c r="AD174" s="275"/>
      <c r="AE174" s="275"/>
    </row>
    <row r="175" spans="1:31" ht="20.100000000000001" customHeight="1" collapsed="1" x14ac:dyDescent="0.3">
      <c r="A175" s="275"/>
      <c r="B175" s="450">
        <v>2</v>
      </c>
      <c r="C175" s="680" t="s">
        <v>42</v>
      </c>
      <c r="D175" s="681"/>
      <c r="E175" s="277">
        <v>1048</v>
      </c>
      <c r="F175" s="442">
        <v>1.046953046953047</v>
      </c>
      <c r="G175" s="279">
        <v>1001</v>
      </c>
      <c r="H175" s="278">
        <v>0.16824530422218656</v>
      </c>
      <c r="I175" s="444">
        <v>6.5757334528319458E-2</v>
      </c>
      <c r="J175" s="280">
        <v>0.1024879696938671</v>
      </c>
      <c r="K175" s="445">
        <v>0.1444141689373297</v>
      </c>
      <c r="L175" s="447">
        <v>0.11716621253405994</v>
      </c>
      <c r="M175" s="695" t="s">
        <v>799</v>
      </c>
      <c r="N175" s="696"/>
      <c r="O175" s="696"/>
      <c r="P175" s="696"/>
      <c r="Q175" s="696"/>
      <c r="R175" s="696"/>
      <c r="S175" s="696"/>
      <c r="T175" s="697"/>
      <c r="U175" s="275"/>
      <c r="V175" s="314" t="s">
        <v>866</v>
      </c>
      <c r="W175" s="314" t="s">
        <v>944</v>
      </c>
      <c r="X175" s="314"/>
      <c r="Y175" s="275"/>
      <c r="Z175" s="275"/>
      <c r="AA175" s="275"/>
      <c r="AB175" s="275"/>
      <c r="AC175" s="275"/>
      <c r="AD175" s="275"/>
      <c r="AE175" s="275"/>
    </row>
    <row r="176" spans="1:31" ht="15" hidden="1" customHeight="1" outlineLevel="1" x14ac:dyDescent="0.3">
      <c r="A176" s="275"/>
      <c r="B176" s="474" t="s">
        <v>318</v>
      </c>
      <c r="C176" s="287" t="s">
        <v>42</v>
      </c>
      <c r="D176" s="293" t="s">
        <v>381</v>
      </c>
      <c r="E176" s="276">
        <v>370</v>
      </c>
      <c r="F176" s="442">
        <v>1.5677966101694916</v>
      </c>
      <c r="G176" s="279">
        <v>236</v>
      </c>
      <c r="H176" s="278">
        <v>0.35305343511450382</v>
      </c>
      <c r="I176" s="444">
        <v>0.11728919935026805</v>
      </c>
      <c r="J176" s="278">
        <v>0.23576423576423577</v>
      </c>
      <c r="K176" s="445">
        <v>0</v>
      </c>
      <c r="L176" s="447">
        <v>0.875</v>
      </c>
      <c r="M176" s="584"/>
      <c r="N176" s="584"/>
      <c r="O176" s="584"/>
      <c r="P176" s="584"/>
      <c r="Q176" s="584"/>
      <c r="R176" s="584"/>
      <c r="S176" s="584"/>
      <c r="T176" s="585"/>
      <c r="U176" s="275"/>
      <c r="V176" s="314"/>
      <c r="W176" s="314"/>
      <c r="X176" s="314"/>
      <c r="Y176" s="275"/>
      <c r="Z176" s="275"/>
      <c r="AA176" s="275"/>
      <c r="AB176" s="275"/>
      <c r="AC176" s="275"/>
      <c r="AD176" s="275"/>
      <c r="AE176" s="275"/>
    </row>
    <row r="177" spans="1:31" ht="15" hidden="1" customHeight="1" outlineLevel="1" x14ac:dyDescent="0.3">
      <c r="A177" s="275"/>
      <c r="B177" s="475" t="s">
        <v>319</v>
      </c>
      <c r="C177" s="287" t="s">
        <v>42</v>
      </c>
      <c r="D177" s="293" t="s">
        <v>389</v>
      </c>
      <c r="E177" s="276">
        <v>74</v>
      </c>
      <c r="F177" s="442">
        <v>0.98666666666666669</v>
      </c>
      <c r="G177" s="279">
        <v>75</v>
      </c>
      <c r="H177" s="278">
        <v>7.061068702290077E-2</v>
      </c>
      <c r="I177" s="444">
        <v>-4.3143879021741577E-3</v>
      </c>
      <c r="J177" s="278">
        <v>7.4925074925074928E-2</v>
      </c>
      <c r="K177" s="445">
        <v>0</v>
      </c>
      <c r="L177" s="447">
        <v>1</v>
      </c>
      <c r="M177" s="584"/>
      <c r="N177" s="584"/>
      <c r="O177" s="584"/>
      <c r="P177" s="584"/>
      <c r="Q177" s="584"/>
      <c r="R177" s="584"/>
      <c r="S177" s="584"/>
      <c r="T177" s="585"/>
      <c r="U177" s="275"/>
      <c r="V177" s="314"/>
      <c r="W177" s="314"/>
      <c r="X177" s="314"/>
      <c r="Y177" s="275"/>
      <c r="Z177" s="275"/>
      <c r="AA177" s="275"/>
      <c r="AB177" s="275"/>
      <c r="AC177" s="275"/>
      <c r="AD177" s="275"/>
      <c r="AE177" s="275"/>
    </row>
    <row r="178" spans="1:31" ht="15" hidden="1" customHeight="1" outlineLevel="1" x14ac:dyDescent="0.3">
      <c r="A178" s="275"/>
      <c r="B178" s="475" t="s">
        <v>320</v>
      </c>
      <c r="C178" s="287" t="s">
        <v>42</v>
      </c>
      <c r="D178" s="293" t="s">
        <v>399</v>
      </c>
      <c r="E178" s="276">
        <v>32</v>
      </c>
      <c r="F178" s="442">
        <v>1.6842105263157894</v>
      </c>
      <c r="G178" s="279">
        <v>19</v>
      </c>
      <c r="H178" s="278">
        <v>3.0534351145038167E-2</v>
      </c>
      <c r="I178" s="444">
        <v>1.1553332164019187E-2</v>
      </c>
      <c r="J178" s="278">
        <v>1.898101898101898E-2</v>
      </c>
      <c r="K178" s="445">
        <v>0</v>
      </c>
      <c r="L178" s="447">
        <v>0</v>
      </c>
      <c r="M178" s="584"/>
      <c r="N178" s="584"/>
      <c r="O178" s="584"/>
      <c r="P178" s="584"/>
      <c r="Q178" s="584"/>
      <c r="R178" s="584"/>
      <c r="S178" s="584"/>
      <c r="T178" s="585"/>
      <c r="U178" s="275"/>
      <c r="V178" s="314"/>
      <c r="W178" s="314"/>
      <c r="X178" s="314"/>
      <c r="Y178" s="275"/>
      <c r="Z178" s="275"/>
      <c r="AA178" s="275"/>
      <c r="AB178" s="275"/>
      <c r="AC178" s="275"/>
      <c r="AD178" s="275"/>
      <c r="AE178" s="275"/>
    </row>
    <row r="179" spans="1:31" ht="15" hidden="1" customHeight="1" outlineLevel="1" x14ac:dyDescent="0.3">
      <c r="A179" s="275"/>
      <c r="B179" s="475" t="s">
        <v>321</v>
      </c>
      <c r="C179" s="287" t="s">
        <v>42</v>
      </c>
      <c r="D179" s="293"/>
      <c r="E179" s="276">
        <v>0</v>
      </c>
      <c r="F179" s="442" t="s">
        <v>30</v>
      </c>
      <c r="G179" s="279">
        <v>0</v>
      </c>
      <c r="H179" s="278">
        <v>0</v>
      </c>
      <c r="I179" s="444">
        <v>0</v>
      </c>
      <c r="J179" s="278">
        <v>0</v>
      </c>
      <c r="K179" s="445">
        <v>0</v>
      </c>
      <c r="L179" s="447">
        <v>0</v>
      </c>
      <c r="M179" s="584"/>
      <c r="N179" s="584"/>
      <c r="O179" s="584"/>
      <c r="P179" s="584"/>
      <c r="Q179" s="584"/>
      <c r="R179" s="584"/>
      <c r="S179" s="584"/>
      <c r="T179" s="585"/>
      <c r="U179" s="275"/>
      <c r="V179" s="314"/>
      <c r="W179" s="314"/>
      <c r="X179" s="314"/>
      <c r="Y179" s="275"/>
      <c r="Z179" s="275"/>
      <c r="AA179" s="275"/>
      <c r="AB179" s="275"/>
      <c r="AC179" s="275"/>
      <c r="AD179" s="275"/>
      <c r="AE179" s="275"/>
    </row>
    <row r="180" spans="1:31" ht="15" hidden="1" customHeight="1" outlineLevel="1" x14ac:dyDescent="0.3">
      <c r="A180" s="275"/>
      <c r="B180" s="475" t="s">
        <v>322</v>
      </c>
      <c r="C180" s="287" t="s">
        <v>42</v>
      </c>
      <c r="D180" s="451"/>
      <c r="E180" s="276">
        <v>0</v>
      </c>
      <c r="F180" s="442" t="s">
        <v>30</v>
      </c>
      <c r="G180" s="279">
        <v>0</v>
      </c>
      <c r="H180" s="278">
        <v>0</v>
      </c>
      <c r="I180" s="444">
        <v>0</v>
      </c>
      <c r="J180" s="278">
        <v>0</v>
      </c>
      <c r="K180" s="445">
        <v>0</v>
      </c>
      <c r="L180" s="447">
        <v>0</v>
      </c>
      <c r="M180" s="584"/>
      <c r="N180" s="584"/>
      <c r="O180" s="584"/>
      <c r="P180" s="584"/>
      <c r="Q180" s="584"/>
      <c r="R180" s="584"/>
      <c r="S180" s="584"/>
      <c r="T180" s="585"/>
      <c r="U180" s="275"/>
      <c r="V180" s="314"/>
      <c r="W180" s="314"/>
      <c r="X180" s="314"/>
      <c r="Y180" s="275"/>
      <c r="Z180" s="275"/>
      <c r="AA180" s="275"/>
      <c r="AB180" s="275"/>
      <c r="AC180" s="275"/>
      <c r="AD180" s="275"/>
      <c r="AE180" s="275"/>
    </row>
    <row r="181" spans="1:31" ht="20.100000000000001" customHeight="1" collapsed="1" x14ac:dyDescent="0.3">
      <c r="A181" s="275"/>
      <c r="B181" s="441">
        <v>3</v>
      </c>
      <c r="C181" s="680" t="s">
        <v>45</v>
      </c>
      <c r="D181" s="681"/>
      <c r="E181" s="277">
        <v>927</v>
      </c>
      <c r="F181" s="442">
        <v>0.45065629557608167</v>
      </c>
      <c r="G181" s="279">
        <v>2057</v>
      </c>
      <c r="H181" s="278">
        <v>0.14882003531867075</v>
      </c>
      <c r="I181" s="444">
        <v>-6.1787111195100108E-2</v>
      </c>
      <c r="J181" s="280">
        <v>0.21060714651377085</v>
      </c>
      <c r="K181" s="445">
        <v>0.22887323943661972</v>
      </c>
      <c r="L181" s="447">
        <v>0.19366197183098591</v>
      </c>
      <c r="M181" s="695" t="s">
        <v>868</v>
      </c>
      <c r="N181" s="696"/>
      <c r="O181" s="696"/>
      <c r="P181" s="696"/>
      <c r="Q181" s="696"/>
      <c r="R181" s="696"/>
      <c r="S181" s="696"/>
      <c r="T181" s="697"/>
      <c r="U181" s="275"/>
      <c r="V181" s="314" t="s">
        <v>830</v>
      </c>
      <c r="W181" s="314" t="s">
        <v>721</v>
      </c>
      <c r="X181" s="314"/>
      <c r="Y181" s="275"/>
      <c r="Z181" s="275"/>
      <c r="AA181" s="275"/>
      <c r="AB181" s="275"/>
      <c r="AC181" s="275"/>
      <c r="AD181" s="275"/>
      <c r="AE181" s="275"/>
    </row>
    <row r="182" spans="1:31" ht="15" hidden="1" customHeight="1" outlineLevel="1" x14ac:dyDescent="0.3">
      <c r="A182" s="275"/>
      <c r="B182" s="475" t="s">
        <v>323</v>
      </c>
      <c r="C182" s="287" t="s">
        <v>45</v>
      </c>
      <c r="D182" s="293" t="s">
        <v>394</v>
      </c>
      <c r="E182" s="276">
        <v>476</v>
      </c>
      <c r="F182" s="442">
        <v>0.85611510791366907</v>
      </c>
      <c r="G182" s="279">
        <v>556</v>
      </c>
      <c r="H182" s="278">
        <v>0.51348435814455229</v>
      </c>
      <c r="I182" s="444">
        <v>0.24318780977313759</v>
      </c>
      <c r="J182" s="278">
        <v>0.2702965483714147</v>
      </c>
      <c r="K182" s="445">
        <v>0.51428571428571423</v>
      </c>
      <c r="L182" s="447">
        <v>0.2</v>
      </c>
      <c r="M182" s="584"/>
      <c r="N182" s="584"/>
      <c r="O182" s="584"/>
      <c r="P182" s="584"/>
      <c r="Q182" s="584"/>
      <c r="R182" s="584"/>
      <c r="S182" s="584"/>
      <c r="T182" s="585"/>
      <c r="U182" s="275"/>
      <c r="V182" s="314"/>
      <c r="W182" s="314"/>
      <c r="X182" s="314"/>
      <c r="Y182" s="275"/>
      <c r="Z182" s="275"/>
      <c r="AA182" s="275"/>
      <c r="AB182" s="275"/>
      <c r="AC182" s="275"/>
      <c r="AD182" s="275"/>
      <c r="AE182" s="275"/>
    </row>
    <row r="183" spans="1:31" ht="15" hidden="1" customHeight="1" outlineLevel="1" x14ac:dyDescent="0.3">
      <c r="A183" s="275"/>
      <c r="B183" s="475" t="s">
        <v>324</v>
      </c>
      <c r="C183" s="287" t="s">
        <v>45</v>
      </c>
      <c r="D183" s="293" t="s">
        <v>398</v>
      </c>
      <c r="E183" s="276">
        <v>308</v>
      </c>
      <c r="F183" s="442">
        <v>0.65811965811965811</v>
      </c>
      <c r="G183" s="279">
        <v>468</v>
      </c>
      <c r="H183" s="278">
        <v>0.33225458468176916</v>
      </c>
      <c r="I183" s="444">
        <v>0.10473878497345609</v>
      </c>
      <c r="J183" s="278">
        <v>0.22751579970831307</v>
      </c>
      <c r="K183" s="445">
        <v>0.36</v>
      </c>
      <c r="L183" s="447">
        <v>0.16</v>
      </c>
      <c r="M183" s="584"/>
      <c r="N183" s="584"/>
      <c r="O183" s="584"/>
      <c r="P183" s="584"/>
      <c r="Q183" s="584"/>
      <c r="R183" s="584"/>
      <c r="S183" s="584"/>
      <c r="T183" s="585"/>
      <c r="U183" s="275"/>
      <c r="V183" s="314"/>
      <c r="W183" s="314"/>
      <c r="X183" s="314"/>
      <c r="Y183" s="275"/>
      <c r="Z183" s="275"/>
      <c r="AA183" s="275"/>
      <c r="AB183" s="275"/>
      <c r="AC183" s="275"/>
      <c r="AD183" s="275"/>
      <c r="AE183" s="275"/>
    </row>
    <row r="184" spans="1:31" ht="15" hidden="1" customHeight="1" outlineLevel="1" x14ac:dyDescent="0.3">
      <c r="A184" s="275"/>
      <c r="B184" s="475" t="s">
        <v>325</v>
      </c>
      <c r="C184" s="287" t="s">
        <v>45</v>
      </c>
      <c r="D184" s="293" t="s">
        <v>393</v>
      </c>
      <c r="E184" s="276">
        <v>43</v>
      </c>
      <c r="F184" s="442">
        <v>0.35245901639344263</v>
      </c>
      <c r="G184" s="279">
        <v>122</v>
      </c>
      <c r="H184" s="278">
        <v>4.6386192017259978E-2</v>
      </c>
      <c r="I184" s="444">
        <v>-1.2923482265676335E-2</v>
      </c>
      <c r="J184" s="278">
        <v>5.9309674282936313E-2</v>
      </c>
      <c r="K184" s="445">
        <v>0.375</v>
      </c>
      <c r="L184" s="447">
        <v>0.125</v>
      </c>
      <c r="M184" s="584"/>
      <c r="N184" s="584"/>
      <c r="O184" s="584"/>
      <c r="P184" s="584"/>
      <c r="Q184" s="584"/>
      <c r="R184" s="584"/>
      <c r="S184" s="584"/>
      <c r="T184" s="585"/>
      <c r="U184" s="275"/>
      <c r="V184" s="314"/>
      <c r="W184" s="314"/>
      <c r="X184" s="314"/>
      <c r="Y184" s="275"/>
      <c r="Z184" s="275"/>
      <c r="AA184" s="275"/>
      <c r="AB184" s="275"/>
      <c r="AC184" s="275"/>
      <c r="AD184" s="275"/>
      <c r="AE184" s="275"/>
    </row>
    <row r="185" spans="1:31" ht="15" hidden="1" customHeight="1" outlineLevel="1" x14ac:dyDescent="0.3">
      <c r="A185" s="275"/>
      <c r="B185" s="475" t="s">
        <v>326</v>
      </c>
      <c r="C185" s="287" t="s">
        <v>45</v>
      </c>
      <c r="D185" s="293" t="s">
        <v>384</v>
      </c>
      <c r="E185" s="276">
        <v>16</v>
      </c>
      <c r="F185" s="442">
        <v>0.34782608695652173</v>
      </c>
      <c r="G185" s="279">
        <v>46</v>
      </c>
      <c r="H185" s="278">
        <v>1.7259978425026967E-2</v>
      </c>
      <c r="I185" s="444">
        <v>-5.102685648867053E-3</v>
      </c>
      <c r="J185" s="278">
        <v>2.236266407389402E-2</v>
      </c>
      <c r="K185" s="445">
        <v>0.5</v>
      </c>
      <c r="L185" s="447">
        <v>0</v>
      </c>
      <c r="M185" s="584"/>
      <c r="N185" s="584"/>
      <c r="O185" s="584"/>
      <c r="P185" s="584"/>
      <c r="Q185" s="584"/>
      <c r="R185" s="584"/>
      <c r="S185" s="584"/>
      <c r="T185" s="585"/>
      <c r="U185" s="275"/>
      <c r="V185" s="314"/>
      <c r="W185" s="314"/>
      <c r="X185" s="314"/>
      <c r="Y185" s="275"/>
      <c r="Z185" s="275"/>
      <c r="AA185" s="275"/>
      <c r="AB185" s="275"/>
      <c r="AC185" s="275"/>
      <c r="AD185" s="275"/>
      <c r="AE185" s="275"/>
    </row>
    <row r="186" spans="1:31" ht="15" hidden="1" customHeight="1" outlineLevel="1" x14ac:dyDescent="0.3">
      <c r="A186" s="275"/>
      <c r="B186" s="475" t="s">
        <v>327</v>
      </c>
      <c r="C186" s="288" t="s">
        <v>45</v>
      </c>
      <c r="D186" s="451"/>
      <c r="E186" s="276">
        <v>0</v>
      </c>
      <c r="F186" s="442" t="s">
        <v>30</v>
      </c>
      <c r="G186" s="279">
        <v>0</v>
      </c>
      <c r="H186" s="278">
        <v>0</v>
      </c>
      <c r="I186" s="444">
        <v>0</v>
      </c>
      <c r="J186" s="278">
        <v>0</v>
      </c>
      <c r="K186" s="445">
        <v>0</v>
      </c>
      <c r="L186" s="447">
        <v>0</v>
      </c>
      <c r="M186" s="584"/>
      <c r="N186" s="584"/>
      <c r="O186" s="584"/>
      <c r="P186" s="584"/>
      <c r="Q186" s="584"/>
      <c r="R186" s="584"/>
      <c r="S186" s="584"/>
      <c r="T186" s="585"/>
      <c r="U186" s="275"/>
      <c r="V186" s="314"/>
      <c r="W186" s="314"/>
      <c r="X186" s="314"/>
      <c r="Y186" s="275"/>
      <c r="Z186" s="275"/>
      <c r="AA186" s="275"/>
      <c r="AB186" s="275"/>
      <c r="AC186" s="275"/>
      <c r="AD186" s="275"/>
      <c r="AE186" s="275"/>
    </row>
    <row r="187" spans="1:31" ht="20.100000000000001" customHeight="1" collapsed="1" x14ac:dyDescent="0.3">
      <c r="A187" s="275"/>
      <c r="B187" s="441">
        <v>4</v>
      </c>
      <c r="C187" s="691" t="s">
        <v>41</v>
      </c>
      <c r="D187" s="692"/>
      <c r="E187" s="277">
        <v>882</v>
      </c>
      <c r="F187" s="442">
        <v>0.60245901639344257</v>
      </c>
      <c r="G187" s="279">
        <v>1464</v>
      </c>
      <c r="H187" s="278">
        <v>0.14159576175951197</v>
      </c>
      <c r="I187" s="444">
        <v>-8.2967333771727936E-3</v>
      </c>
      <c r="J187" s="280">
        <v>0.14989249513668476</v>
      </c>
      <c r="K187" s="445">
        <v>0.13559322033898305</v>
      </c>
      <c r="L187" s="447">
        <v>0.22033898305084745</v>
      </c>
      <c r="M187" s="695" t="s">
        <v>869</v>
      </c>
      <c r="N187" s="696"/>
      <c r="O187" s="696"/>
      <c r="P187" s="696"/>
      <c r="Q187" s="696"/>
      <c r="R187" s="696"/>
      <c r="S187" s="696"/>
      <c r="T187" s="697"/>
      <c r="U187" s="275"/>
      <c r="V187" s="314" t="s">
        <v>870</v>
      </c>
      <c r="W187" s="314" t="s">
        <v>607</v>
      </c>
      <c r="X187" s="314"/>
      <c r="Y187" s="275"/>
      <c r="Z187" s="275"/>
      <c r="AA187" s="3"/>
      <c r="AB187" s="275"/>
      <c r="AC187" s="275"/>
      <c r="AD187" s="275"/>
      <c r="AE187" s="275"/>
    </row>
    <row r="188" spans="1:31" ht="15" hidden="1" customHeight="1" outlineLevel="1" x14ac:dyDescent="0.3">
      <c r="A188" s="275"/>
      <c r="B188" s="474" t="s">
        <v>328</v>
      </c>
      <c r="C188" s="452" t="s">
        <v>41</v>
      </c>
      <c r="D188" s="293" t="s">
        <v>386</v>
      </c>
      <c r="E188" s="276">
        <v>630</v>
      </c>
      <c r="F188" s="442">
        <v>2.0063694267515926</v>
      </c>
      <c r="G188" s="279">
        <v>314</v>
      </c>
      <c r="H188" s="278">
        <v>0.7142857142857143</v>
      </c>
      <c r="I188" s="444">
        <v>0.49980483996877445</v>
      </c>
      <c r="J188" s="278">
        <v>0.21448087431693988</v>
      </c>
      <c r="K188" s="445">
        <v>0.10810810810810811</v>
      </c>
      <c r="L188" s="447">
        <v>0.27027027027027029</v>
      </c>
      <c r="M188" s="584"/>
      <c r="N188" s="584"/>
      <c r="O188" s="584"/>
      <c r="P188" s="584"/>
      <c r="Q188" s="584"/>
      <c r="R188" s="584"/>
      <c r="S188" s="584"/>
      <c r="T188" s="585"/>
      <c r="U188" s="275"/>
      <c r="V188" s="314"/>
      <c r="W188" s="314"/>
      <c r="X188" s="314"/>
      <c r="Y188" s="275"/>
      <c r="Z188" s="275"/>
      <c r="AA188" s="275"/>
      <c r="AB188" s="275"/>
      <c r="AC188" s="275"/>
      <c r="AD188" s="275"/>
      <c r="AE188" s="275"/>
    </row>
    <row r="189" spans="1:31" ht="15" hidden="1" customHeight="1" outlineLevel="1" x14ac:dyDescent="0.3">
      <c r="A189" s="275"/>
      <c r="B189" s="474" t="s">
        <v>329</v>
      </c>
      <c r="C189" s="452" t="s">
        <v>41</v>
      </c>
      <c r="D189" s="453" t="s">
        <v>385</v>
      </c>
      <c r="E189" s="276">
        <v>419</v>
      </c>
      <c r="F189" s="442">
        <v>2.1597938144329896</v>
      </c>
      <c r="G189" s="279">
        <v>194</v>
      </c>
      <c r="H189" s="278">
        <v>0.47505668934240364</v>
      </c>
      <c r="I189" s="444">
        <v>0.34254302814021786</v>
      </c>
      <c r="J189" s="278">
        <v>0.1325136612021858</v>
      </c>
      <c r="K189" s="445">
        <v>0.23076923076923078</v>
      </c>
      <c r="L189" s="447">
        <v>0</v>
      </c>
      <c r="M189" s="584"/>
      <c r="N189" s="584"/>
      <c r="O189" s="584"/>
      <c r="P189" s="584"/>
      <c r="Q189" s="584"/>
      <c r="R189" s="584"/>
      <c r="S189" s="584"/>
      <c r="T189" s="585"/>
      <c r="U189" s="275"/>
      <c r="V189" s="314"/>
      <c r="W189" s="314"/>
      <c r="X189" s="314"/>
      <c r="Y189" s="275"/>
      <c r="Z189" s="275"/>
      <c r="AA189" s="275"/>
      <c r="AB189" s="275"/>
      <c r="AC189" s="275"/>
      <c r="AD189" s="275"/>
      <c r="AE189" s="275"/>
    </row>
    <row r="190" spans="1:31" ht="15" hidden="1" customHeight="1" outlineLevel="1" x14ac:dyDescent="0.3">
      <c r="A190" s="275"/>
      <c r="B190" s="474" t="s">
        <v>330</v>
      </c>
      <c r="C190" s="452" t="s">
        <v>41</v>
      </c>
      <c r="D190" s="453" t="s">
        <v>392</v>
      </c>
      <c r="E190" s="276">
        <v>254</v>
      </c>
      <c r="F190" s="442">
        <v>0.58123569794050345</v>
      </c>
      <c r="G190" s="279">
        <v>437</v>
      </c>
      <c r="H190" s="278">
        <v>0.28798185941043086</v>
      </c>
      <c r="I190" s="444">
        <v>-1.0515408349132005E-2</v>
      </c>
      <c r="J190" s="278">
        <v>0.29849726775956287</v>
      </c>
      <c r="K190" s="445">
        <v>0.1111111111111111</v>
      </c>
      <c r="L190" s="447">
        <v>0.22222222222222221</v>
      </c>
      <c r="M190" s="584"/>
      <c r="N190" s="584"/>
      <c r="O190" s="584"/>
      <c r="P190" s="584"/>
      <c r="Q190" s="584"/>
      <c r="R190" s="584"/>
      <c r="S190" s="584"/>
      <c r="T190" s="585"/>
      <c r="U190" s="275"/>
      <c r="V190" s="314"/>
      <c r="W190" s="314"/>
      <c r="X190" s="314"/>
      <c r="Y190" s="275"/>
      <c r="Z190" s="275"/>
      <c r="AA190" s="275"/>
      <c r="AB190" s="275"/>
      <c r="AC190" s="275"/>
      <c r="AD190" s="275"/>
      <c r="AE190" s="275"/>
    </row>
    <row r="191" spans="1:31" ht="15" hidden="1" customHeight="1" outlineLevel="1" x14ac:dyDescent="0.3">
      <c r="A191" s="275"/>
      <c r="B191" s="474" t="s">
        <v>331</v>
      </c>
      <c r="C191" s="452" t="s">
        <v>41</v>
      </c>
      <c r="D191" s="293"/>
      <c r="E191" s="276">
        <v>0</v>
      </c>
      <c r="F191" s="442" t="s">
        <v>30</v>
      </c>
      <c r="G191" s="279">
        <v>0</v>
      </c>
      <c r="H191" s="278">
        <v>0</v>
      </c>
      <c r="I191" s="444">
        <v>0</v>
      </c>
      <c r="J191" s="278">
        <v>0</v>
      </c>
      <c r="K191" s="445">
        <v>0</v>
      </c>
      <c r="L191" s="447">
        <v>0</v>
      </c>
      <c r="M191" s="584"/>
      <c r="N191" s="584"/>
      <c r="O191" s="584"/>
      <c r="P191" s="584"/>
      <c r="Q191" s="584"/>
      <c r="R191" s="584"/>
      <c r="S191" s="584"/>
      <c r="T191" s="585"/>
      <c r="U191" s="275"/>
      <c r="V191" s="314"/>
      <c r="W191" s="314"/>
      <c r="X191" s="314"/>
      <c r="Y191" s="275"/>
      <c r="Z191" s="275"/>
      <c r="AA191" s="275"/>
      <c r="AB191" s="275"/>
      <c r="AC191" s="275"/>
      <c r="AD191" s="275"/>
      <c r="AE191" s="275"/>
    </row>
    <row r="192" spans="1:31" ht="15" hidden="1" customHeight="1" outlineLevel="1" x14ac:dyDescent="0.3">
      <c r="A192" s="275"/>
      <c r="B192" s="474" t="s">
        <v>332</v>
      </c>
      <c r="C192" s="452" t="s">
        <v>41</v>
      </c>
      <c r="D192" s="454"/>
      <c r="E192" s="276">
        <v>0</v>
      </c>
      <c r="F192" s="442" t="s">
        <v>30</v>
      </c>
      <c r="G192" s="279">
        <v>0</v>
      </c>
      <c r="H192" s="278">
        <v>0</v>
      </c>
      <c r="I192" s="444">
        <v>0</v>
      </c>
      <c r="J192" s="278">
        <v>0</v>
      </c>
      <c r="K192" s="445">
        <v>0</v>
      </c>
      <c r="L192" s="447">
        <v>0</v>
      </c>
      <c r="M192" s="584"/>
      <c r="N192" s="584"/>
      <c r="O192" s="584"/>
      <c r="P192" s="584"/>
      <c r="Q192" s="584"/>
      <c r="R192" s="584"/>
      <c r="S192" s="584"/>
      <c r="T192" s="585"/>
      <c r="U192" s="275"/>
      <c r="V192" s="314"/>
      <c r="W192" s="314"/>
      <c r="X192" s="314"/>
      <c r="Y192" s="275"/>
      <c r="Z192" s="275"/>
      <c r="AA192" s="275"/>
      <c r="AB192" s="275"/>
      <c r="AC192" s="275"/>
      <c r="AD192" s="275"/>
      <c r="AE192" s="275"/>
    </row>
    <row r="193" spans="1:31" ht="20.100000000000001" customHeight="1" collapsed="1" x14ac:dyDescent="0.3">
      <c r="A193" s="275"/>
      <c r="B193" s="441">
        <v>5</v>
      </c>
      <c r="C193" s="691" t="s">
        <v>37</v>
      </c>
      <c r="D193" s="692"/>
      <c r="E193" s="277">
        <v>636</v>
      </c>
      <c r="F193" s="442">
        <v>0.57976298997265274</v>
      </c>
      <c r="G193" s="279">
        <v>1097</v>
      </c>
      <c r="H193" s="278">
        <v>0.10210306630277734</v>
      </c>
      <c r="I193" s="444">
        <v>-1.021391946562647E-2</v>
      </c>
      <c r="J193" s="280">
        <v>0.11231698576840381</v>
      </c>
      <c r="K193" s="445">
        <v>8.2872928176795577E-2</v>
      </c>
      <c r="L193" s="447">
        <v>0.12154696132596685</v>
      </c>
      <c r="M193" s="695" t="s">
        <v>871</v>
      </c>
      <c r="N193" s="696"/>
      <c r="O193" s="696"/>
      <c r="P193" s="696"/>
      <c r="Q193" s="696"/>
      <c r="R193" s="696"/>
      <c r="S193" s="696"/>
      <c r="T193" s="697"/>
      <c r="U193" s="275"/>
      <c r="V193" s="314" t="s">
        <v>609</v>
      </c>
      <c r="W193" s="314"/>
      <c r="X193" s="314"/>
      <c r="Y193" s="275"/>
      <c r="Z193" s="275"/>
      <c r="AA193" s="275"/>
      <c r="AB193" s="275"/>
      <c r="AC193" s="275"/>
      <c r="AD193" s="275"/>
      <c r="AE193" s="275"/>
    </row>
    <row r="194" spans="1:31" ht="15" hidden="1" customHeight="1" outlineLevel="1" x14ac:dyDescent="0.3">
      <c r="A194" s="275"/>
      <c r="B194" s="475" t="s">
        <v>333</v>
      </c>
      <c r="C194" s="452" t="s">
        <v>37</v>
      </c>
      <c r="D194" s="293" t="s">
        <v>396</v>
      </c>
      <c r="E194" s="276">
        <v>522</v>
      </c>
      <c r="F194" s="442">
        <v>1.2253521126760563</v>
      </c>
      <c r="G194" s="279">
        <v>426</v>
      </c>
      <c r="H194" s="278">
        <v>0.82075471698113212</v>
      </c>
      <c r="I194" s="444">
        <v>0.43242290294284585</v>
      </c>
      <c r="J194" s="278">
        <v>0.38833181403828626</v>
      </c>
      <c r="K194" s="445">
        <v>0.43529411764705883</v>
      </c>
      <c r="L194" s="447">
        <v>7.0588235294117646E-2</v>
      </c>
      <c r="M194" s="584"/>
      <c r="N194" s="584"/>
      <c r="O194" s="584"/>
      <c r="P194" s="584"/>
      <c r="Q194" s="584"/>
      <c r="R194" s="584"/>
      <c r="S194" s="584"/>
      <c r="T194" s="585"/>
      <c r="U194" s="275"/>
      <c r="V194" s="314"/>
      <c r="W194" s="314"/>
      <c r="X194" s="314"/>
      <c r="Y194" s="275"/>
      <c r="Z194" s="275"/>
      <c r="AA194" s="275"/>
      <c r="AB194" s="275"/>
      <c r="AC194" s="275"/>
      <c r="AD194" s="275"/>
      <c r="AE194" s="275"/>
    </row>
    <row r="195" spans="1:31" ht="15" hidden="1" customHeight="1" outlineLevel="1" x14ac:dyDescent="0.3">
      <c r="A195" s="275"/>
      <c r="B195" s="475" t="s">
        <v>334</v>
      </c>
      <c r="C195" s="452" t="s">
        <v>37</v>
      </c>
      <c r="D195" s="293" t="s">
        <v>397</v>
      </c>
      <c r="E195" s="276">
        <v>73</v>
      </c>
      <c r="F195" s="442">
        <v>0.27547169811320754</v>
      </c>
      <c r="G195" s="279">
        <v>265</v>
      </c>
      <c r="H195" s="278">
        <v>0.11477987421383648</v>
      </c>
      <c r="I195" s="444">
        <v>-0.12678803827476881</v>
      </c>
      <c r="J195" s="278">
        <v>0.24156791248860529</v>
      </c>
      <c r="K195" s="445">
        <v>0</v>
      </c>
      <c r="L195" s="447">
        <v>0</v>
      </c>
      <c r="M195" s="584"/>
      <c r="N195" s="584"/>
      <c r="O195" s="584"/>
      <c r="P195" s="584"/>
      <c r="Q195" s="584"/>
      <c r="R195" s="584"/>
      <c r="S195" s="584"/>
      <c r="T195" s="585"/>
      <c r="U195" s="275"/>
      <c r="V195" s="314"/>
      <c r="W195" s="314"/>
      <c r="X195" s="314"/>
      <c r="Y195" s="275"/>
      <c r="Z195" s="275"/>
      <c r="AA195" s="275"/>
      <c r="AB195" s="275"/>
      <c r="AC195" s="275"/>
      <c r="AD195" s="275"/>
      <c r="AE195" s="275"/>
    </row>
    <row r="196" spans="1:31" ht="15" hidden="1" customHeight="1" outlineLevel="1" x14ac:dyDescent="0.3">
      <c r="A196" s="275"/>
      <c r="B196" s="475" t="s">
        <v>335</v>
      </c>
      <c r="C196" s="452" t="s">
        <v>37</v>
      </c>
      <c r="D196" s="293" t="s">
        <v>434</v>
      </c>
      <c r="E196" s="276">
        <v>0</v>
      </c>
      <c r="F196" s="442">
        <v>0</v>
      </c>
      <c r="G196" s="279">
        <v>2</v>
      </c>
      <c r="H196" s="278">
        <v>0</v>
      </c>
      <c r="I196" s="444">
        <v>-1.8231540565177757E-3</v>
      </c>
      <c r="J196" s="278">
        <v>1.8231540565177757E-3</v>
      </c>
      <c r="K196" s="445" t="s">
        <v>32</v>
      </c>
      <c r="L196" s="447" t="s">
        <v>32</v>
      </c>
      <c r="M196" s="584"/>
      <c r="N196" s="584"/>
      <c r="O196" s="584"/>
      <c r="P196" s="584"/>
      <c r="Q196" s="584"/>
      <c r="R196" s="584"/>
      <c r="S196" s="584"/>
      <c r="T196" s="585"/>
      <c r="U196" s="275"/>
      <c r="V196" s="314"/>
      <c r="W196" s="314"/>
      <c r="X196" s="314"/>
      <c r="Y196" s="275"/>
      <c r="Z196" s="275"/>
      <c r="AA196" s="275"/>
      <c r="AB196" s="275"/>
      <c r="AC196" s="275"/>
      <c r="AD196" s="275"/>
      <c r="AE196" s="275"/>
    </row>
    <row r="197" spans="1:31" ht="15" hidden="1" customHeight="1" outlineLevel="1" x14ac:dyDescent="0.3">
      <c r="A197" s="275"/>
      <c r="B197" s="475" t="s">
        <v>336</v>
      </c>
      <c r="C197" s="452" t="s">
        <v>37</v>
      </c>
      <c r="D197" s="293"/>
      <c r="E197" s="276">
        <v>0</v>
      </c>
      <c r="F197" s="442" t="s">
        <v>30</v>
      </c>
      <c r="G197" s="279">
        <v>0</v>
      </c>
      <c r="H197" s="278">
        <v>0</v>
      </c>
      <c r="I197" s="444">
        <v>0</v>
      </c>
      <c r="J197" s="278">
        <v>0</v>
      </c>
      <c r="K197" s="445">
        <v>0</v>
      </c>
      <c r="L197" s="447">
        <v>0</v>
      </c>
      <c r="M197" s="584"/>
      <c r="N197" s="584"/>
      <c r="O197" s="584"/>
      <c r="P197" s="584"/>
      <c r="Q197" s="584"/>
      <c r="R197" s="584"/>
      <c r="S197" s="584"/>
      <c r="T197" s="585"/>
      <c r="U197" s="275"/>
      <c r="V197" s="314"/>
      <c r="W197" s="314"/>
      <c r="X197" s="314"/>
      <c r="Y197" s="275"/>
      <c r="Z197" s="275"/>
      <c r="AA197" s="275"/>
      <c r="AB197" s="275"/>
      <c r="AC197" s="275"/>
      <c r="AD197" s="275"/>
      <c r="AE197" s="275"/>
    </row>
    <row r="198" spans="1:31" ht="15" hidden="1" customHeight="1" outlineLevel="1" x14ac:dyDescent="0.3">
      <c r="A198" s="275"/>
      <c r="B198" s="475" t="s">
        <v>337</v>
      </c>
      <c r="C198" s="455" t="s">
        <v>37</v>
      </c>
      <c r="D198" s="293"/>
      <c r="E198" s="276">
        <v>0</v>
      </c>
      <c r="F198" s="442" t="s">
        <v>30</v>
      </c>
      <c r="G198" s="279">
        <v>0</v>
      </c>
      <c r="H198" s="278">
        <v>0</v>
      </c>
      <c r="I198" s="444">
        <v>0</v>
      </c>
      <c r="J198" s="278">
        <v>0</v>
      </c>
      <c r="K198" s="445">
        <v>0</v>
      </c>
      <c r="L198" s="447">
        <v>0</v>
      </c>
      <c r="M198" s="584"/>
      <c r="N198" s="584"/>
      <c r="O198" s="584"/>
      <c r="P198" s="584"/>
      <c r="Q198" s="584"/>
      <c r="R198" s="584"/>
      <c r="S198" s="584"/>
      <c r="T198" s="585"/>
      <c r="U198" s="275"/>
      <c r="V198" s="314"/>
      <c r="W198" s="314"/>
      <c r="X198" s="314"/>
      <c r="Y198" s="275"/>
      <c r="Z198" s="275"/>
      <c r="AA198" s="275"/>
      <c r="AB198" s="275"/>
      <c r="AC198" s="275"/>
      <c r="AD198" s="275"/>
      <c r="AE198" s="275"/>
    </row>
    <row r="199" spans="1:31" ht="20.100000000000001" customHeight="1" collapsed="1" x14ac:dyDescent="0.3">
      <c r="A199" s="275"/>
      <c r="B199" s="450">
        <v>6</v>
      </c>
      <c r="C199" s="698" t="s">
        <v>237</v>
      </c>
      <c r="D199" s="699"/>
      <c r="E199" s="277">
        <v>468</v>
      </c>
      <c r="F199" s="442">
        <v>1.7269372693726937</v>
      </c>
      <c r="G199" s="279">
        <v>271</v>
      </c>
      <c r="H199" s="278">
        <v>7.5132445015251251E-2</v>
      </c>
      <c r="I199" s="444">
        <v>4.7385951721507009E-2</v>
      </c>
      <c r="J199" s="280">
        <v>2.7746493293744241E-2</v>
      </c>
      <c r="K199" s="445">
        <v>0.12820512820512819</v>
      </c>
      <c r="L199" s="447">
        <v>0.20512820512820512</v>
      </c>
      <c r="M199" s="695" t="s">
        <v>802</v>
      </c>
      <c r="N199" s="696"/>
      <c r="O199" s="696"/>
      <c r="P199" s="696"/>
      <c r="Q199" s="696"/>
      <c r="R199" s="696"/>
      <c r="S199" s="696"/>
      <c r="T199" s="697"/>
      <c r="U199" s="275"/>
      <c r="V199" s="314" t="s">
        <v>722</v>
      </c>
      <c r="W199" s="314" t="s">
        <v>723</v>
      </c>
      <c r="X199" s="314"/>
      <c r="Y199" s="275"/>
      <c r="Z199" s="275"/>
      <c r="AA199" s="275"/>
      <c r="AB199" s="275"/>
      <c r="AC199" s="275"/>
      <c r="AD199" s="275"/>
      <c r="AE199" s="275"/>
    </row>
    <row r="200" spans="1:31" ht="15" hidden="1" customHeight="1" outlineLevel="1" x14ac:dyDescent="0.3">
      <c r="A200" s="275"/>
      <c r="B200" s="475" t="s">
        <v>338</v>
      </c>
      <c r="C200" s="452" t="s">
        <v>237</v>
      </c>
      <c r="D200" s="293" t="s">
        <v>382</v>
      </c>
      <c r="E200" s="276">
        <v>166</v>
      </c>
      <c r="F200" s="442">
        <v>1.5514018691588785</v>
      </c>
      <c r="G200" s="279">
        <v>107</v>
      </c>
      <c r="H200" s="278">
        <v>0.35470085470085472</v>
      </c>
      <c r="I200" s="444">
        <v>-4.0133093638628659E-2</v>
      </c>
      <c r="J200" s="278">
        <v>0.39483394833948338</v>
      </c>
      <c r="K200" s="445">
        <v>0</v>
      </c>
      <c r="L200" s="447">
        <v>0.54545454545454541</v>
      </c>
      <c r="M200" s="584"/>
      <c r="N200" s="584"/>
      <c r="O200" s="584"/>
      <c r="P200" s="584"/>
      <c r="Q200" s="584"/>
      <c r="R200" s="584"/>
      <c r="S200" s="584"/>
      <c r="T200" s="585"/>
      <c r="U200" s="275"/>
      <c r="V200" s="314"/>
      <c r="W200" s="314"/>
      <c r="X200" s="314"/>
      <c r="Y200" s="275"/>
      <c r="Z200" s="275"/>
      <c r="AA200" s="275"/>
      <c r="AB200" s="275"/>
      <c r="AC200" s="275"/>
      <c r="AD200" s="275"/>
      <c r="AE200" s="275"/>
    </row>
    <row r="201" spans="1:31" ht="15" hidden="1" customHeight="1" outlineLevel="1" x14ac:dyDescent="0.3">
      <c r="A201" s="275"/>
      <c r="B201" s="475" t="s">
        <v>339</v>
      </c>
      <c r="C201" s="452" t="s">
        <v>237</v>
      </c>
      <c r="D201" s="293"/>
      <c r="E201" s="276">
        <v>0</v>
      </c>
      <c r="F201" s="442" t="s">
        <v>30</v>
      </c>
      <c r="G201" s="279">
        <v>0</v>
      </c>
      <c r="H201" s="278">
        <v>0</v>
      </c>
      <c r="I201" s="444">
        <v>0</v>
      </c>
      <c r="J201" s="278">
        <v>0</v>
      </c>
      <c r="K201" s="445">
        <v>0</v>
      </c>
      <c r="L201" s="447">
        <v>0</v>
      </c>
      <c r="M201" s="584"/>
      <c r="N201" s="584"/>
      <c r="O201" s="584"/>
      <c r="P201" s="584"/>
      <c r="Q201" s="584"/>
      <c r="R201" s="584"/>
      <c r="S201" s="584"/>
      <c r="T201" s="585"/>
      <c r="U201" s="275"/>
      <c r="V201" s="314"/>
      <c r="W201" s="314"/>
      <c r="X201" s="314"/>
      <c r="Y201" s="275"/>
      <c r="Z201" s="275"/>
      <c r="AA201" s="275"/>
      <c r="AB201" s="275"/>
      <c r="AC201" s="275"/>
      <c r="AD201" s="275"/>
      <c r="AE201" s="275"/>
    </row>
    <row r="202" spans="1:31" ht="15" hidden="1" customHeight="1" outlineLevel="1" x14ac:dyDescent="0.3">
      <c r="A202" s="275"/>
      <c r="B202" s="475" t="s">
        <v>340</v>
      </c>
      <c r="C202" s="452" t="s">
        <v>237</v>
      </c>
      <c r="D202" s="293"/>
      <c r="E202" s="276">
        <v>0</v>
      </c>
      <c r="F202" s="442" t="s">
        <v>30</v>
      </c>
      <c r="G202" s="279">
        <v>0</v>
      </c>
      <c r="H202" s="278">
        <v>0</v>
      </c>
      <c r="I202" s="444">
        <v>0</v>
      </c>
      <c r="J202" s="278">
        <v>0</v>
      </c>
      <c r="K202" s="445">
        <v>0</v>
      </c>
      <c r="L202" s="447">
        <v>0</v>
      </c>
      <c r="M202" s="584"/>
      <c r="N202" s="584"/>
      <c r="O202" s="584"/>
      <c r="P202" s="584"/>
      <c r="Q202" s="584"/>
      <c r="R202" s="584"/>
      <c r="S202" s="584"/>
      <c r="T202" s="585"/>
      <c r="U202" s="275"/>
      <c r="V202" s="314"/>
      <c r="W202" s="314"/>
      <c r="X202" s="314"/>
      <c r="Y202" s="275"/>
      <c r="Z202" s="275"/>
      <c r="AA202" s="275"/>
      <c r="AB202" s="275"/>
      <c r="AC202" s="275"/>
      <c r="AD202" s="275"/>
      <c r="AE202" s="275"/>
    </row>
    <row r="203" spans="1:31" ht="15" hidden="1" customHeight="1" outlineLevel="1" x14ac:dyDescent="0.3">
      <c r="A203" s="275"/>
      <c r="B203" s="475" t="s">
        <v>341</v>
      </c>
      <c r="C203" s="452" t="s">
        <v>237</v>
      </c>
      <c r="D203" s="293"/>
      <c r="E203" s="276">
        <v>0</v>
      </c>
      <c r="F203" s="442" t="s">
        <v>30</v>
      </c>
      <c r="G203" s="279">
        <v>0</v>
      </c>
      <c r="H203" s="278">
        <v>0</v>
      </c>
      <c r="I203" s="444">
        <v>0</v>
      </c>
      <c r="J203" s="278">
        <v>0</v>
      </c>
      <c r="K203" s="445">
        <v>0</v>
      </c>
      <c r="L203" s="447">
        <v>0</v>
      </c>
      <c r="M203" s="584"/>
      <c r="N203" s="584"/>
      <c r="O203" s="584"/>
      <c r="P203" s="584"/>
      <c r="Q203" s="584"/>
      <c r="R203" s="584"/>
      <c r="S203" s="584"/>
      <c r="T203" s="585"/>
      <c r="U203" s="275"/>
      <c r="V203" s="314"/>
      <c r="W203" s="314"/>
      <c r="X203" s="314"/>
      <c r="Y203" s="275"/>
      <c r="Z203" s="275"/>
      <c r="AA203" s="275"/>
      <c r="AB203" s="275"/>
      <c r="AC203" s="275"/>
      <c r="AD203" s="275"/>
      <c r="AE203" s="275"/>
    </row>
    <row r="204" spans="1:31" ht="15" hidden="1" customHeight="1" outlineLevel="1" x14ac:dyDescent="0.3">
      <c r="A204" s="275"/>
      <c r="B204" s="475" t="s">
        <v>342</v>
      </c>
      <c r="C204" s="455" t="s">
        <v>237</v>
      </c>
      <c r="D204" s="293"/>
      <c r="E204" s="276">
        <v>0</v>
      </c>
      <c r="F204" s="442" t="s">
        <v>30</v>
      </c>
      <c r="G204" s="279">
        <v>0</v>
      </c>
      <c r="H204" s="278">
        <v>0</v>
      </c>
      <c r="I204" s="444">
        <v>0</v>
      </c>
      <c r="J204" s="278">
        <v>0</v>
      </c>
      <c r="K204" s="445">
        <v>0</v>
      </c>
      <c r="L204" s="447">
        <v>0</v>
      </c>
      <c r="M204" s="584"/>
      <c r="N204" s="584"/>
      <c r="O204" s="584"/>
      <c r="P204" s="584"/>
      <c r="Q204" s="584"/>
      <c r="R204" s="584"/>
      <c r="S204" s="584"/>
      <c r="T204" s="585"/>
      <c r="U204" s="275"/>
      <c r="V204" s="314"/>
      <c r="W204" s="314"/>
      <c r="X204" s="314"/>
      <c r="Y204" s="275"/>
      <c r="Z204" s="275"/>
      <c r="AA204" s="275"/>
      <c r="AB204" s="275"/>
      <c r="AC204" s="275"/>
      <c r="AD204" s="275"/>
      <c r="AE204" s="275"/>
    </row>
    <row r="205" spans="1:31" ht="20.100000000000001" customHeight="1" collapsed="1" x14ac:dyDescent="0.3">
      <c r="A205" s="275"/>
      <c r="B205" s="450">
        <v>7</v>
      </c>
      <c r="C205" s="691" t="s">
        <v>40</v>
      </c>
      <c r="D205" s="692"/>
      <c r="E205" s="277">
        <v>324</v>
      </c>
      <c r="F205" s="442">
        <v>2.6776859504132231</v>
      </c>
      <c r="G205" s="279">
        <v>121</v>
      </c>
      <c r="H205" s="278">
        <v>5.2014769625943168E-2</v>
      </c>
      <c r="I205" s="444">
        <v>3.9626113948662528E-2</v>
      </c>
      <c r="J205" s="280">
        <v>1.238865567728064E-2</v>
      </c>
      <c r="K205" s="445">
        <v>0.12162162162162163</v>
      </c>
      <c r="L205" s="447">
        <v>5.4054054054054057E-2</v>
      </c>
      <c r="M205" s="695" t="s">
        <v>748</v>
      </c>
      <c r="N205" s="696"/>
      <c r="O205" s="696"/>
      <c r="P205" s="696"/>
      <c r="Q205" s="696"/>
      <c r="R205" s="696"/>
      <c r="S205" s="696"/>
      <c r="T205" s="697"/>
      <c r="U205" s="275"/>
      <c r="V205" s="314" t="s">
        <v>872</v>
      </c>
      <c r="W205" s="314" t="s">
        <v>873</v>
      </c>
      <c r="X205" s="314"/>
      <c r="Y205" s="275"/>
      <c r="Z205" s="275"/>
      <c r="AA205" s="275"/>
      <c r="AB205" s="275"/>
      <c r="AC205" s="275"/>
      <c r="AD205" s="275"/>
      <c r="AE205" s="275"/>
    </row>
    <row r="206" spans="1:31" ht="15" hidden="1" customHeight="1" outlineLevel="1" x14ac:dyDescent="0.3">
      <c r="A206" s="275"/>
      <c r="B206" s="475" t="s">
        <v>343</v>
      </c>
      <c r="C206" s="452" t="s">
        <v>40</v>
      </c>
      <c r="D206" s="293" t="s">
        <v>387</v>
      </c>
      <c r="E206" s="276">
        <v>6</v>
      </c>
      <c r="F206" s="442">
        <v>0.13043478260869565</v>
      </c>
      <c r="G206" s="279">
        <v>46</v>
      </c>
      <c r="H206" s="278">
        <v>1.8518518518518517E-2</v>
      </c>
      <c r="I206" s="444">
        <v>-0.36164677073767981</v>
      </c>
      <c r="J206" s="278">
        <v>0.38016528925619836</v>
      </c>
      <c r="K206" s="445" t="s">
        <v>32</v>
      </c>
      <c r="L206" s="447" t="s">
        <v>32</v>
      </c>
      <c r="M206" s="584"/>
      <c r="N206" s="584"/>
      <c r="O206" s="584"/>
      <c r="P206" s="584"/>
      <c r="Q206" s="584"/>
      <c r="R206" s="584"/>
      <c r="S206" s="584"/>
      <c r="T206" s="585"/>
      <c r="U206" s="275"/>
      <c r="V206" s="314"/>
      <c r="W206" s="314"/>
      <c r="X206" s="314"/>
      <c r="Y206" s="275"/>
      <c r="Z206" s="275"/>
      <c r="AA206" s="275"/>
      <c r="AB206" s="275"/>
      <c r="AC206" s="275"/>
      <c r="AD206" s="275"/>
      <c r="AE206" s="275"/>
    </row>
    <row r="207" spans="1:31" ht="15" hidden="1" customHeight="1" outlineLevel="1" x14ac:dyDescent="0.3">
      <c r="A207" s="275"/>
      <c r="B207" s="475" t="s">
        <v>344</v>
      </c>
      <c r="C207" s="452" t="s">
        <v>40</v>
      </c>
      <c r="D207" s="293" t="s">
        <v>422</v>
      </c>
      <c r="E207" s="276">
        <v>1</v>
      </c>
      <c r="F207" s="442">
        <v>1</v>
      </c>
      <c r="G207" s="279">
        <v>1</v>
      </c>
      <c r="H207" s="278">
        <v>3.0864197530864196E-3</v>
      </c>
      <c r="I207" s="444">
        <v>-5.178043056830936E-3</v>
      </c>
      <c r="J207" s="278">
        <v>8.2644628099173556E-3</v>
      </c>
      <c r="K207" s="445" t="s">
        <v>32</v>
      </c>
      <c r="L207" s="447" t="s">
        <v>32</v>
      </c>
      <c r="M207" s="584"/>
      <c r="N207" s="584"/>
      <c r="O207" s="584"/>
      <c r="P207" s="584"/>
      <c r="Q207" s="584"/>
      <c r="R207" s="584"/>
      <c r="S207" s="584"/>
      <c r="T207" s="585"/>
      <c r="U207" s="275"/>
      <c r="V207" s="314"/>
      <c r="W207" s="314"/>
      <c r="X207" s="314"/>
      <c r="Y207" s="275"/>
      <c r="Z207" s="275"/>
      <c r="AA207" s="275"/>
      <c r="AB207" s="275"/>
      <c r="AC207" s="275"/>
      <c r="AD207" s="275"/>
      <c r="AE207" s="275"/>
    </row>
    <row r="208" spans="1:31" ht="15" hidden="1" customHeight="1" outlineLevel="1" x14ac:dyDescent="0.3">
      <c r="A208" s="275"/>
      <c r="B208" s="475" t="s">
        <v>345</v>
      </c>
      <c r="C208" s="452" t="s">
        <v>40</v>
      </c>
      <c r="D208" s="293"/>
      <c r="E208" s="276">
        <v>0</v>
      </c>
      <c r="F208" s="442" t="s">
        <v>30</v>
      </c>
      <c r="G208" s="279">
        <v>0</v>
      </c>
      <c r="H208" s="278">
        <v>0</v>
      </c>
      <c r="I208" s="444">
        <v>0</v>
      </c>
      <c r="J208" s="278">
        <v>0</v>
      </c>
      <c r="K208" s="445">
        <v>0</v>
      </c>
      <c r="L208" s="447">
        <v>0</v>
      </c>
      <c r="M208" s="584"/>
      <c r="N208" s="584"/>
      <c r="O208" s="584"/>
      <c r="P208" s="584"/>
      <c r="Q208" s="584"/>
      <c r="R208" s="584"/>
      <c r="S208" s="584"/>
      <c r="T208" s="585"/>
      <c r="U208" s="275"/>
      <c r="V208" s="314"/>
      <c r="W208" s="314"/>
      <c r="X208" s="314"/>
      <c r="Y208" s="275"/>
      <c r="Z208" s="275"/>
      <c r="AA208" s="275"/>
      <c r="AB208" s="275"/>
      <c r="AC208" s="275"/>
      <c r="AD208" s="275"/>
      <c r="AE208" s="275"/>
    </row>
    <row r="209" spans="1:31" ht="15" hidden="1" customHeight="1" outlineLevel="1" x14ac:dyDescent="0.3">
      <c r="A209" s="275"/>
      <c r="B209" s="475" t="s">
        <v>346</v>
      </c>
      <c r="C209" s="452" t="s">
        <v>40</v>
      </c>
      <c r="D209" s="293"/>
      <c r="E209" s="276">
        <v>0</v>
      </c>
      <c r="F209" s="442" t="s">
        <v>30</v>
      </c>
      <c r="G209" s="279">
        <v>0</v>
      </c>
      <c r="H209" s="278">
        <v>0</v>
      </c>
      <c r="I209" s="444">
        <v>0</v>
      </c>
      <c r="J209" s="278">
        <v>0</v>
      </c>
      <c r="K209" s="445">
        <v>0</v>
      </c>
      <c r="L209" s="447">
        <v>0</v>
      </c>
      <c r="M209" s="584"/>
      <c r="N209" s="584"/>
      <c r="O209" s="584"/>
      <c r="P209" s="584"/>
      <c r="Q209" s="584"/>
      <c r="R209" s="584"/>
      <c r="S209" s="584"/>
      <c r="T209" s="585"/>
      <c r="U209" s="275"/>
      <c r="V209" s="314"/>
      <c r="W209" s="314"/>
      <c r="X209" s="314"/>
      <c r="Y209" s="275"/>
      <c r="Z209" s="275"/>
      <c r="AA209" s="275"/>
      <c r="AB209" s="275"/>
      <c r="AC209" s="275"/>
      <c r="AD209" s="275"/>
      <c r="AE209" s="275"/>
    </row>
    <row r="210" spans="1:31" ht="15" hidden="1" customHeight="1" outlineLevel="1" x14ac:dyDescent="0.3">
      <c r="A210" s="275"/>
      <c r="B210" s="475" t="s">
        <v>347</v>
      </c>
      <c r="C210" s="455" t="s">
        <v>40</v>
      </c>
      <c r="D210" s="293"/>
      <c r="E210" s="276">
        <v>0</v>
      </c>
      <c r="F210" s="442" t="s">
        <v>30</v>
      </c>
      <c r="G210" s="279">
        <v>0</v>
      </c>
      <c r="H210" s="278">
        <v>0</v>
      </c>
      <c r="I210" s="444">
        <v>0</v>
      </c>
      <c r="J210" s="278">
        <v>0</v>
      </c>
      <c r="K210" s="445">
        <v>0</v>
      </c>
      <c r="L210" s="447">
        <v>0</v>
      </c>
      <c r="M210" s="584"/>
      <c r="N210" s="584"/>
      <c r="O210" s="584"/>
      <c r="P210" s="584"/>
      <c r="Q210" s="584"/>
      <c r="R210" s="584"/>
      <c r="S210" s="584"/>
      <c r="T210" s="585"/>
      <c r="U210" s="275"/>
      <c r="V210" s="314"/>
      <c r="W210" s="314"/>
      <c r="X210" s="314"/>
      <c r="Y210" s="275"/>
      <c r="Z210" s="275"/>
      <c r="AA210" s="275"/>
      <c r="AB210" s="275"/>
      <c r="AC210" s="275"/>
      <c r="AD210" s="275"/>
      <c r="AE210" s="275"/>
    </row>
    <row r="211" spans="1:31" ht="20.100000000000001" customHeight="1" collapsed="1" x14ac:dyDescent="0.3">
      <c r="A211" s="275"/>
      <c r="B211" s="450">
        <v>8</v>
      </c>
      <c r="C211" s="691" t="s">
        <v>34</v>
      </c>
      <c r="D211" s="692"/>
      <c r="E211" s="277">
        <v>294</v>
      </c>
      <c r="F211" s="442">
        <v>0.94838709677419353</v>
      </c>
      <c r="G211" s="279">
        <v>310</v>
      </c>
      <c r="H211" s="278">
        <v>4.7198587253170651E-2</v>
      </c>
      <c r="I211" s="444">
        <v>1.5459056179145871E-2</v>
      </c>
      <c r="J211" s="280">
        <v>3.1739531074024781E-2</v>
      </c>
      <c r="K211" s="445">
        <v>0.14705882352941177</v>
      </c>
      <c r="L211" s="447">
        <v>9.8039215686274508E-3</v>
      </c>
      <c r="M211" s="695" t="s">
        <v>874</v>
      </c>
      <c r="N211" s="696"/>
      <c r="O211" s="696"/>
      <c r="P211" s="696"/>
      <c r="Q211" s="696"/>
      <c r="R211" s="696"/>
      <c r="S211" s="696"/>
      <c r="T211" s="697"/>
      <c r="U211" s="275"/>
      <c r="V211" s="314" t="s">
        <v>614</v>
      </c>
      <c r="W211" s="314" t="s">
        <v>875</v>
      </c>
      <c r="X211" s="314"/>
      <c r="Y211" s="275"/>
      <c r="Z211" s="275"/>
      <c r="AA211" s="275"/>
      <c r="AB211" s="275"/>
      <c r="AC211" s="275"/>
      <c r="AD211" s="275"/>
      <c r="AE211" s="275"/>
    </row>
    <row r="212" spans="1:31" ht="15" hidden="1" customHeight="1" outlineLevel="1" x14ac:dyDescent="0.3">
      <c r="A212" s="275"/>
      <c r="B212" s="475" t="s">
        <v>348</v>
      </c>
      <c r="C212" s="452" t="s">
        <v>34</v>
      </c>
      <c r="D212" s="293" t="s">
        <v>400</v>
      </c>
      <c r="E212" s="276">
        <v>54</v>
      </c>
      <c r="F212" s="442">
        <v>3.375</v>
      </c>
      <c r="G212" s="279">
        <v>16</v>
      </c>
      <c r="H212" s="278">
        <v>0.18367346938775511</v>
      </c>
      <c r="I212" s="444">
        <v>0.13206056616194867</v>
      </c>
      <c r="J212" s="278">
        <v>5.1612903225806452E-2</v>
      </c>
      <c r="K212" s="445">
        <v>0</v>
      </c>
      <c r="L212" s="447">
        <v>0</v>
      </c>
      <c r="M212" s="584"/>
      <c r="N212" s="584"/>
      <c r="O212" s="584"/>
      <c r="P212" s="584"/>
      <c r="Q212" s="584"/>
      <c r="R212" s="584"/>
      <c r="S212" s="584"/>
      <c r="T212" s="585"/>
      <c r="U212" s="275"/>
      <c r="V212" s="314"/>
      <c r="W212" s="314"/>
      <c r="X212" s="314"/>
      <c r="Y212" s="275"/>
      <c r="Z212" s="275"/>
      <c r="AA212" s="275"/>
      <c r="AB212" s="275"/>
      <c r="AC212" s="275"/>
      <c r="AD212" s="275"/>
      <c r="AE212" s="275"/>
    </row>
    <row r="213" spans="1:31" ht="15" hidden="1" customHeight="1" outlineLevel="1" x14ac:dyDescent="0.3">
      <c r="A213" s="275"/>
      <c r="B213" s="475" t="s">
        <v>349</v>
      </c>
      <c r="C213" s="452" t="s">
        <v>34</v>
      </c>
      <c r="D213" s="293" t="s">
        <v>391</v>
      </c>
      <c r="E213" s="276">
        <v>48</v>
      </c>
      <c r="F213" s="442">
        <v>8</v>
      </c>
      <c r="G213" s="279">
        <v>6</v>
      </c>
      <c r="H213" s="278">
        <v>0.16326530612244897</v>
      </c>
      <c r="I213" s="444">
        <v>0.14391046741277155</v>
      </c>
      <c r="J213" s="278">
        <v>1.935483870967742E-2</v>
      </c>
      <c r="K213" s="445">
        <v>0</v>
      </c>
      <c r="L213" s="447">
        <v>0</v>
      </c>
      <c r="M213" s="584"/>
      <c r="N213" s="584"/>
      <c r="O213" s="584"/>
      <c r="P213" s="584"/>
      <c r="Q213" s="584"/>
      <c r="R213" s="584"/>
      <c r="S213" s="584"/>
      <c r="T213" s="585"/>
      <c r="U213" s="275"/>
      <c r="V213" s="314"/>
      <c r="W213" s="314"/>
      <c r="X213" s="314"/>
      <c r="Y213" s="275"/>
      <c r="Z213" s="275"/>
      <c r="AA213" s="275"/>
      <c r="AB213" s="275"/>
      <c r="AC213" s="275"/>
      <c r="AD213" s="275"/>
      <c r="AE213" s="275"/>
    </row>
    <row r="214" spans="1:31" ht="15" hidden="1" customHeight="1" outlineLevel="1" x14ac:dyDescent="0.3">
      <c r="A214" s="275"/>
      <c r="B214" s="475" t="s">
        <v>350</v>
      </c>
      <c r="C214" s="452" t="s">
        <v>34</v>
      </c>
      <c r="D214" s="293" t="s">
        <v>383</v>
      </c>
      <c r="E214" s="276">
        <v>11</v>
      </c>
      <c r="F214" s="442">
        <v>5.5</v>
      </c>
      <c r="G214" s="279">
        <v>2</v>
      </c>
      <c r="H214" s="278">
        <v>3.7414965986394558E-2</v>
      </c>
      <c r="I214" s="444">
        <v>3.0963353083168752E-2</v>
      </c>
      <c r="J214" s="278">
        <v>6.4516129032258064E-3</v>
      </c>
      <c r="K214" s="445" t="s">
        <v>32</v>
      </c>
      <c r="L214" s="447" t="s">
        <v>32</v>
      </c>
      <c r="M214" s="584"/>
      <c r="N214" s="584"/>
      <c r="O214" s="584"/>
      <c r="P214" s="584"/>
      <c r="Q214" s="584"/>
      <c r="R214" s="584"/>
      <c r="S214" s="584"/>
      <c r="T214" s="585"/>
      <c r="U214" s="275"/>
      <c r="V214" s="314"/>
      <c r="W214" s="314"/>
      <c r="X214" s="314"/>
      <c r="Y214" s="275"/>
      <c r="Z214" s="275"/>
      <c r="AA214" s="275"/>
      <c r="AB214" s="275"/>
      <c r="AC214" s="275"/>
      <c r="AD214" s="275"/>
      <c r="AE214" s="275"/>
    </row>
    <row r="215" spans="1:31" ht="15" hidden="1" customHeight="1" outlineLevel="1" x14ac:dyDescent="0.3">
      <c r="A215" s="275"/>
      <c r="B215" s="475" t="s">
        <v>351</v>
      </c>
      <c r="C215" s="452" t="s">
        <v>34</v>
      </c>
      <c r="D215" s="293"/>
      <c r="E215" s="276">
        <v>0</v>
      </c>
      <c r="F215" s="442" t="s">
        <v>30</v>
      </c>
      <c r="G215" s="279">
        <v>0</v>
      </c>
      <c r="H215" s="278">
        <v>0</v>
      </c>
      <c r="I215" s="444">
        <v>0</v>
      </c>
      <c r="J215" s="278">
        <v>0</v>
      </c>
      <c r="K215" s="445">
        <v>0</v>
      </c>
      <c r="L215" s="447">
        <v>0</v>
      </c>
      <c r="M215" s="584"/>
      <c r="N215" s="584"/>
      <c r="O215" s="584"/>
      <c r="P215" s="584"/>
      <c r="Q215" s="584"/>
      <c r="R215" s="584"/>
      <c r="S215" s="584"/>
      <c r="T215" s="585"/>
      <c r="U215" s="275"/>
      <c r="V215" s="314"/>
      <c r="W215" s="314"/>
      <c r="X215" s="314"/>
      <c r="Y215" s="275"/>
      <c r="Z215" s="275"/>
      <c r="AA215" s="275"/>
      <c r="AB215" s="275"/>
      <c r="AC215" s="275"/>
      <c r="AD215" s="275"/>
      <c r="AE215" s="275"/>
    </row>
    <row r="216" spans="1:31" ht="15" hidden="1" customHeight="1" outlineLevel="1" x14ac:dyDescent="0.3">
      <c r="A216" s="275"/>
      <c r="B216" s="475" t="s">
        <v>352</v>
      </c>
      <c r="C216" s="455" t="s">
        <v>34</v>
      </c>
      <c r="D216" s="293"/>
      <c r="E216" s="276">
        <v>0</v>
      </c>
      <c r="F216" s="442" t="s">
        <v>30</v>
      </c>
      <c r="G216" s="279">
        <v>0</v>
      </c>
      <c r="H216" s="278">
        <v>0</v>
      </c>
      <c r="I216" s="444">
        <v>0</v>
      </c>
      <c r="J216" s="278">
        <v>0</v>
      </c>
      <c r="K216" s="445">
        <v>0</v>
      </c>
      <c r="L216" s="447">
        <v>0</v>
      </c>
      <c r="M216" s="584"/>
      <c r="N216" s="584"/>
      <c r="O216" s="584"/>
      <c r="P216" s="584"/>
      <c r="Q216" s="584"/>
      <c r="R216" s="584"/>
      <c r="S216" s="584"/>
      <c r="T216" s="585"/>
      <c r="U216" s="275"/>
      <c r="V216" s="314"/>
      <c r="W216" s="314"/>
      <c r="X216" s="314"/>
      <c r="Y216" s="275"/>
      <c r="Z216" s="275"/>
      <c r="AA216" s="275"/>
      <c r="AB216" s="275"/>
      <c r="AC216" s="275"/>
      <c r="AD216" s="275"/>
      <c r="AE216" s="275"/>
    </row>
    <row r="217" spans="1:31" ht="20.100000000000001" customHeight="1" collapsed="1" x14ac:dyDescent="0.3">
      <c r="A217" s="275"/>
      <c r="B217" s="450">
        <v>9</v>
      </c>
      <c r="C217" s="693" t="s">
        <v>43</v>
      </c>
      <c r="D217" s="694"/>
      <c r="E217" s="277">
        <v>245</v>
      </c>
      <c r="F217" s="442">
        <v>0.27809307604994327</v>
      </c>
      <c r="G217" s="279">
        <v>881</v>
      </c>
      <c r="H217" s="278">
        <v>3.9332156044308876E-2</v>
      </c>
      <c r="I217" s="444">
        <v>-5.0869543556387349E-2</v>
      </c>
      <c r="J217" s="280">
        <v>9.0201699600696225E-2</v>
      </c>
      <c r="K217" s="445">
        <v>0.17741935483870969</v>
      </c>
      <c r="L217" s="447">
        <v>0.30645161290322581</v>
      </c>
      <c r="M217" s="695" t="s">
        <v>750</v>
      </c>
      <c r="N217" s="696"/>
      <c r="O217" s="696"/>
      <c r="P217" s="696"/>
      <c r="Q217" s="696"/>
      <c r="R217" s="696"/>
      <c r="S217" s="696"/>
      <c r="T217" s="697"/>
      <c r="U217" s="275"/>
      <c r="V217" s="314"/>
      <c r="W217" s="314"/>
      <c r="X217" s="314"/>
      <c r="Y217" s="275"/>
      <c r="Z217" s="275"/>
      <c r="AA217" s="275"/>
      <c r="AB217" s="275"/>
      <c r="AC217" s="275"/>
      <c r="AD217" s="275"/>
      <c r="AE217" s="275"/>
    </row>
    <row r="218" spans="1:31" ht="15" hidden="1" customHeight="1" outlineLevel="1" x14ac:dyDescent="0.3">
      <c r="A218" s="275"/>
      <c r="B218" s="475" t="s">
        <v>353</v>
      </c>
      <c r="C218" s="452" t="s">
        <v>43</v>
      </c>
      <c r="D218" s="294" t="s">
        <v>395</v>
      </c>
      <c r="E218" s="276">
        <v>130</v>
      </c>
      <c r="F218" s="442">
        <v>0.43189368770764119</v>
      </c>
      <c r="G218" s="279">
        <v>301</v>
      </c>
      <c r="H218" s="278">
        <v>0.53061224489795922</v>
      </c>
      <c r="I218" s="444">
        <v>0.1889550371794575</v>
      </c>
      <c r="J218" s="278">
        <v>0.34165720771850172</v>
      </c>
      <c r="K218" s="445">
        <v>0.25</v>
      </c>
      <c r="L218" s="447">
        <v>0</v>
      </c>
      <c r="M218" s="584"/>
      <c r="N218" s="584"/>
      <c r="O218" s="584"/>
      <c r="P218" s="584"/>
      <c r="Q218" s="584"/>
      <c r="R218" s="584"/>
      <c r="S218" s="584"/>
      <c r="T218" s="585"/>
      <c r="U218" s="275"/>
      <c r="V218" s="314"/>
      <c r="W218" s="314"/>
      <c r="X218" s="314"/>
      <c r="Y218" s="275"/>
      <c r="Z218" s="275"/>
      <c r="AA218" s="275"/>
      <c r="AB218" s="275"/>
      <c r="AC218" s="275"/>
      <c r="AD218" s="275"/>
      <c r="AE218" s="275"/>
    </row>
    <row r="219" spans="1:31" ht="15" hidden="1" customHeight="1" outlineLevel="1" x14ac:dyDescent="0.3">
      <c r="A219" s="275"/>
      <c r="B219" s="475" t="s">
        <v>354</v>
      </c>
      <c r="C219" s="452" t="s">
        <v>43</v>
      </c>
      <c r="D219" s="293" t="s">
        <v>388</v>
      </c>
      <c r="E219" s="276">
        <v>105</v>
      </c>
      <c r="F219" s="442">
        <v>0.62130177514792895</v>
      </c>
      <c r="G219" s="279">
        <v>169</v>
      </c>
      <c r="H219" s="278">
        <v>0.42857142857142855</v>
      </c>
      <c r="I219" s="444">
        <v>0.2367439597859575</v>
      </c>
      <c r="J219" s="278">
        <v>0.19182746878547105</v>
      </c>
      <c r="K219" s="445">
        <v>0</v>
      </c>
      <c r="L219" s="447">
        <v>0.33333333333333331</v>
      </c>
      <c r="M219" s="584"/>
      <c r="N219" s="584"/>
      <c r="O219" s="584"/>
      <c r="P219" s="584"/>
      <c r="Q219" s="584"/>
      <c r="R219" s="584"/>
      <c r="S219" s="584"/>
      <c r="T219" s="585"/>
      <c r="U219" s="275"/>
      <c r="V219" s="314"/>
      <c r="W219" s="314"/>
      <c r="X219" s="314"/>
      <c r="Y219" s="275"/>
      <c r="Z219" s="275"/>
      <c r="AA219" s="275"/>
      <c r="AB219" s="275"/>
      <c r="AC219" s="275"/>
      <c r="AD219" s="275"/>
      <c r="AE219" s="275"/>
    </row>
    <row r="220" spans="1:31" ht="15" hidden="1" customHeight="1" outlineLevel="1" x14ac:dyDescent="0.3">
      <c r="A220" s="275"/>
      <c r="B220" s="475" t="s">
        <v>355</v>
      </c>
      <c r="C220" s="452" t="s">
        <v>43</v>
      </c>
      <c r="D220" s="293"/>
      <c r="E220" s="276">
        <v>0</v>
      </c>
      <c r="F220" s="442" t="s">
        <v>30</v>
      </c>
      <c r="G220" s="279">
        <v>0</v>
      </c>
      <c r="H220" s="278">
        <v>0</v>
      </c>
      <c r="I220" s="444">
        <v>0</v>
      </c>
      <c r="J220" s="278">
        <v>0</v>
      </c>
      <c r="K220" s="445">
        <v>0</v>
      </c>
      <c r="L220" s="447">
        <v>0</v>
      </c>
      <c r="M220" s="584"/>
      <c r="N220" s="584"/>
      <c r="O220" s="584"/>
      <c r="P220" s="584"/>
      <c r="Q220" s="584"/>
      <c r="R220" s="584"/>
      <c r="S220" s="584"/>
      <c r="T220" s="585"/>
      <c r="U220" s="275"/>
      <c r="V220" s="314"/>
      <c r="W220" s="314"/>
      <c r="X220" s="314"/>
      <c r="Y220" s="275"/>
      <c r="Z220" s="275"/>
      <c r="AA220" s="275"/>
      <c r="AB220" s="275"/>
      <c r="AC220" s="275"/>
      <c r="AD220" s="275"/>
      <c r="AE220" s="275"/>
    </row>
    <row r="221" spans="1:31" ht="15" hidden="1" customHeight="1" outlineLevel="1" x14ac:dyDescent="0.3">
      <c r="A221" s="275"/>
      <c r="B221" s="475" t="s">
        <v>356</v>
      </c>
      <c r="C221" s="452" t="s">
        <v>43</v>
      </c>
      <c r="D221" s="293"/>
      <c r="E221" s="276">
        <v>0</v>
      </c>
      <c r="F221" s="442" t="s">
        <v>30</v>
      </c>
      <c r="G221" s="279">
        <v>0</v>
      </c>
      <c r="H221" s="278">
        <v>0</v>
      </c>
      <c r="I221" s="444">
        <v>0</v>
      </c>
      <c r="J221" s="278">
        <v>0</v>
      </c>
      <c r="K221" s="445">
        <v>0</v>
      </c>
      <c r="L221" s="447">
        <v>0</v>
      </c>
      <c r="M221" s="584"/>
      <c r="N221" s="584"/>
      <c r="O221" s="584"/>
      <c r="P221" s="584"/>
      <c r="Q221" s="584"/>
      <c r="R221" s="584"/>
      <c r="S221" s="584"/>
      <c r="T221" s="585"/>
      <c r="U221" s="275"/>
      <c r="V221" s="314"/>
      <c r="W221" s="314"/>
      <c r="X221" s="314"/>
      <c r="Y221" s="275"/>
      <c r="Z221" s="275"/>
      <c r="AA221" s="275"/>
      <c r="AB221" s="275"/>
      <c r="AC221" s="275"/>
      <c r="AD221" s="275"/>
      <c r="AE221" s="275"/>
    </row>
    <row r="222" spans="1:31" ht="15" hidden="1" customHeight="1" outlineLevel="1" x14ac:dyDescent="0.3">
      <c r="A222" s="275"/>
      <c r="B222" s="475" t="s">
        <v>357</v>
      </c>
      <c r="C222" s="455" t="s">
        <v>43</v>
      </c>
      <c r="D222" s="293"/>
      <c r="E222" s="276">
        <v>0</v>
      </c>
      <c r="F222" s="442" t="s">
        <v>30</v>
      </c>
      <c r="G222" s="279">
        <v>0</v>
      </c>
      <c r="H222" s="278">
        <v>0</v>
      </c>
      <c r="I222" s="444">
        <v>0</v>
      </c>
      <c r="J222" s="278">
        <v>0</v>
      </c>
      <c r="K222" s="445">
        <v>0</v>
      </c>
      <c r="L222" s="447">
        <v>0</v>
      </c>
      <c r="M222" s="584"/>
      <c r="N222" s="584"/>
      <c r="O222" s="584"/>
      <c r="P222" s="584"/>
      <c r="Q222" s="584"/>
      <c r="R222" s="584"/>
      <c r="S222" s="584"/>
      <c r="T222" s="585"/>
      <c r="U222" s="275"/>
      <c r="V222" s="314"/>
      <c r="W222" s="314"/>
      <c r="X222" s="314"/>
      <c r="Y222" s="275"/>
      <c r="Z222" s="275"/>
      <c r="AA222" s="275"/>
      <c r="AB222" s="275"/>
      <c r="AC222" s="275"/>
      <c r="AD222" s="275"/>
      <c r="AE222" s="275"/>
    </row>
    <row r="223" spans="1:31" ht="15" hidden="1" customHeight="1" outlineLevel="1" x14ac:dyDescent="0.3">
      <c r="A223" s="275"/>
      <c r="B223" s="450">
        <v>10</v>
      </c>
      <c r="C223" s="693" t="s">
        <v>662</v>
      </c>
      <c r="D223" s="694"/>
      <c r="E223" s="277">
        <v>4</v>
      </c>
      <c r="F223" s="442" t="s">
        <v>30</v>
      </c>
      <c r="G223" s="279">
        <v>0</v>
      </c>
      <c r="H223" s="278">
        <v>6.4215764970300209E-4</v>
      </c>
      <c r="I223" s="444">
        <v>6.4215764970300209E-4</v>
      </c>
      <c r="J223" s="280">
        <v>0</v>
      </c>
      <c r="K223" s="445">
        <v>0.5</v>
      </c>
      <c r="L223" s="447">
        <v>0.25</v>
      </c>
      <c r="M223" s="695">
        <v>0</v>
      </c>
      <c r="N223" s="696"/>
      <c r="O223" s="696"/>
      <c r="P223" s="696"/>
      <c r="Q223" s="696"/>
      <c r="R223" s="696"/>
      <c r="S223" s="696"/>
      <c r="T223" s="697"/>
      <c r="U223" s="275"/>
      <c r="V223" s="314"/>
      <c r="W223" s="314"/>
      <c r="X223" s="314"/>
      <c r="Y223" s="275"/>
      <c r="Z223" s="275"/>
      <c r="AA223" s="275"/>
      <c r="AB223" s="275"/>
      <c r="AC223" s="275"/>
      <c r="AD223" s="275"/>
      <c r="AE223" s="275"/>
    </row>
    <row r="224" spans="1:31" ht="15" hidden="1" customHeight="1" outlineLevel="1" x14ac:dyDescent="0.3">
      <c r="A224" s="275"/>
      <c r="B224" s="475" t="s">
        <v>664</v>
      </c>
      <c r="C224" s="452" t="s">
        <v>662</v>
      </c>
      <c r="D224" s="294" t="s">
        <v>663</v>
      </c>
      <c r="E224" s="276">
        <v>4</v>
      </c>
      <c r="F224" s="442" t="s">
        <v>30</v>
      </c>
      <c r="G224" s="279">
        <v>0</v>
      </c>
      <c r="H224" s="278">
        <v>1</v>
      </c>
      <c r="I224" s="444" t="s">
        <v>32</v>
      </c>
      <c r="J224" s="278" t="s">
        <v>32</v>
      </c>
      <c r="K224" s="445">
        <v>0</v>
      </c>
      <c r="L224" s="447">
        <v>1</v>
      </c>
      <c r="M224" s="584"/>
      <c r="N224" s="584"/>
      <c r="O224" s="584"/>
      <c r="P224" s="584"/>
      <c r="Q224" s="584"/>
      <c r="R224" s="584"/>
      <c r="S224" s="584"/>
      <c r="T224" s="585"/>
      <c r="U224" s="275"/>
      <c r="V224" s="314"/>
      <c r="W224" s="314"/>
      <c r="X224" s="314"/>
      <c r="Y224" s="275"/>
      <c r="Z224" s="275"/>
      <c r="AA224" s="275"/>
      <c r="AB224" s="275"/>
      <c r="AC224" s="275"/>
      <c r="AD224" s="275"/>
      <c r="AE224" s="275"/>
    </row>
    <row r="225" spans="1:389" ht="15" hidden="1" customHeight="1" outlineLevel="1" x14ac:dyDescent="0.3">
      <c r="A225" s="275"/>
      <c r="B225" s="475" t="s">
        <v>665</v>
      </c>
      <c r="C225" s="452" t="s">
        <v>662</v>
      </c>
      <c r="D225" s="293"/>
      <c r="E225" s="276">
        <v>0</v>
      </c>
      <c r="F225" s="442" t="s">
        <v>30</v>
      </c>
      <c r="G225" s="279">
        <v>0</v>
      </c>
      <c r="H225" s="278">
        <v>0</v>
      </c>
      <c r="I225" s="444" t="s">
        <v>32</v>
      </c>
      <c r="J225" s="278" t="s">
        <v>32</v>
      </c>
      <c r="K225" s="445">
        <v>0</v>
      </c>
      <c r="L225" s="447">
        <v>0</v>
      </c>
      <c r="M225" s="584"/>
      <c r="N225" s="584"/>
      <c r="O225" s="584"/>
      <c r="P225" s="584"/>
      <c r="Q225" s="584"/>
      <c r="R225" s="584"/>
      <c r="S225" s="584"/>
      <c r="T225" s="585"/>
      <c r="U225" s="275"/>
      <c r="V225" s="314"/>
      <c r="W225" s="314"/>
      <c r="X225" s="314"/>
      <c r="Y225" s="275"/>
      <c r="Z225" s="275"/>
      <c r="AA225" s="275"/>
      <c r="AB225" s="275"/>
      <c r="AC225" s="275"/>
      <c r="AD225" s="275"/>
      <c r="AE225" s="275"/>
    </row>
    <row r="226" spans="1:389" ht="15" hidden="1" customHeight="1" outlineLevel="1" x14ac:dyDescent="0.3">
      <c r="A226" s="275"/>
      <c r="B226" s="475" t="s">
        <v>666</v>
      </c>
      <c r="C226" s="452" t="s">
        <v>662</v>
      </c>
      <c r="D226" s="293"/>
      <c r="E226" s="276">
        <v>0</v>
      </c>
      <c r="F226" s="442" t="s">
        <v>30</v>
      </c>
      <c r="G226" s="279">
        <v>0</v>
      </c>
      <c r="H226" s="278">
        <v>0</v>
      </c>
      <c r="I226" s="444" t="s">
        <v>32</v>
      </c>
      <c r="J226" s="278" t="s">
        <v>32</v>
      </c>
      <c r="K226" s="445">
        <v>0</v>
      </c>
      <c r="L226" s="447">
        <v>0</v>
      </c>
      <c r="M226" s="584"/>
      <c r="N226" s="584"/>
      <c r="O226" s="584"/>
      <c r="P226" s="584"/>
      <c r="Q226" s="584"/>
      <c r="R226" s="584"/>
      <c r="S226" s="584"/>
      <c r="T226" s="585"/>
      <c r="U226" s="275"/>
      <c r="V226" s="314"/>
      <c r="W226" s="314"/>
      <c r="X226" s="314"/>
      <c r="Y226" s="275"/>
      <c r="Z226" s="275"/>
      <c r="AA226" s="275"/>
      <c r="AB226" s="275"/>
      <c r="AC226" s="275"/>
      <c r="AD226" s="275"/>
      <c r="AE226" s="275"/>
    </row>
    <row r="227" spans="1:389" ht="15" hidden="1" customHeight="1" outlineLevel="1" x14ac:dyDescent="0.3">
      <c r="A227" s="275"/>
      <c r="B227" s="475" t="s">
        <v>667</v>
      </c>
      <c r="C227" s="452" t="s">
        <v>662</v>
      </c>
      <c r="D227" s="293"/>
      <c r="E227" s="276">
        <v>0</v>
      </c>
      <c r="F227" s="442" t="s">
        <v>30</v>
      </c>
      <c r="G227" s="279">
        <v>0</v>
      </c>
      <c r="H227" s="278">
        <v>0</v>
      </c>
      <c r="I227" s="444" t="s">
        <v>32</v>
      </c>
      <c r="J227" s="278" t="s">
        <v>32</v>
      </c>
      <c r="K227" s="445">
        <v>0</v>
      </c>
      <c r="L227" s="447">
        <v>0</v>
      </c>
      <c r="M227" s="584"/>
      <c r="N227" s="584"/>
      <c r="O227" s="584"/>
      <c r="P227" s="584"/>
      <c r="Q227" s="584"/>
      <c r="R227" s="584"/>
      <c r="S227" s="584"/>
      <c r="T227" s="585"/>
      <c r="U227" s="275"/>
      <c r="V227" s="314"/>
      <c r="W227" s="314"/>
      <c r="X227" s="314"/>
      <c r="Y227" s="275"/>
      <c r="Z227" s="275"/>
      <c r="AA227" s="275"/>
      <c r="AB227" s="275"/>
      <c r="AC227" s="275"/>
      <c r="AD227" s="275"/>
      <c r="AE227" s="275"/>
    </row>
    <row r="228" spans="1:389" ht="15" hidden="1" customHeight="1" outlineLevel="1" x14ac:dyDescent="0.3">
      <c r="A228" s="275"/>
      <c r="B228" s="475" t="s">
        <v>668</v>
      </c>
      <c r="C228" s="455" t="s">
        <v>662</v>
      </c>
      <c r="D228" s="293"/>
      <c r="E228" s="276">
        <v>0</v>
      </c>
      <c r="F228" s="442" t="s">
        <v>30</v>
      </c>
      <c r="G228" s="279">
        <v>0</v>
      </c>
      <c r="H228" s="278">
        <v>0</v>
      </c>
      <c r="I228" s="444" t="s">
        <v>32</v>
      </c>
      <c r="J228" s="278" t="s">
        <v>32</v>
      </c>
      <c r="K228" s="445">
        <v>0</v>
      </c>
      <c r="L228" s="447">
        <v>0</v>
      </c>
      <c r="M228" s="584"/>
      <c r="N228" s="584"/>
      <c r="O228" s="584"/>
      <c r="P228" s="584"/>
      <c r="Q228" s="584"/>
      <c r="R228" s="584"/>
      <c r="S228" s="584"/>
      <c r="T228" s="585"/>
      <c r="U228" s="275"/>
      <c r="V228" s="314"/>
      <c r="W228" s="314"/>
      <c r="X228" s="314"/>
      <c r="Y228" s="275"/>
      <c r="Z228" s="275"/>
      <c r="AA228" s="275"/>
      <c r="AB228" s="275"/>
      <c r="AC228" s="275"/>
      <c r="AD228" s="275"/>
      <c r="AE228" s="275"/>
    </row>
    <row r="229" spans="1:389" ht="39.950000000000003" customHeight="1" collapsed="1" x14ac:dyDescent="0.3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314"/>
      <c r="W229" s="314"/>
      <c r="X229" s="314"/>
      <c r="Y229" s="275"/>
      <c r="Z229" s="275"/>
      <c r="AA229" s="275"/>
      <c r="AB229" s="275"/>
      <c r="AC229" s="275"/>
      <c r="AD229" s="275"/>
      <c r="AE229" s="275"/>
    </row>
    <row r="230" spans="1:389" ht="18.75" customHeight="1" x14ac:dyDescent="0.3">
      <c r="A230" s="275"/>
      <c r="B230" s="331" t="s">
        <v>713</v>
      </c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314"/>
      <c r="W230" s="314"/>
      <c r="X230" s="314"/>
      <c r="Y230" s="275"/>
      <c r="Z230" s="275"/>
      <c r="AA230" s="275"/>
      <c r="AB230" s="275"/>
      <c r="AC230" s="275"/>
      <c r="AD230" s="275"/>
      <c r="AE230" s="275"/>
    </row>
    <row r="231" spans="1:389" ht="18.75" customHeight="1" x14ac:dyDescent="0.3">
      <c r="A231" s="275"/>
      <c r="B231" s="331"/>
      <c r="C231" s="331" t="s">
        <v>371</v>
      </c>
      <c r="D231" s="275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275"/>
      <c r="T231" s="275"/>
      <c r="U231" s="275"/>
      <c r="V231" s="314"/>
      <c r="W231" s="314"/>
      <c r="X231" s="314"/>
      <c r="Y231" s="275"/>
      <c r="Z231" s="275"/>
      <c r="AA231" s="275"/>
      <c r="AB231" s="275"/>
      <c r="AC231" s="275"/>
      <c r="AD231" s="275"/>
      <c r="AE231" s="275"/>
    </row>
    <row r="232" spans="1:389" ht="18.75" customHeight="1" x14ac:dyDescent="0.3">
      <c r="A232" s="275"/>
      <c r="B232" s="653" t="s">
        <v>315</v>
      </c>
      <c r="C232" s="653"/>
      <c r="D232" s="653"/>
      <c r="E232" s="653" t="s">
        <v>28</v>
      </c>
      <c r="F232" s="653" t="s">
        <v>29</v>
      </c>
      <c r="G232" s="634" t="s">
        <v>372</v>
      </c>
      <c r="H232" s="661"/>
      <c r="I232" s="661"/>
      <c r="J232" s="661"/>
      <c r="K232" s="661"/>
      <c r="L232" s="661"/>
      <c r="M232" s="661"/>
      <c r="N232" s="661"/>
      <c r="O232" s="661"/>
      <c r="P232" s="661"/>
      <c r="Q232" s="661"/>
      <c r="R232" s="661"/>
      <c r="S232" s="661"/>
      <c r="T232" s="636"/>
      <c r="U232" s="275"/>
      <c r="V232" s="314"/>
      <c r="W232" s="314"/>
      <c r="X232" s="314"/>
      <c r="Y232" s="275"/>
      <c r="Z232" s="275"/>
      <c r="AA232" s="275"/>
      <c r="AB232" s="275"/>
      <c r="AC232" s="275"/>
      <c r="AD232" s="275"/>
      <c r="AE232" s="275"/>
    </row>
    <row r="233" spans="1:389" ht="20.25" customHeight="1" x14ac:dyDescent="0.3">
      <c r="A233" s="275"/>
      <c r="B233" s="653"/>
      <c r="C233" s="653"/>
      <c r="D233" s="653"/>
      <c r="E233" s="653"/>
      <c r="F233" s="653"/>
      <c r="G233" s="635"/>
      <c r="H233" s="707"/>
      <c r="I233" s="707"/>
      <c r="J233" s="707"/>
      <c r="K233" s="707"/>
      <c r="L233" s="662"/>
      <c r="M233" s="662"/>
      <c r="N233" s="662"/>
      <c r="O233" s="662"/>
      <c r="P233" s="662"/>
      <c r="Q233" s="662"/>
      <c r="R233" s="662"/>
      <c r="S233" s="662"/>
      <c r="T233" s="639"/>
      <c r="U233" s="275"/>
      <c r="V233" s="314"/>
      <c r="W233" s="314"/>
      <c r="X233" s="316" t="s">
        <v>379</v>
      </c>
      <c r="Y233" s="275"/>
      <c r="Z233" s="275"/>
      <c r="AA233" s="275"/>
      <c r="AB233" s="275"/>
      <c r="AC233" s="275"/>
      <c r="AD233" s="275"/>
      <c r="AE233" s="275"/>
      <c r="AF233" s="1"/>
      <c r="NY233"/>
    </row>
    <row r="234" spans="1:389" ht="20.100000000000001" customHeight="1" x14ac:dyDescent="0.3">
      <c r="A234" s="275"/>
      <c r="B234" s="679" t="s">
        <v>232</v>
      </c>
      <c r="C234" s="670"/>
      <c r="D234" s="671"/>
      <c r="E234" s="457">
        <v>2655</v>
      </c>
      <c r="F234" s="306" t="s">
        <v>31</v>
      </c>
      <c r="G234" s="700"/>
      <c r="H234" s="701"/>
      <c r="I234" s="701"/>
      <c r="J234" s="701"/>
      <c r="K234" s="701"/>
      <c r="L234" s="701"/>
      <c r="M234" s="701"/>
      <c r="N234" s="701"/>
      <c r="O234" s="701"/>
      <c r="P234" s="701"/>
      <c r="Q234" s="701"/>
      <c r="R234" s="701"/>
      <c r="S234" s="701"/>
      <c r="T234" s="702"/>
      <c r="U234" s="275"/>
      <c r="V234" s="314"/>
      <c r="W234" s="314"/>
      <c r="X234" s="458" t="s">
        <v>378</v>
      </c>
      <c r="Y234" s="275">
        <v>2655</v>
      </c>
      <c r="Z234" s="275"/>
      <c r="AB234" s="275"/>
      <c r="AC234" s="275"/>
      <c r="AD234" s="275"/>
      <c r="AE234" s="275"/>
      <c r="AF234" s="1"/>
      <c r="NY234"/>
    </row>
    <row r="235" spans="1:389" ht="20.100000000000001" customHeight="1" x14ac:dyDescent="0.3">
      <c r="A235" s="275"/>
      <c r="B235" s="703">
        <v>1</v>
      </c>
      <c r="C235" s="703"/>
      <c r="D235" s="459" t="s">
        <v>36</v>
      </c>
      <c r="E235" s="460">
        <v>1389</v>
      </c>
      <c r="F235" s="461">
        <v>0.13688775007391346</v>
      </c>
      <c r="G235" s="704" t="s">
        <v>673</v>
      </c>
      <c r="H235" s="705"/>
      <c r="I235" s="705"/>
      <c r="J235" s="705"/>
      <c r="K235" s="705"/>
      <c r="L235" s="705"/>
      <c r="M235" s="705"/>
      <c r="N235" s="705"/>
      <c r="O235" s="705"/>
      <c r="P235" s="705"/>
      <c r="Q235" s="705"/>
      <c r="R235" s="705"/>
      <c r="S235" s="705"/>
      <c r="T235" s="706"/>
      <c r="U235" s="275"/>
      <c r="V235" s="314" t="s">
        <v>670</v>
      </c>
      <c r="W235" s="314"/>
      <c r="X235" s="223" t="s">
        <v>36</v>
      </c>
      <c r="Y235" s="275">
        <v>1389</v>
      </c>
      <c r="Z235" s="224"/>
      <c r="AB235" s="275"/>
      <c r="AC235" s="275"/>
      <c r="AD235" s="275"/>
      <c r="AE235" s="275"/>
      <c r="AF235" s="1"/>
      <c r="NY235"/>
    </row>
    <row r="236" spans="1:389" ht="20.100000000000001" customHeight="1" x14ac:dyDescent="0.3">
      <c r="A236" s="275"/>
      <c r="B236" s="703">
        <v>2</v>
      </c>
      <c r="C236" s="703"/>
      <c r="D236" s="459" t="s">
        <v>39</v>
      </c>
      <c r="E236" s="460">
        <v>1352</v>
      </c>
      <c r="F236" s="461">
        <v>0.13324135212378044</v>
      </c>
      <c r="G236" s="704" t="s">
        <v>454</v>
      </c>
      <c r="H236" s="705"/>
      <c r="I236" s="705"/>
      <c r="J236" s="705"/>
      <c r="K236" s="705"/>
      <c r="L236" s="705"/>
      <c r="M236" s="705"/>
      <c r="N236" s="705"/>
      <c r="O236" s="705"/>
      <c r="P236" s="705"/>
      <c r="Q236" s="705"/>
      <c r="R236" s="705"/>
      <c r="S236" s="705"/>
      <c r="T236" s="706"/>
      <c r="U236" s="275"/>
      <c r="V236" s="314" t="s">
        <v>455</v>
      </c>
      <c r="W236" s="314"/>
      <c r="X236" s="223" t="s">
        <v>39</v>
      </c>
      <c r="Y236" s="275">
        <v>1352</v>
      </c>
      <c r="Z236" s="224"/>
      <c r="AA236" s="275"/>
      <c r="AB236" s="275"/>
      <c r="AC236" s="275"/>
      <c r="AD236" s="275"/>
      <c r="AE236" s="275"/>
      <c r="AF236" s="1"/>
      <c r="NY236"/>
    </row>
    <row r="237" spans="1:389" ht="20.100000000000001" customHeight="1" x14ac:dyDescent="0.3">
      <c r="A237" s="275"/>
      <c r="B237" s="703">
        <v>3</v>
      </c>
      <c r="C237" s="703"/>
      <c r="D237" s="459" t="s">
        <v>35</v>
      </c>
      <c r="E237" s="460">
        <v>1214</v>
      </c>
      <c r="F237" s="461">
        <v>0.11964127328274367</v>
      </c>
      <c r="G237" s="704" t="s">
        <v>672</v>
      </c>
      <c r="H237" s="705"/>
      <c r="I237" s="705"/>
      <c r="J237" s="705"/>
      <c r="K237" s="705"/>
      <c r="L237" s="705"/>
      <c r="M237" s="705"/>
      <c r="N237" s="705"/>
      <c r="O237" s="705"/>
      <c r="P237" s="705"/>
      <c r="Q237" s="705"/>
      <c r="R237" s="705"/>
      <c r="S237" s="705"/>
      <c r="T237" s="706"/>
      <c r="U237" s="275"/>
      <c r="V237" s="314" t="s">
        <v>671</v>
      </c>
      <c r="W237" s="314"/>
      <c r="X237" s="223" t="s">
        <v>35</v>
      </c>
      <c r="Y237" s="275">
        <v>1214</v>
      </c>
      <c r="Z237" s="224"/>
      <c r="AA237" s="275"/>
      <c r="AB237" s="275"/>
      <c r="AC237" s="275"/>
      <c r="AD237" s="275"/>
      <c r="AE237" s="275"/>
      <c r="AF237" s="1"/>
      <c r="NY237"/>
    </row>
    <row r="238" spans="1:389" ht="20.100000000000001" customHeight="1" x14ac:dyDescent="0.3">
      <c r="A238" s="275"/>
      <c r="B238" s="703">
        <v>4</v>
      </c>
      <c r="C238" s="703"/>
      <c r="D238" s="459" t="s">
        <v>38</v>
      </c>
      <c r="E238" s="460">
        <v>1057</v>
      </c>
      <c r="F238" s="461">
        <v>0.10416871981866561</v>
      </c>
      <c r="G238" s="704" t="s">
        <v>715</v>
      </c>
      <c r="H238" s="705"/>
      <c r="I238" s="705"/>
      <c r="J238" s="705"/>
      <c r="K238" s="705"/>
      <c r="L238" s="705"/>
      <c r="M238" s="705"/>
      <c r="N238" s="705"/>
      <c r="O238" s="705"/>
      <c r="P238" s="705"/>
      <c r="Q238" s="705"/>
      <c r="R238" s="705"/>
      <c r="S238" s="705"/>
      <c r="T238" s="706"/>
      <c r="U238" s="275"/>
      <c r="V238" s="296" t="s">
        <v>674</v>
      </c>
      <c r="W238" s="314"/>
      <c r="X238" s="223" t="s">
        <v>42</v>
      </c>
      <c r="Y238" s="275">
        <v>1038</v>
      </c>
      <c r="Z238" s="224"/>
      <c r="AA238" s="275"/>
      <c r="AB238" s="275"/>
      <c r="AC238" s="275"/>
      <c r="AD238" s="275"/>
      <c r="AE238" s="275"/>
      <c r="AF238" s="1"/>
      <c r="NY238"/>
    </row>
    <row r="239" spans="1:389" ht="20.100000000000001" customHeight="1" x14ac:dyDescent="0.3">
      <c r="A239" s="275"/>
      <c r="B239" s="703">
        <v>5</v>
      </c>
      <c r="C239" s="703"/>
      <c r="D239" s="462" t="s">
        <v>42</v>
      </c>
      <c r="E239" s="460">
        <v>1038</v>
      </c>
      <c r="F239" s="461">
        <v>0.10229624519562432</v>
      </c>
      <c r="G239" s="714" t="s">
        <v>831</v>
      </c>
      <c r="H239" s="715"/>
      <c r="I239" s="715"/>
      <c r="J239" s="715"/>
      <c r="K239" s="715"/>
      <c r="L239" s="715"/>
      <c r="M239" s="715"/>
      <c r="N239" s="715"/>
      <c r="O239" s="715"/>
      <c r="P239" s="715"/>
      <c r="Q239" s="715"/>
      <c r="R239" s="715"/>
      <c r="S239" s="715"/>
      <c r="T239" s="716"/>
      <c r="U239" s="275"/>
      <c r="V239" s="314" t="s">
        <v>676</v>
      </c>
      <c r="W239" s="314"/>
      <c r="X239" s="223" t="s">
        <v>41</v>
      </c>
      <c r="Y239" s="275">
        <v>1028</v>
      </c>
      <c r="Z239" s="224"/>
      <c r="AA239" s="275"/>
      <c r="AB239" s="275"/>
      <c r="AC239" s="275"/>
      <c r="AD239" s="275"/>
      <c r="AE239" s="275"/>
      <c r="AF239" s="1"/>
      <c r="NY239"/>
    </row>
    <row r="240" spans="1:389" ht="20.100000000000001" customHeight="1" x14ac:dyDescent="0.3">
      <c r="A240" s="275"/>
      <c r="B240" s="703">
        <v>6</v>
      </c>
      <c r="C240" s="703"/>
      <c r="D240" s="462" t="s">
        <v>41</v>
      </c>
      <c r="E240" s="460">
        <v>1028</v>
      </c>
      <c r="F240" s="461">
        <v>0.10131073223612891</v>
      </c>
      <c r="G240" s="708" t="s">
        <v>827</v>
      </c>
      <c r="H240" s="709"/>
      <c r="I240" s="709"/>
      <c r="J240" s="709"/>
      <c r="K240" s="709"/>
      <c r="L240" s="709"/>
      <c r="M240" s="709"/>
      <c r="N240" s="709"/>
      <c r="O240" s="709"/>
      <c r="P240" s="709"/>
      <c r="Q240" s="709"/>
      <c r="R240" s="709"/>
      <c r="S240" s="709"/>
      <c r="T240" s="710"/>
      <c r="U240" s="275"/>
      <c r="V240" s="314" t="s">
        <v>717</v>
      </c>
      <c r="W240" s="314"/>
      <c r="X240" s="223" t="s">
        <v>38</v>
      </c>
      <c r="Y240" s="275">
        <v>1057</v>
      </c>
      <c r="Z240" s="224"/>
      <c r="AA240" s="275"/>
      <c r="AB240" s="275"/>
      <c r="AC240" s="275"/>
      <c r="AD240" s="275"/>
      <c r="AE240" s="275"/>
      <c r="AF240" s="1"/>
      <c r="NY240"/>
    </row>
    <row r="241" spans="1:389" ht="20.100000000000001" customHeight="1" x14ac:dyDescent="0.3">
      <c r="A241" s="275"/>
      <c r="B241" s="703">
        <v>7</v>
      </c>
      <c r="C241" s="703"/>
      <c r="D241" s="462" t="s">
        <v>37</v>
      </c>
      <c r="E241" s="460">
        <v>694</v>
      </c>
      <c r="F241" s="461">
        <v>6.8394599388981972E-2</v>
      </c>
      <c r="G241" s="711"/>
      <c r="H241" s="712"/>
      <c r="I241" s="712"/>
      <c r="J241" s="712"/>
      <c r="K241" s="712"/>
      <c r="L241" s="712"/>
      <c r="M241" s="712"/>
      <c r="N241" s="712"/>
      <c r="O241" s="712"/>
      <c r="P241" s="712"/>
      <c r="Q241" s="712"/>
      <c r="R241" s="712"/>
      <c r="S241" s="712"/>
      <c r="T241" s="713"/>
      <c r="U241" s="275"/>
      <c r="V241" s="314"/>
      <c r="W241" s="314"/>
      <c r="X241" s="223" t="s">
        <v>34</v>
      </c>
      <c r="Y241" s="275">
        <v>591</v>
      </c>
      <c r="Z241" s="224"/>
      <c r="AA241" s="275"/>
      <c r="AB241" s="275"/>
      <c r="AC241" s="275"/>
      <c r="AD241" s="275"/>
      <c r="AE241" s="275"/>
      <c r="AF241" s="1"/>
      <c r="NY241"/>
    </row>
    <row r="242" spans="1:389" ht="20.100000000000001" customHeight="1" x14ac:dyDescent="0.3">
      <c r="A242" s="275"/>
      <c r="B242" s="703">
        <v>8</v>
      </c>
      <c r="C242" s="703"/>
      <c r="D242" s="462" t="s">
        <v>34</v>
      </c>
      <c r="E242" s="460">
        <v>591</v>
      </c>
      <c r="F242" s="461">
        <v>5.8243815906179164E-2</v>
      </c>
      <c r="G242" s="711"/>
      <c r="H242" s="712"/>
      <c r="I242" s="712"/>
      <c r="J242" s="712"/>
      <c r="K242" s="712"/>
      <c r="L242" s="712"/>
      <c r="M242" s="712"/>
      <c r="N242" s="712"/>
      <c r="O242" s="712"/>
      <c r="P242" s="712"/>
      <c r="Q242" s="712"/>
      <c r="R242" s="712"/>
      <c r="S242" s="712"/>
      <c r="T242" s="713"/>
      <c r="U242" s="275"/>
      <c r="V242" s="314"/>
      <c r="W242" s="314"/>
      <c r="X242" s="223" t="s">
        <v>37</v>
      </c>
      <c r="Y242" s="275">
        <v>694</v>
      </c>
      <c r="Z242" s="224"/>
      <c r="AA242" s="275"/>
      <c r="AB242" s="275"/>
      <c r="AC242" s="275"/>
      <c r="AD242" s="275"/>
      <c r="AE242" s="275"/>
      <c r="AF242" s="1"/>
      <c r="NY242"/>
    </row>
    <row r="243" spans="1:389" ht="20.100000000000001" customHeight="1" x14ac:dyDescent="0.3">
      <c r="A243" s="275"/>
      <c r="B243" s="703">
        <v>9</v>
      </c>
      <c r="C243" s="703"/>
      <c r="D243" s="462" t="s">
        <v>45</v>
      </c>
      <c r="E243" s="460">
        <v>396</v>
      </c>
      <c r="F243" s="461">
        <v>3.9026313196018528E-2</v>
      </c>
      <c r="G243" s="711"/>
      <c r="H243" s="712"/>
      <c r="I243" s="712"/>
      <c r="J243" s="712"/>
      <c r="K243" s="712"/>
      <c r="L243" s="712"/>
      <c r="M243" s="712"/>
      <c r="N243" s="712"/>
      <c r="O243" s="712"/>
      <c r="P243" s="712"/>
      <c r="Q243" s="712"/>
      <c r="R243" s="712"/>
      <c r="S243" s="712"/>
      <c r="T243" s="713"/>
      <c r="U243" s="275"/>
      <c r="V243" s="314"/>
      <c r="W243" s="314"/>
      <c r="X243" s="223" t="s">
        <v>44</v>
      </c>
      <c r="Y243" s="275">
        <v>373</v>
      </c>
      <c r="Z243" s="224"/>
      <c r="AA243" s="275"/>
      <c r="AB243" s="275"/>
      <c r="AC243" s="275"/>
      <c r="AD243" s="275"/>
      <c r="AE243" s="275"/>
      <c r="AF243" s="1"/>
      <c r="NY243"/>
    </row>
    <row r="244" spans="1:389" ht="20.100000000000001" customHeight="1" x14ac:dyDescent="0.3">
      <c r="A244" s="275"/>
      <c r="B244" s="703">
        <v>10</v>
      </c>
      <c r="C244" s="703"/>
      <c r="D244" s="462" t="s">
        <v>44</v>
      </c>
      <c r="E244" s="460">
        <v>373</v>
      </c>
      <c r="F244" s="461">
        <v>3.6759633389179071E-2</v>
      </c>
      <c r="G244" s="711"/>
      <c r="H244" s="712"/>
      <c r="I244" s="712"/>
      <c r="J244" s="712"/>
      <c r="K244" s="712"/>
      <c r="L244" s="712"/>
      <c r="M244" s="712"/>
      <c r="N244" s="712"/>
      <c r="O244" s="712"/>
      <c r="P244" s="712"/>
      <c r="Q244" s="712"/>
      <c r="R244" s="712"/>
      <c r="S244" s="712"/>
      <c r="T244" s="713"/>
      <c r="U244" s="275"/>
      <c r="V244" s="314"/>
      <c r="W244" s="314"/>
      <c r="X244" s="223" t="s">
        <v>45</v>
      </c>
      <c r="Y244" s="275">
        <v>396</v>
      </c>
      <c r="Z244" s="224"/>
      <c r="AA244" s="275"/>
      <c r="AB244" s="275"/>
      <c r="AC244" s="275"/>
      <c r="AD244" s="275"/>
      <c r="AE244" s="275"/>
      <c r="AF244" s="1"/>
      <c r="NY244"/>
    </row>
    <row r="245" spans="1:389" x14ac:dyDescent="0.3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314"/>
      <c r="W245" s="314"/>
      <c r="X245" s="223" t="s">
        <v>213</v>
      </c>
      <c r="Y245" s="275">
        <v>312</v>
      </c>
      <c r="Z245" s="224"/>
      <c r="AA245" s="275"/>
      <c r="AB245" s="275"/>
      <c r="AC245" s="275"/>
      <c r="AD245" s="275"/>
      <c r="AE245" s="275"/>
      <c r="AF245" s="1"/>
      <c r="NY245"/>
    </row>
    <row r="246" spans="1:389" ht="20.25" x14ac:dyDescent="0.3">
      <c r="A246" s="275"/>
      <c r="B246" s="331" t="s">
        <v>236</v>
      </c>
      <c r="C246" s="331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314"/>
      <c r="W246" s="314"/>
      <c r="X246" s="223" t="s">
        <v>40</v>
      </c>
      <c r="Y246" s="275">
        <v>379</v>
      </c>
      <c r="Z246" s="224"/>
      <c r="AA246" s="275"/>
      <c r="AB246" s="275"/>
      <c r="AC246" s="275"/>
      <c r="AD246" s="275"/>
      <c r="AE246" s="275"/>
    </row>
    <row r="247" spans="1:389" ht="9.9499999999999993" customHeight="1" x14ac:dyDescent="0.3">
      <c r="A247" s="275"/>
      <c r="B247" s="725"/>
      <c r="C247" s="726"/>
      <c r="D247" s="727"/>
      <c r="E247" s="631" t="s">
        <v>233</v>
      </c>
      <c r="F247" s="412"/>
      <c r="G247" s="412"/>
      <c r="H247" s="376"/>
      <c r="I247" s="463"/>
      <c r="J247" s="634" t="s">
        <v>262</v>
      </c>
      <c r="K247" s="661"/>
      <c r="L247" s="661"/>
      <c r="M247" s="661"/>
      <c r="N247" s="661"/>
      <c r="O247" s="661"/>
      <c r="P247" s="661"/>
      <c r="Q247" s="661"/>
      <c r="R247" s="661"/>
      <c r="S247" s="661"/>
      <c r="T247" s="636"/>
      <c r="U247" s="275"/>
      <c r="V247" s="314"/>
      <c r="W247" s="314"/>
      <c r="X247" s="223" t="s">
        <v>43</v>
      </c>
      <c r="Y247" s="275">
        <v>137</v>
      </c>
      <c r="Z247" s="224"/>
      <c r="AA247" s="275"/>
      <c r="AB247" s="275"/>
      <c r="AC247" s="275"/>
      <c r="AD247" s="275"/>
      <c r="AE247" s="275"/>
      <c r="AF247" s="1"/>
      <c r="NY247"/>
    </row>
    <row r="248" spans="1:389" ht="9.9499999999999993" customHeight="1" x14ac:dyDescent="0.3">
      <c r="A248" s="275"/>
      <c r="B248" s="725"/>
      <c r="C248" s="726"/>
      <c r="D248" s="727"/>
      <c r="E248" s="632"/>
      <c r="F248" s="631" t="s">
        <v>234</v>
      </c>
      <c r="G248" s="649"/>
      <c r="H248" s="376"/>
      <c r="I248" s="463"/>
      <c r="J248" s="635"/>
      <c r="K248" s="707"/>
      <c r="L248" s="707"/>
      <c r="M248" s="707"/>
      <c r="N248" s="707"/>
      <c r="O248" s="707"/>
      <c r="P248" s="707"/>
      <c r="Q248" s="707"/>
      <c r="R248" s="707"/>
      <c r="S248" s="707"/>
      <c r="T248" s="637"/>
      <c r="U248" s="275"/>
      <c r="V248" s="314"/>
      <c r="W248" s="314"/>
      <c r="X248" s="223" t="s">
        <v>212</v>
      </c>
      <c r="Y248" s="275">
        <v>187</v>
      </c>
      <c r="Z248" s="224"/>
      <c r="AA248" s="275"/>
      <c r="AB248" s="275"/>
      <c r="AC248" s="275"/>
      <c r="AD248" s="275"/>
      <c r="AE248" s="275"/>
      <c r="AF248" s="1"/>
      <c r="NY248"/>
    </row>
    <row r="249" spans="1:389" ht="30" customHeight="1" x14ac:dyDescent="0.3">
      <c r="A249" s="275"/>
      <c r="B249" s="725"/>
      <c r="C249" s="726"/>
      <c r="D249" s="727"/>
      <c r="E249" s="633"/>
      <c r="F249" s="633"/>
      <c r="G249" s="651"/>
      <c r="H249" s="464" t="s">
        <v>380</v>
      </c>
      <c r="I249" s="411" t="s">
        <v>29</v>
      </c>
      <c r="J249" s="638"/>
      <c r="K249" s="662"/>
      <c r="L249" s="662"/>
      <c r="M249" s="662"/>
      <c r="N249" s="662"/>
      <c r="O249" s="662"/>
      <c r="P249" s="662"/>
      <c r="Q249" s="662"/>
      <c r="R249" s="662"/>
      <c r="S249" s="662"/>
      <c r="T249" s="639"/>
      <c r="U249" s="275"/>
      <c r="V249" s="314"/>
      <c r="W249" s="314"/>
      <c r="Z249" s="275"/>
      <c r="AA249" s="275"/>
      <c r="AB249" s="275"/>
      <c r="AC249" s="275"/>
      <c r="AD249" s="275"/>
      <c r="AE249" s="275"/>
      <c r="AF249" s="1"/>
      <c r="NY249"/>
    </row>
    <row r="250" spans="1:389" ht="19.149999999999999" customHeight="1" x14ac:dyDescent="0.3">
      <c r="A250" s="275"/>
      <c r="B250" s="717" t="s">
        <v>28</v>
      </c>
      <c r="C250" s="718"/>
      <c r="D250" s="719"/>
      <c r="E250" s="465">
        <v>4157</v>
      </c>
      <c r="F250" s="720">
        <v>2285</v>
      </c>
      <c r="G250" s="721"/>
      <c r="H250" s="466">
        <v>76</v>
      </c>
      <c r="I250" s="467">
        <v>3.3260393873085339E-2</v>
      </c>
      <c r="J250" s="722" t="s">
        <v>695</v>
      </c>
      <c r="K250" s="723"/>
      <c r="L250" s="723"/>
      <c r="M250" s="723"/>
      <c r="N250" s="723"/>
      <c r="O250" s="723"/>
      <c r="P250" s="723"/>
      <c r="Q250" s="723"/>
      <c r="R250" s="723"/>
      <c r="S250" s="723"/>
      <c r="T250" s="724"/>
      <c r="U250" s="275"/>
      <c r="V250" s="314" t="s">
        <v>677</v>
      </c>
      <c r="W250" s="314"/>
      <c r="X250" s="458" t="s">
        <v>377</v>
      </c>
      <c r="Y250" s="275"/>
      <c r="Z250" s="275"/>
      <c r="AA250" s="275"/>
      <c r="AB250" s="275"/>
      <c r="AC250" s="275"/>
      <c r="AD250" s="275"/>
      <c r="AE250" s="275"/>
      <c r="AF250" s="1"/>
      <c r="NY250"/>
    </row>
    <row r="251" spans="1:389" ht="39.950000000000003" customHeight="1" x14ac:dyDescent="0.3">
      <c r="X251" s="458" t="s">
        <v>448</v>
      </c>
    </row>
    <row r="252" spans="1:389" x14ac:dyDescent="0.3">
      <c r="Y252" t="s">
        <v>442</v>
      </c>
    </row>
    <row r="253" spans="1:389" x14ac:dyDescent="0.3">
      <c r="Y253" s="223">
        <v>76</v>
      </c>
    </row>
    <row r="255" spans="1:389" ht="20.25" x14ac:dyDescent="0.3">
      <c r="H255" s="626"/>
      <c r="I255" s="626"/>
      <c r="J255" s="626"/>
      <c r="K255" s="626"/>
      <c r="L255" s="626"/>
      <c r="M255" s="626"/>
      <c r="N255" s="626"/>
      <c r="O255" s="626"/>
      <c r="P255" s="626"/>
      <c r="Q255" s="626"/>
      <c r="R255" s="626"/>
      <c r="S255" s="626"/>
      <c r="T255" s="626"/>
      <c r="U255" s="626"/>
    </row>
  </sheetData>
  <mergeCells count="138">
    <mergeCell ref="B250:D250"/>
    <mergeCell ref="F250:G250"/>
    <mergeCell ref="J250:T250"/>
    <mergeCell ref="H255:U255"/>
    <mergeCell ref="B243:C243"/>
    <mergeCell ref="G243:T243"/>
    <mergeCell ref="B244:C244"/>
    <mergeCell ref="G244:T244"/>
    <mergeCell ref="B247:D249"/>
    <mergeCell ref="E247:E249"/>
    <mergeCell ref="J247:T249"/>
    <mergeCell ref="F248:G249"/>
    <mergeCell ref="B240:C240"/>
    <mergeCell ref="G240:T240"/>
    <mergeCell ref="B241:C241"/>
    <mergeCell ref="G241:T241"/>
    <mergeCell ref="B242:C242"/>
    <mergeCell ref="G242:T242"/>
    <mergeCell ref="B237:C237"/>
    <mergeCell ref="G237:T237"/>
    <mergeCell ref="B238:C238"/>
    <mergeCell ref="G238:T238"/>
    <mergeCell ref="B239:C239"/>
    <mergeCell ref="G239:T239"/>
    <mergeCell ref="B234:D234"/>
    <mergeCell ref="G234:T234"/>
    <mergeCell ref="B235:C235"/>
    <mergeCell ref="G235:T235"/>
    <mergeCell ref="B236:C236"/>
    <mergeCell ref="G236:T236"/>
    <mergeCell ref="C217:D217"/>
    <mergeCell ref="M217:T217"/>
    <mergeCell ref="C223:D223"/>
    <mergeCell ref="M223:T223"/>
    <mergeCell ref="B232:D233"/>
    <mergeCell ref="E232:E233"/>
    <mergeCell ref="F232:F233"/>
    <mergeCell ref="G232:T233"/>
    <mergeCell ref="C199:D199"/>
    <mergeCell ref="M199:T199"/>
    <mergeCell ref="C205:D205"/>
    <mergeCell ref="M205:T205"/>
    <mergeCell ref="C211:D211"/>
    <mergeCell ref="M211:T211"/>
    <mergeCell ref="C181:D181"/>
    <mergeCell ref="M181:T181"/>
    <mergeCell ref="C187:D187"/>
    <mergeCell ref="M187:T187"/>
    <mergeCell ref="C193:D193"/>
    <mergeCell ref="M193:T193"/>
    <mergeCell ref="X166:Y167"/>
    <mergeCell ref="B168:D168"/>
    <mergeCell ref="C169:D169"/>
    <mergeCell ref="M169:T169"/>
    <mergeCell ref="C175:D175"/>
    <mergeCell ref="M175:T175"/>
    <mergeCell ref="C150:D150"/>
    <mergeCell ref="M150:T150"/>
    <mergeCell ref="C156:D156"/>
    <mergeCell ref="M156:T156"/>
    <mergeCell ref="B164:T164"/>
    <mergeCell ref="B166:D167"/>
    <mergeCell ref="K166:L166"/>
    <mergeCell ref="M166:T167"/>
    <mergeCell ref="C132:D132"/>
    <mergeCell ref="M132:T132"/>
    <mergeCell ref="C138:D138"/>
    <mergeCell ref="M138:T138"/>
    <mergeCell ref="C144:D144"/>
    <mergeCell ref="M144:T144"/>
    <mergeCell ref="C114:D114"/>
    <mergeCell ref="M114:T114"/>
    <mergeCell ref="C120:D120"/>
    <mergeCell ref="M120:T120"/>
    <mergeCell ref="C126:D126"/>
    <mergeCell ref="M126:T126"/>
    <mergeCell ref="X99:Y100"/>
    <mergeCell ref="B101:D101"/>
    <mergeCell ref="C102:D102"/>
    <mergeCell ref="M102:T102"/>
    <mergeCell ref="C108:D108"/>
    <mergeCell ref="M108:T108"/>
    <mergeCell ref="J89:T89"/>
    <mergeCell ref="J90:T90"/>
    <mergeCell ref="J91:T91"/>
    <mergeCell ref="J92:T92"/>
    <mergeCell ref="B97:T97"/>
    <mergeCell ref="B99:D100"/>
    <mergeCell ref="K99:L99"/>
    <mergeCell ref="M99:T100"/>
    <mergeCell ref="J83:T83"/>
    <mergeCell ref="J84:T84"/>
    <mergeCell ref="J85:T85"/>
    <mergeCell ref="J86:T86"/>
    <mergeCell ref="J87:T87"/>
    <mergeCell ref="J88:T88"/>
    <mergeCell ref="J77:T78"/>
    <mergeCell ref="B79:E79"/>
    <mergeCell ref="J79:T79"/>
    <mergeCell ref="J80:T80"/>
    <mergeCell ref="J81:T81"/>
    <mergeCell ref="J82:T82"/>
    <mergeCell ref="B54:D55"/>
    <mergeCell ref="E54:E55"/>
    <mergeCell ref="H54:H55"/>
    <mergeCell ref="B56:D56"/>
    <mergeCell ref="B75:T75"/>
    <mergeCell ref="X75:AB78"/>
    <mergeCell ref="B77:E78"/>
    <mergeCell ref="F77:F78"/>
    <mergeCell ref="G77:G78"/>
    <mergeCell ref="H77:I77"/>
    <mergeCell ref="B35:D35"/>
    <mergeCell ref="X35:Y35"/>
    <mergeCell ref="B36:D36"/>
    <mergeCell ref="X36:Y36"/>
    <mergeCell ref="B37:D37"/>
    <mergeCell ref="X37:Y37"/>
    <mergeCell ref="S32:T33"/>
    <mergeCell ref="AA32:AA34"/>
    <mergeCell ref="AD32:AD34"/>
    <mergeCell ref="AE32:AE34"/>
    <mergeCell ref="G33:G34"/>
    <mergeCell ref="H33:H34"/>
    <mergeCell ref="O33:P33"/>
    <mergeCell ref="Q33:R33"/>
    <mergeCell ref="AB33:AB34"/>
    <mergeCell ref="AC33:AC34"/>
    <mergeCell ref="B2:T3"/>
    <mergeCell ref="B31:D34"/>
    <mergeCell ref="E31:E34"/>
    <mergeCell ref="L31:L34"/>
    <mergeCell ref="X31:Y34"/>
    <mergeCell ref="Z31:Z34"/>
    <mergeCell ref="F32:F34"/>
    <mergeCell ref="I32:I34"/>
    <mergeCell ref="J32:J34"/>
    <mergeCell ref="M32:N33"/>
  </mergeCells>
  <phoneticPr fontId="3" type="noConversion"/>
  <conditionalFormatting sqref="E36:J36 V36">
    <cfRule type="cellIs" dxfId="184" priority="13" operator="lessThan">
      <formula>1</formula>
    </cfRule>
    <cfRule type="cellIs" dxfId="183" priority="14" operator="greaterThanOrEqual">
      <formula>1</formula>
    </cfRule>
  </conditionalFormatting>
  <conditionalFormatting sqref="E103:L107 E109:L113 E115:L119 E121:L125 E127:L131 E133:L137 E139:L143 E145:L149 E151:L155 E157:L161">
    <cfRule type="expression" dxfId="182" priority="2">
      <formula>$D103=""</formula>
    </cfRule>
  </conditionalFormatting>
  <conditionalFormatting sqref="E170:L174 E176:L180 E182:L186 E188:L192 E194:L198 E200:L204 E206:L210 E212:L216 E218:L222 E224:L228">
    <cfRule type="expression" dxfId="181" priority="1">
      <formula>$D170=""</formula>
    </cfRule>
  </conditionalFormatting>
  <conditionalFormatting sqref="F56:F67">
    <cfRule type="cellIs" dxfId="180" priority="5" operator="lessThan">
      <formula>1</formula>
    </cfRule>
    <cfRule type="cellIs" dxfId="179" priority="6" operator="greaterThan">
      <formula>1</formula>
    </cfRule>
  </conditionalFormatting>
  <conditionalFormatting sqref="I57:I67">
    <cfRule type="cellIs" dxfId="178" priority="7" operator="lessThan">
      <formula>0</formula>
    </cfRule>
    <cfRule type="cellIs" dxfId="177" priority="8" operator="greaterThan">
      <formula>0</formula>
    </cfRule>
  </conditionalFormatting>
  <conditionalFormatting sqref="Z36:AD36">
    <cfRule type="cellIs" dxfId="176" priority="9" operator="lessThan">
      <formula>0.95</formula>
    </cfRule>
    <cfRule type="cellIs" dxfId="175" priority="10" operator="greaterThanOrEqual">
      <formula>0.95</formula>
    </cfRule>
  </conditionalFormatting>
  <conditionalFormatting sqref="AE36">
    <cfRule type="cellIs" dxfId="174" priority="3" operator="lessThan">
      <formula>1</formula>
    </cfRule>
    <cfRule type="cellIs" dxfId="173" priority="4" operator="greaterThanOrEqual">
      <formula>1</formula>
    </cfRule>
  </conditionalFormatting>
  <conditionalFormatting sqref="AH36:AL36">
    <cfRule type="cellIs" dxfId="172" priority="11" operator="lessThan">
      <formula>0.95</formula>
    </cfRule>
    <cfRule type="cellIs" dxfId="171" priority="12" operator="greaterThanOrEqual">
      <formula>0.95</formula>
    </cfRule>
  </conditionalFormatting>
  <hyperlinks>
    <hyperlink ref="X233" r:id="rId1" xr:uid="{C8513DA0-2113-4FE7-AE6A-8E038A3F7159}"/>
    <hyperlink ref="V47" r:id="rId2" xr:uid="{17542D3C-CE52-4A75-B838-727E31FB7B5A}"/>
    <hyperlink ref="V45" r:id="rId3" xr:uid="{798E77C9-7B7D-4F48-A5E2-BF7D900E8237}"/>
    <hyperlink ref="V22" r:id="rId4" xr:uid="{5C9638CE-E932-45F4-9393-4646E687258A}"/>
    <hyperlink ref="W22" r:id="rId5" xr:uid="{7CB1C7C1-118F-43F0-B892-FBC45C529B16}"/>
    <hyperlink ref="V23" r:id="rId6" xr:uid="{471B11E7-2E5A-4FA7-90A7-77CF8434156C}"/>
    <hyperlink ref="W23" r:id="rId7" xr:uid="{5576396D-790E-4C34-AE3C-305D9F5FCA57}"/>
    <hyperlink ref="V20" r:id="rId8" xr:uid="{C4BE74CD-8EE9-487E-AF21-9D7CCA401B77}"/>
    <hyperlink ref="W20" r:id="rId9" xr:uid="{6F1A0BB3-54EE-4C1B-A2BA-CBBDAFB5780B}"/>
    <hyperlink ref="V238" r:id="rId10" xr:uid="{3E2167B0-31C9-4DF2-A621-B2F75BB811A6}"/>
    <hyperlink ref="V16" r:id="rId11" xr:uid="{7F7B24DC-1C86-4F83-8F65-B4B44043FD1E}"/>
    <hyperlink ref="W17" r:id="rId12" xr:uid="{2A4F4EF3-4115-4CB5-9F09-27483A525A59}"/>
    <hyperlink ref="V15" r:id="rId13" xr:uid="{DEC18D13-40E0-454B-B18F-BF251387A0F8}"/>
    <hyperlink ref="V14" r:id="rId14" xr:uid="{816F6532-011C-4A4F-8BA4-3E95E3FEDD2B}"/>
    <hyperlink ref="W15" r:id="rId15" xr:uid="{1BB3DD0B-B0B2-49A0-81C9-19C811791954}"/>
    <hyperlink ref="V17" r:id="rId16" xr:uid="{02E9B407-488F-4DEE-8FE9-6370282DF6ED}"/>
    <hyperlink ref="V49" r:id="rId17" xr:uid="{095A7581-2958-4201-B86F-539BB658D1FE}"/>
    <hyperlink ref="V48" r:id="rId18" xr:uid="{BE4CF4C4-4067-4D9C-84F8-421514B0412B}"/>
    <hyperlink ref="V82" r:id="rId19" xr:uid="{E4F0F828-62E7-42AE-8BBD-24A05D51D03F}"/>
    <hyperlink ref="V8" r:id="rId20" xr:uid="{7CB93C0A-2C72-4527-92E2-58A895FF77E1}"/>
    <hyperlink ref="V10" r:id="rId21" xr:uid="{AB8F8DF3-AEA0-40E1-99A8-8DDCFCDDAF11}"/>
    <hyperlink ref="V9" r:id="rId22" xr:uid="{792539DF-5209-4D30-B1E7-0503412D406B}"/>
  </hyperlinks>
  <pageMargins left="0.7" right="0.7" top="0.75" bottom="0.75" header="0.3" footer="0.3"/>
  <pageSetup paperSize="9" scale="37" fitToWidth="0" orientation="portrait" r:id="rId23"/>
  <rowBreaks count="1" manualBreakCount="1">
    <brk id="93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F948-3A7B-4806-B52C-C74A1B76D63A}">
  <sheetPr>
    <tabColor rgb="FF0000FF"/>
  </sheetPr>
  <dimension ref="A1:NY248"/>
  <sheetViews>
    <sheetView showGridLines="0" view="pageBreakPreview" zoomScale="70" zoomScaleNormal="55" zoomScaleSheetLayoutView="70" workbookViewId="0">
      <selection activeCell="E125" sqref="E125"/>
    </sheetView>
  </sheetViews>
  <sheetFormatPr defaultColWidth="9" defaultRowHeight="16.5" outlineLevelRow="1" x14ac:dyDescent="0.3"/>
  <cols>
    <col min="1" max="2" width="2.625" customWidth="1"/>
    <col min="3" max="3" width="2.875" customWidth="1"/>
    <col min="4" max="4" width="13.25" customWidth="1"/>
    <col min="5" max="12" width="12.625" customWidth="1"/>
    <col min="13" max="20" width="6.625" customWidth="1"/>
    <col min="21" max="21" width="2.625" customWidth="1"/>
    <col min="22" max="24" width="11.5" style="297" customWidth="1"/>
    <col min="25" max="31" width="14.125" customWidth="1"/>
    <col min="32" max="32" width="11.875" customWidth="1"/>
    <col min="33" max="37" width="12.75" style="1" customWidth="1"/>
    <col min="38" max="38" width="12.375" style="1" customWidth="1"/>
    <col min="39" max="39" width="11.875" style="1" customWidth="1"/>
    <col min="40" max="40" width="12.75" style="1" customWidth="1"/>
    <col min="41" max="41" width="9.875" style="1" customWidth="1"/>
    <col min="42" max="42" width="9.125" style="1" customWidth="1"/>
    <col min="43" max="389" width="9" style="1" customWidth="1"/>
    <col min="390" max="392" width="9" customWidth="1"/>
  </cols>
  <sheetData>
    <row r="1" spans="1:389" s="6" customFormat="1" ht="20.100000000000001" customHeight="1" x14ac:dyDescent="0.3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25"/>
      <c r="W1" s="323"/>
      <c r="X1" s="323"/>
      <c r="Y1" s="318"/>
      <c r="Z1" s="318"/>
      <c r="AA1" s="318"/>
      <c r="AB1" s="318"/>
      <c r="AC1" s="318"/>
      <c r="AD1" s="318"/>
      <c r="AE1" s="318"/>
      <c r="AF1" s="158"/>
      <c r="AG1" s="158"/>
      <c r="AH1" s="158"/>
      <c r="AI1" s="158"/>
      <c r="AJ1" s="158"/>
      <c r="AK1" s="158"/>
      <c r="AL1" s="158"/>
      <c r="AM1" s="158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 s="1"/>
    </row>
    <row r="2" spans="1:389" s="7" customFormat="1" ht="20.100000000000001" customHeight="1" x14ac:dyDescent="0.3">
      <c r="A2" s="326"/>
      <c r="B2" s="627" t="str">
        <f>"[26.1H 언팩 소셜 버즈 현황]"</f>
        <v>[26.1H 언팩 소셜 버즈 현황]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324"/>
      <c r="V2" s="327"/>
      <c r="W2" s="328"/>
      <c r="X2" s="468" t="s">
        <v>220</v>
      </c>
      <c r="Y2" s="469" t="s">
        <v>211</v>
      </c>
      <c r="Z2" s="329" t="s">
        <v>207</v>
      </c>
      <c r="AA2" s="469" t="s">
        <v>210</v>
      </c>
      <c r="AB2" s="470" t="s">
        <v>208</v>
      </c>
      <c r="AC2" s="470" t="s">
        <v>209</v>
      </c>
      <c r="AD2" s="326"/>
      <c r="AE2" s="326"/>
      <c r="AF2" s="330"/>
      <c r="AG2" s="330"/>
      <c r="AH2" s="330"/>
      <c r="AI2" s="330"/>
      <c r="AJ2" s="330"/>
      <c r="AK2" s="330"/>
      <c r="AL2" s="330"/>
      <c r="AM2" s="330"/>
      <c r="NY2" s="1"/>
    </row>
    <row r="3" spans="1:389" s="6" customFormat="1" ht="20.100000000000001" customHeight="1" x14ac:dyDescent="0.3">
      <c r="A3" s="318"/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324"/>
      <c r="V3" s="485"/>
      <c r="W3" s="485"/>
      <c r="X3" s="486">
        <v>45651</v>
      </c>
      <c r="Y3" s="321">
        <v>45679</v>
      </c>
      <c r="Z3" s="321">
        <v>45680</v>
      </c>
      <c r="AA3" s="321">
        <v>45721</v>
      </c>
      <c r="AB3" s="321">
        <f>AB4-399</f>
        <v>45651</v>
      </c>
      <c r="AC3" s="321">
        <f>AC4-399</f>
        <v>45657</v>
      </c>
      <c r="AD3" s="318"/>
      <c r="AE3" s="318"/>
      <c r="AF3" s="158"/>
      <c r="AG3" s="158"/>
      <c r="AH3" s="158"/>
      <c r="AI3" s="158"/>
      <c r="AJ3" s="158"/>
      <c r="AK3" s="158"/>
      <c r="AL3" s="158"/>
      <c r="AM3" s="15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 s="1"/>
    </row>
    <row r="4" spans="1:389" s="6" customFormat="1" ht="24.95" customHeight="1" x14ac:dyDescent="0.3">
      <c r="A4" s="318"/>
      <c r="B4" s="331" t="str">
        <f>"1. 소셜 버즈 현황"</f>
        <v>1. 소셜 버즈 현황</v>
      </c>
      <c r="C4" s="331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32" t="str">
        <f>"Data 기준 : "&amp;YEAR(AB4)&amp;"/"&amp;MONTH(AB4)&amp;"/"&amp;DAY(AB4)&amp;" ~ "&amp;YEAR(AC4)&amp;"/"&amp;MONTH(AC4)&amp;"/"&amp;DAY(AC4)&amp;" (언팩-29D ~ 언팩"&amp;_xlfn.DAYS(AC4,Z4)&amp;"D)"</f>
        <v>Data 기준 : 2026/1/28 ~ 2026/2/3 (언팩-29D ~ 언팩-23D)</v>
      </c>
      <c r="Q4" s="318"/>
      <c r="R4" s="318"/>
      <c r="S4" s="318"/>
      <c r="T4" s="324"/>
      <c r="U4" s="324"/>
      <c r="V4" s="485"/>
      <c r="W4" s="485"/>
      <c r="X4" s="486">
        <v>46050</v>
      </c>
      <c r="Y4" s="321">
        <v>46078</v>
      </c>
      <c r="Z4" s="321">
        <v>46079</v>
      </c>
      <c r="AA4" s="321">
        <v>46120</v>
      </c>
      <c r="AB4" s="321">
        <v>46050</v>
      </c>
      <c r="AC4" s="321">
        <v>46056</v>
      </c>
      <c r="AD4" s="318"/>
      <c r="AE4" s="318"/>
      <c r="AF4" s="158"/>
      <c r="AG4" s="158"/>
      <c r="AH4" s="158"/>
      <c r="AI4" s="158"/>
      <c r="AJ4" s="158"/>
      <c r="AK4" s="158"/>
      <c r="AL4" s="158"/>
      <c r="AM4" s="158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 s="1"/>
    </row>
    <row r="5" spans="1:389" s="6" customFormat="1" ht="18.75" customHeight="1" x14ac:dyDescent="0.3">
      <c r="A5" s="318"/>
      <c r="B5" s="319"/>
      <c r="C5" s="484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78"/>
      <c r="V5" s="487"/>
      <c r="W5" s="488"/>
      <c r="X5" s="489"/>
      <c r="Y5" s="476"/>
      <c r="Z5" s="480"/>
      <c r="AA5" s="320"/>
      <c r="AB5" s="320"/>
      <c r="AC5" s="320"/>
      <c r="AD5" s="318"/>
      <c r="AE5" s="318"/>
      <c r="AF5" s="158"/>
      <c r="AG5" s="158"/>
      <c r="AH5" s="158"/>
      <c r="AI5" s="158"/>
      <c r="AJ5" s="158"/>
      <c r="AK5" s="158"/>
      <c r="AL5" s="158"/>
      <c r="AM5" s="15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 s="1"/>
    </row>
    <row r="6" spans="1:389" s="6" customFormat="1" ht="18.75" customHeight="1" x14ac:dyDescent="0.3">
      <c r="A6" s="318"/>
      <c r="B6" s="319"/>
      <c r="C6" s="483" t="s">
        <v>832</v>
      </c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78"/>
      <c r="V6" s="487"/>
      <c r="W6" s="488"/>
      <c r="X6" s="489"/>
      <c r="Y6" s="476"/>
      <c r="Z6" s="480"/>
      <c r="AA6" s="320"/>
      <c r="AB6" s="320"/>
      <c r="AC6" s="320"/>
      <c r="AD6" s="318"/>
      <c r="AE6" s="318"/>
      <c r="AF6" s="158"/>
      <c r="AG6" s="158"/>
      <c r="AH6" s="158"/>
      <c r="AI6" s="158"/>
      <c r="AJ6" s="158"/>
      <c r="AK6" s="158"/>
      <c r="AL6" s="158"/>
      <c r="AM6" s="158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 s="1"/>
    </row>
    <row r="7" spans="1:389" s="6" customFormat="1" ht="18.75" customHeight="1" x14ac:dyDescent="0.3">
      <c r="A7" s="318"/>
      <c r="B7" s="319"/>
      <c r="C7" s="481" t="s">
        <v>876</v>
      </c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78"/>
      <c r="V7" s="511" t="s">
        <v>700</v>
      </c>
      <c r="W7" s="488"/>
      <c r="X7" s="488"/>
      <c r="Y7" s="488"/>
      <c r="Z7" s="480"/>
      <c r="AA7" s="320"/>
      <c r="AB7" s="320"/>
      <c r="AC7" s="320"/>
      <c r="AD7" s="318"/>
      <c r="AE7" s="318"/>
      <c r="AF7" s="158"/>
      <c r="AG7" s="158"/>
      <c r="AH7" s="158"/>
      <c r="AI7" s="158"/>
      <c r="AJ7" s="158"/>
      <c r="AK7" s="158"/>
      <c r="AL7" s="158"/>
      <c r="AM7" s="158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 s="1"/>
    </row>
    <row r="8" spans="1:389" s="6" customFormat="1" ht="18.75" customHeight="1" x14ac:dyDescent="0.3">
      <c r="A8" s="318"/>
      <c r="B8" s="319"/>
      <c r="C8" s="481" t="s">
        <v>839</v>
      </c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178"/>
      <c r="V8" s="488" t="s">
        <v>463</v>
      </c>
      <c r="W8" s="511" t="s">
        <v>462</v>
      </c>
      <c r="X8" s="489"/>
      <c r="Y8" s="488"/>
      <c r="Z8" s="480"/>
      <c r="AA8" s="320"/>
      <c r="AB8" s="320"/>
      <c r="AC8" s="320"/>
      <c r="AD8" s="318"/>
      <c r="AE8" s="318"/>
      <c r="AF8" s="158"/>
      <c r="AG8" s="158"/>
      <c r="AH8" s="158"/>
      <c r="AI8" s="158"/>
      <c r="AJ8" s="158"/>
      <c r="AK8" s="158"/>
      <c r="AL8" s="158"/>
      <c r="AM8" s="15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 s="1"/>
    </row>
    <row r="9" spans="1:389" s="6" customFormat="1" ht="18.75" customHeight="1" x14ac:dyDescent="0.3">
      <c r="A9" s="318"/>
      <c r="B9" s="319"/>
      <c r="C9" s="481" t="s">
        <v>687</v>
      </c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178"/>
      <c r="V9" s="487" t="s">
        <v>461</v>
      </c>
      <c r="W9" s="488"/>
      <c r="X9" s="487"/>
      <c r="Y9" s="488"/>
      <c r="Z9" s="480"/>
      <c r="AA9" s="320"/>
      <c r="AB9" s="320"/>
      <c r="AC9" s="320"/>
      <c r="AD9" s="318"/>
      <c r="AE9" s="318"/>
      <c r="AF9" s="158"/>
      <c r="AG9" s="158"/>
      <c r="AH9" s="158"/>
      <c r="AI9" s="158"/>
      <c r="AJ9" s="158"/>
      <c r="AK9" s="158"/>
      <c r="AL9" s="158"/>
      <c r="AM9" s="158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 s="1"/>
    </row>
    <row r="10" spans="1:389" s="6" customFormat="1" ht="18.75" customHeight="1" x14ac:dyDescent="0.3">
      <c r="A10" s="318"/>
      <c r="B10" s="319"/>
      <c r="C10" s="481" t="s">
        <v>772</v>
      </c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78"/>
      <c r="V10" s="489" t="s">
        <v>705</v>
      </c>
      <c r="W10" s="491" t="s">
        <v>545</v>
      </c>
      <c r="X10" s="490"/>
      <c r="Y10" s="491"/>
      <c r="Z10" s="480"/>
      <c r="AA10" s="320"/>
      <c r="AB10" s="320"/>
      <c r="AC10" s="320"/>
      <c r="AD10" s="318"/>
      <c r="AE10" s="318"/>
      <c r="AF10" s="158"/>
      <c r="AG10" s="158"/>
      <c r="AH10" s="158"/>
      <c r="AI10" s="158"/>
      <c r="AJ10" s="158"/>
      <c r="AK10" s="158"/>
      <c r="AL10" s="158"/>
      <c r="AM10" s="158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 s="1"/>
    </row>
    <row r="11" spans="1:389" s="6" customFormat="1" ht="18.75" customHeight="1" x14ac:dyDescent="0.3">
      <c r="A11" s="318"/>
      <c r="B11" s="319"/>
      <c r="C11" s="481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78"/>
      <c r="V11" s="487"/>
      <c r="W11" s="488"/>
      <c r="X11" s="489"/>
      <c r="Y11" s="476"/>
      <c r="Z11" s="480"/>
      <c r="AA11" s="320"/>
      <c r="AB11" s="320"/>
      <c r="AC11" s="320"/>
      <c r="AD11" s="318"/>
      <c r="AE11" s="318"/>
      <c r="AF11" s="158"/>
      <c r="AG11" s="158"/>
      <c r="AH11" s="158"/>
      <c r="AI11" s="158"/>
      <c r="AJ11" s="158"/>
      <c r="AK11" s="158"/>
      <c r="AL11" s="158"/>
      <c r="AM11" s="15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 s="1"/>
    </row>
    <row r="12" spans="1:389" s="6" customFormat="1" ht="18.75" customHeight="1" x14ac:dyDescent="0.3">
      <c r="A12" s="318"/>
      <c r="B12" s="319"/>
      <c r="C12" s="483" t="s">
        <v>834</v>
      </c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78"/>
      <c r="V12" s="493"/>
      <c r="W12" s="494"/>
      <c r="X12" s="495"/>
      <c r="Y12" s="476"/>
      <c r="Z12" s="480"/>
      <c r="AA12" s="320"/>
      <c r="AB12" s="320"/>
      <c r="AC12" s="320"/>
      <c r="AD12" s="318"/>
      <c r="AE12" s="318"/>
      <c r="AF12" s="158"/>
      <c r="AG12" s="158"/>
      <c r="AH12" s="158"/>
      <c r="AI12" s="158"/>
      <c r="AJ12" s="158"/>
      <c r="AK12" s="158"/>
      <c r="AL12" s="158"/>
      <c r="AM12" s="158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 s="1"/>
    </row>
    <row r="13" spans="1:389" s="6" customFormat="1" ht="18.75" customHeight="1" x14ac:dyDescent="0.3">
      <c r="A13" s="318"/>
      <c r="B13" s="319"/>
      <c r="C13" s="481" t="s">
        <v>835</v>
      </c>
      <c r="D13" s="482"/>
      <c r="E13" s="482"/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178"/>
      <c r="V13" s="496" t="s">
        <v>495</v>
      </c>
      <c r="W13" s="313" t="s">
        <v>500</v>
      </c>
      <c r="X13" s="495"/>
      <c r="Y13" s="476"/>
      <c r="Z13" s="480"/>
      <c r="AA13" s="320"/>
      <c r="AB13" s="320"/>
      <c r="AC13" s="320"/>
      <c r="AD13" s="318"/>
      <c r="AE13" s="318"/>
      <c r="AF13" s="158"/>
      <c r="AG13" s="158"/>
      <c r="AH13" s="158"/>
      <c r="AI13" s="158"/>
      <c r="AJ13" s="158"/>
      <c r="AK13" s="158"/>
      <c r="AL13" s="158"/>
      <c r="AM13" s="15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 s="1"/>
    </row>
    <row r="14" spans="1:389" s="6" customFormat="1" ht="18.75" customHeight="1" x14ac:dyDescent="0.3">
      <c r="A14" s="318"/>
      <c r="B14" s="319"/>
      <c r="C14" s="481" t="s">
        <v>836</v>
      </c>
      <c r="D14" s="482"/>
      <c r="E14" s="482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178"/>
      <c r="V14" s="493"/>
      <c r="W14" s="494"/>
      <c r="X14" s="495"/>
      <c r="Y14" s="476"/>
      <c r="Z14" s="480"/>
      <c r="AA14" s="320"/>
      <c r="AB14" s="320"/>
      <c r="AC14" s="320"/>
      <c r="AD14" s="318"/>
      <c r="AE14" s="318"/>
      <c r="AF14" s="158"/>
      <c r="AG14" s="158"/>
      <c r="AH14" s="158"/>
      <c r="AI14" s="158"/>
      <c r="AJ14" s="158"/>
      <c r="AK14" s="158"/>
      <c r="AL14" s="158"/>
      <c r="AM14" s="158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 s="1"/>
    </row>
    <row r="15" spans="1:389" s="6" customFormat="1" ht="18.75" customHeight="1" x14ac:dyDescent="0.3">
      <c r="A15" s="318"/>
      <c r="B15" s="319"/>
      <c r="C15" s="481" t="s">
        <v>837</v>
      </c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2"/>
      <c r="Q15" s="482"/>
      <c r="R15" s="482"/>
      <c r="S15" s="482"/>
      <c r="T15" s="482"/>
      <c r="U15" s="178"/>
      <c r="V15" s="313" t="s">
        <v>553</v>
      </c>
      <c r="W15" s="496" t="s">
        <v>540</v>
      </c>
      <c r="X15" s="495"/>
      <c r="Y15" s="476"/>
      <c r="Z15" s="480"/>
      <c r="AA15" s="320"/>
      <c r="AB15" s="320"/>
      <c r="AC15" s="320"/>
      <c r="AD15" s="318"/>
      <c r="AE15" s="318"/>
      <c r="AF15" s="158"/>
      <c r="AG15" s="158"/>
      <c r="AH15" s="158"/>
      <c r="AI15" s="158"/>
      <c r="AJ15" s="158"/>
      <c r="AK15" s="158"/>
      <c r="AL15" s="158"/>
      <c r="AM15" s="158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 s="1"/>
    </row>
    <row r="16" spans="1:389" s="6" customFormat="1" ht="18.75" customHeight="1" x14ac:dyDescent="0.3">
      <c r="A16" s="318"/>
      <c r="B16" s="319"/>
      <c r="C16" s="481" t="s">
        <v>780</v>
      </c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178"/>
      <c r="V16" s="496" t="s">
        <v>541</v>
      </c>
      <c r="W16" s="496" t="s">
        <v>542</v>
      </c>
      <c r="X16" s="495"/>
      <c r="Y16" s="476"/>
      <c r="Z16" s="480"/>
      <c r="AA16" s="320"/>
      <c r="AB16" s="320"/>
      <c r="AC16" s="320"/>
      <c r="AD16" s="318"/>
      <c r="AE16" s="318"/>
      <c r="AF16" s="158"/>
      <c r="AG16" s="158"/>
      <c r="AH16" s="158"/>
      <c r="AI16" s="158"/>
      <c r="AJ16" s="158"/>
      <c r="AK16" s="158"/>
      <c r="AL16" s="158"/>
      <c r="AM16" s="158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 s="1"/>
    </row>
    <row r="17" spans="1:389" s="6" customFormat="1" ht="18.75" customHeight="1" x14ac:dyDescent="0.3">
      <c r="A17" s="318"/>
      <c r="B17" s="319"/>
      <c r="C17" s="481"/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2"/>
      <c r="O17" s="482"/>
      <c r="P17" s="482"/>
      <c r="Q17" s="482"/>
      <c r="R17" s="482"/>
      <c r="S17" s="482"/>
      <c r="T17" s="482"/>
      <c r="U17" s="178"/>
      <c r="V17" s="493"/>
      <c r="W17" s="494"/>
      <c r="X17" s="495"/>
      <c r="Y17" s="476"/>
      <c r="Z17" s="480"/>
      <c r="AA17" s="320"/>
      <c r="AB17" s="320"/>
      <c r="AC17" s="320"/>
      <c r="AD17" s="318"/>
      <c r="AE17" s="318"/>
      <c r="AF17" s="158"/>
      <c r="AG17" s="158"/>
      <c r="AH17" s="158"/>
      <c r="AI17" s="158"/>
      <c r="AJ17" s="158"/>
      <c r="AK17" s="158"/>
      <c r="AL17" s="158"/>
      <c r="AM17" s="158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 s="1"/>
    </row>
    <row r="18" spans="1:389" s="6" customFormat="1" ht="18.75" customHeight="1" x14ac:dyDescent="0.3">
      <c r="A18" s="318"/>
      <c r="B18" s="319"/>
      <c r="C18" s="483" t="s">
        <v>838</v>
      </c>
      <c r="D18" s="482"/>
      <c r="E18" s="482"/>
      <c r="F18" s="482"/>
      <c r="G18" s="482"/>
      <c r="H18" s="482"/>
      <c r="I18" s="482"/>
      <c r="J18" s="482"/>
      <c r="K18" s="482"/>
      <c r="L18" s="482"/>
      <c r="M18" s="482"/>
      <c r="N18" s="482"/>
      <c r="O18" s="482"/>
      <c r="P18" s="482"/>
      <c r="Q18" s="482"/>
      <c r="R18" s="482"/>
      <c r="S18" s="482"/>
      <c r="T18" s="482"/>
      <c r="U18" s="178"/>
      <c r="V18" s="487"/>
      <c r="W18" s="488"/>
      <c r="X18" s="489"/>
      <c r="Y18" s="476"/>
      <c r="Z18" s="480"/>
      <c r="AA18" s="320"/>
      <c r="AB18" s="320"/>
      <c r="AC18" s="320"/>
      <c r="AD18" s="318"/>
      <c r="AE18" s="318"/>
      <c r="AF18" s="158"/>
      <c r="AG18" s="158"/>
      <c r="AH18" s="158"/>
      <c r="AI18" s="158"/>
      <c r="AJ18" s="158"/>
      <c r="AK18" s="158"/>
      <c r="AL18" s="158"/>
      <c r="AM18" s="15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 s="1"/>
    </row>
    <row r="19" spans="1:389" s="6" customFormat="1" ht="18.75" customHeight="1" x14ac:dyDescent="0.3">
      <c r="A19" s="318"/>
      <c r="B19" s="319"/>
      <c r="C19" s="481" t="s">
        <v>669</v>
      </c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82"/>
      <c r="Q19" s="482"/>
      <c r="R19" s="482"/>
      <c r="S19" s="482"/>
      <c r="T19" s="482"/>
      <c r="U19" s="178"/>
      <c r="V19" s="489" t="s">
        <v>705</v>
      </c>
      <c r="W19" s="511" t="s">
        <v>462</v>
      </c>
      <c r="X19" s="489"/>
      <c r="Y19" s="476"/>
      <c r="Z19" s="480"/>
      <c r="AA19" s="320"/>
      <c r="AB19" s="320"/>
      <c r="AC19" s="320"/>
      <c r="AD19" s="318"/>
      <c r="AE19" s="318"/>
      <c r="AF19" s="158"/>
      <c r="AG19" s="158"/>
      <c r="AH19" s="158"/>
      <c r="AI19" s="158"/>
      <c r="AJ19" s="158"/>
      <c r="AK19" s="158"/>
      <c r="AL19" s="158"/>
      <c r="AM19" s="158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 s="1"/>
    </row>
    <row r="20" spans="1:389" s="6" customFormat="1" ht="18.75" customHeight="1" x14ac:dyDescent="0.3">
      <c r="A20" s="318"/>
      <c r="B20" s="319"/>
      <c r="C20" s="481"/>
      <c r="D20" s="482"/>
      <c r="E20" s="482"/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82"/>
      <c r="Q20" s="482"/>
      <c r="R20" s="482"/>
      <c r="S20" s="482"/>
      <c r="T20" s="482"/>
      <c r="U20" s="178"/>
      <c r="V20" s="487"/>
      <c r="W20" s="488"/>
      <c r="X20" s="489"/>
      <c r="Y20" s="476"/>
      <c r="Z20" s="480"/>
      <c r="AA20" s="320"/>
      <c r="AB20" s="320"/>
      <c r="AC20" s="320"/>
      <c r="AD20" s="318"/>
      <c r="AE20" s="318"/>
      <c r="AF20" s="158"/>
      <c r="AG20" s="158"/>
      <c r="AH20" s="158"/>
      <c r="AI20" s="158"/>
      <c r="AJ20" s="158"/>
      <c r="AK20" s="158"/>
      <c r="AL20" s="158"/>
      <c r="AM20" s="158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 s="1"/>
    </row>
    <row r="21" spans="1:389" x14ac:dyDescent="0.3">
      <c r="V21" s="492"/>
      <c r="W21" s="492"/>
      <c r="X21" s="492"/>
    </row>
    <row r="22" spans="1:389" s="6" customFormat="1" ht="7.5" customHeight="1" x14ac:dyDescent="0.3">
      <c r="A22" s="318"/>
      <c r="B22" s="324"/>
      <c r="C22" s="324"/>
      <c r="D22" s="324"/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3"/>
      <c r="W22" s="323"/>
      <c r="X22" s="322"/>
      <c r="Y22" s="321"/>
      <c r="Z22" s="321"/>
      <c r="AA22" s="321"/>
      <c r="AB22" s="321"/>
      <c r="AC22" s="321"/>
      <c r="AD22" s="318"/>
      <c r="AE22" s="318"/>
      <c r="AF22" s="158"/>
      <c r="AG22" s="158"/>
      <c r="AH22" s="158"/>
      <c r="AI22" s="158"/>
      <c r="AJ22" s="158"/>
      <c r="AK22" s="158"/>
      <c r="AL22" s="158"/>
      <c r="AM22" s="158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 s="1"/>
    </row>
    <row r="23" spans="1:389" s="8" customFormat="1" ht="18.75" customHeight="1" x14ac:dyDescent="0.3">
      <c r="A23" s="331"/>
      <c r="B23" s="331" t="s">
        <v>298</v>
      </c>
      <c r="C23" s="331"/>
      <c r="D23" s="331"/>
      <c r="E23" s="331"/>
      <c r="F23" s="331"/>
      <c r="G23" s="331"/>
      <c r="H23" s="331"/>
      <c r="I23" s="333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4"/>
      <c r="W23" s="334"/>
      <c r="X23" s="334" t="s">
        <v>373</v>
      </c>
      <c r="Y23" s="178"/>
      <c r="Z23" s="178"/>
      <c r="AA23" s="178"/>
      <c r="AB23" s="178"/>
      <c r="AC23" s="178"/>
      <c r="AD23" s="178"/>
      <c r="AE23" s="178"/>
      <c r="AF23" s="259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Y23" s="1"/>
    </row>
    <row r="24" spans="1:389" s="9" customFormat="1" ht="9.9499999999999993" customHeight="1" x14ac:dyDescent="0.3">
      <c r="A24" s="178"/>
      <c r="B24" s="628" t="s">
        <v>17</v>
      </c>
      <c r="C24" s="629"/>
      <c r="D24" s="630"/>
      <c r="E24" s="631" t="s">
        <v>18</v>
      </c>
      <c r="F24" s="338"/>
      <c r="G24" s="338"/>
      <c r="H24" s="338"/>
      <c r="I24" s="338"/>
      <c r="J24" s="339"/>
      <c r="K24" s="178"/>
      <c r="L24" s="634" t="s">
        <v>17</v>
      </c>
      <c r="M24" s="338"/>
      <c r="N24" s="338"/>
      <c r="O24" s="338"/>
      <c r="P24" s="338"/>
      <c r="Q24" s="338"/>
      <c r="R24" s="338"/>
      <c r="S24" s="338"/>
      <c r="T24" s="339"/>
      <c r="U24" s="178"/>
      <c r="V24" s="312"/>
      <c r="W24" s="312"/>
      <c r="X24" s="634" t="s">
        <v>17</v>
      </c>
      <c r="Y24" s="636"/>
      <c r="Z24" s="631" t="s">
        <v>18</v>
      </c>
      <c r="AA24" s="338"/>
      <c r="AB24" s="338"/>
      <c r="AC24" s="338"/>
      <c r="AD24" s="338"/>
      <c r="AE24" s="339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Y24" s="1"/>
    </row>
    <row r="25" spans="1:389" s="9" customFormat="1" ht="9.9499999999999993" customHeight="1" x14ac:dyDescent="0.3">
      <c r="A25" s="178"/>
      <c r="B25" s="628"/>
      <c r="C25" s="629"/>
      <c r="D25" s="630"/>
      <c r="E25" s="632"/>
      <c r="F25" s="634" t="s">
        <v>55</v>
      </c>
      <c r="G25" s="338"/>
      <c r="H25" s="335"/>
      <c r="I25" s="647" t="s">
        <v>216</v>
      </c>
      <c r="J25" s="647" t="s">
        <v>299</v>
      </c>
      <c r="K25" s="178"/>
      <c r="L25" s="635"/>
      <c r="M25" s="634" t="s">
        <v>55</v>
      </c>
      <c r="N25" s="661"/>
      <c r="O25" s="338"/>
      <c r="P25" s="338"/>
      <c r="Q25" s="338"/>
      <c r="R25" s="338"/>
      <c r="S25" s="631" t="s">
        <v>216</v>
      </c>
      <c r="T25" s="650"/>
      <c r="U25" s="178"/>
      <c r="V25" s="312"/>
      <c r="W25" s="312"/>
      <c r="X25" s="635"/>
      <c r="Y25" s="637"/>
      <c r="Z25" s="632"/>
      <c r="AA25" s="634" t="s">
        <v>55</v>
      </c>
      <c r="AB25" s="338"/>
      <c r="AC25" s="339"/>
      <c r="AD25" s="647" t="s">
        <v>216</v>
      </c>
      <c r="AE25" s="647" t="s">
        <v>299</v>
      </c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Y25" s="1"/>
    </row>
    <row r="26" spans="1:389" s="9" customFormat="1" ht="30" customHeight="1" x14ac:dyDescent="0.3">
      <c r="A26" s="178"/>
      <c r="B26" s="628"/>
      <c r="C26" s="629"/>
      <c r="D26" s="630"/>
      <c r="E26" s="632"/>
      <c r="F26" s="635"/>
      <c r="G26" s="659" t="s">
        <v>56</v>
      </c>
      <c r="H26" s="659" t="s">
        <v>219</v>
      </c>
      <c r="I26" s="658"/>
      <c r="J26" s="658"/>
      <c r="K26" s="178"/>
      <c r="L26" s="635"/>
      <c r="M26" s="638"/>
      <c r="N26" s="662"/>
      <c r="O26" s="628" t="s">
        <v>56</v>
      </c>
      <c r="P26" s="630"/>
      <c r="Q26" s="628" t="s">
        <v>219</v>
      </c>
      <c r="R26" s="630"/>
      <c r="S26" s="633"/>
      <c r="T26" s="652"/>
      <c r="U26" s="178"/>
      <c r="V26" s="312"/>
      <c r="W26" s="312"/>
      <c r="X26" s="635"/>
      <c r="Y26" s="637"/>
      <c r="Z26" s="632"/>
      <c r="AA26" s="635"/>
      <c r="AB26" s="659" t="s">
        <v>56</v>
      </c>
      <c r="AC26" s="659" t="s">
        <v>219</v>
      </c>
      <c r="AD26" s="658"/>
      <c r="AE26" s="6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Y26" s="1"/>
    </row>
    <row r="27" spans="1:389" s="9" customFormat="1" ht="30" customHeight="1" x14ac:dyDescent="0.3">
      <c r="A27" s="178"/>
      <c r="B27" s="628"/>
      <c r="C27" s="629"/>
      <c r="D27" s="630"/>
      <c r="E27" s="633"/>
      <c r="F27" s="638"/>
      <c r="G27" s="660"/>
      <c r="H27" s="660"/>
      <c r="I27" s="648"/>
      <c r="J27" s="648"/>
      <c r="K27" s="178"/>
      <c r="L27" s="635"/>
      <c r="M27" s="344" t="s">
        <v>303</v>
      </c>
      <c r="N27" s="344" t="s">
        <v>304</v>
      </c>
      <c r="O27" s="344" t="s">
        <v>303</v>
      </c>
      <c r="P27" s="344" t="s">
        <v>304</v>
      </c>
      <c r="Q27" s="344" t="s">
        <v>303</v>
      </c>
      <c r="R27" s="344" t="s">
        <v>304</v>
      </c>
      <c r="S27" s="344" t="s">
        <v>303</v>
      </c>
      <c r="T27" s="344" t="s">
        <v>304</v>
      </c>
      <c r="U27" s="178"/>
      <c r="V27" s="312"/>
      <c r="W27" s="312"/>
      <c r="X27" s="638"/>
      <c r="Y27" s="639"/>
      <c r="Z27" s="633"/>
      <c r="AA27" s="638"/>
      <c r="AB27" s="660"/>
      <c r="AC27" s="660"/>
      <c r="AD27" s="648"/>
      <c r="AE27" s="64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Y27" s="1"/>
    </row>
    <row r="28" spans="1:389" s="9" customFormat="1" ht="30" customHeight="1" x14ac:dyDescent="0.3">
      <c r="A28" s="178"/>
      <c r="B28" s="640" t="s">
        <v>240</v>
      </c>
      <c r="C28" s="641"/>
      <c r="D28" s="642"/>
      <c r="E28" s="345">
        <v>168148</v>
      </c>
      <c r="F28" s="346">
        <v>52959</v>
      </c>
      <c r="G28" s="347">
        <v>31514</v>
      </c>
      <c r="H28" s="346">
        <v>21445</v>
      </c>
      <c r="I28" s="347">
        <v>2908</v>
      </c>
      <c r="J28" s="347">
        <v>18960</v>
      </c>
      <c r="K28" s="178"/>
      <c r="L28" s="348" t="s">
        <v>240</v>
      </c>
      <c r="M28" s="305">
        <v>0.2685349414686059</v>
      </c>
      <c r="N28" s="349">
        <v>0.12647510937684758</v>
      </c>
      <c r="O28" s="349">
        <v>0.33354694008330665</v>
      </c>
      <c r="P28" s="349">
        <v>0.14486542774751682</v>
      </c>
      <c r="Q28" s="349">
        <v>0.17479933013801466</v>
      </c>
      <c r="R28" s="349">
        <v>9.9959577293988564E-2</v>
      </c>
      <c r="S28" s="349">
        <v>0.22533632286995517</v>
      </c>
      <c r="T28" s="349">
        <v>0.11995515695067265</v>
      </c>
      <c r="U28" s="178"/>
      <c r="V28" s="350"/>
      <c r="W28" s="312"/>
      <c r="X28" s="640" t="s">
        <v>240</v>
      </c>
      <c r="Y28" s="642"/>
      <c r="Z28" s="345">
        <v>168148</v>
      </c>
      <c r="AA28" s="347">
        <v>52959</v>
      </c>
      <c r="AB28" s="347">
        <v>31514</v>
      </c>
      <c r="AC28" s="347">
        <v>21445</v>
      </c>
      <c r="AD28" s="347">
        <v>2908</v>
      </c>
      <c r="AE28" s="347">
        <v>18960</v>
      </c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Y28" s="1"/>
    </row>
    <row r="29" spans="1:389" s="9" customFormat="1" ht="30" customHeight="1" x14ac:dyDescent="0.3">
      <c r="A29" s="178"/>
      <c r="B29" s="640" t="s">
        <v>227</v>
      </c>
      <c r="C29" s="641"/>
      <c r="D29" s="642"/>
      <c r="E29" s="351">
        <v>2.4689161013713918</v>
      </c>
      <c r="F29" s="352">
        <v>1.3204757392908792</v>
      </c>
      <c r="G29" s="353">
        <v>1.4729609721897641</v>
      </c>
      <c r="H29" s="352">
        <v>1.4858310815492275</v>
      </c>
      <c r="I29" s="353">
        <v>0.43867853371549254</v>
      </c>
      <c r="J29" s="353">
        <v>0.52894406472311339</v>
      </c>
      <c r="K29" s="178"/>
      <c r="L29" s="348" t="s">
        <v>227</v>
      </c>
      <c r="M29" s="354">
        <v>7.5716650696963983E-2</v>
      </c>
      <c r="N29" s="355">
        <v>3.2255509487477255E-2</v>
      </c>
      <c r="O29" s="356">
        <v>0.14073974727611385</v>
      </c>
      <c r="P29" s="357">
        <v>5.6338569989889828E-2</v>
      </c>
      <c r="Q29" s="357">
        <v>7.9093779849045975E-3</v>
      </c>
      <c r="R29" s="356">
        <v>-2.6164824619887048E-2</v>
      </c>
      <c r="S29" s="356">
        <v>-2.301821859559991E-2</v>
      </c>
      <c r="T29" s="356">
        <v>-4.1738568367449339E-2</v>
      </c>
      <c r="U29" s="178"/>
      <c r="V29" s="358"/>
      <c r="W29" s="312"/>
      <c r="X29" s="640" t="s">
        <v>227</v>
      </c>
      <c r="Y29" s="642"/>
      <c r="Z29" s="351">
        <v>2.4689161013713918</v>
      </c>
      <c r="AA29" s="353">
        <v>1.3204757392908792</v>
      </c>
      <c r="AB29" s="353">
        <v>1.4729609721897641</v>
      </c>
      <c r="AC29" s="353">
        <v>1.4858310815492275</v>
      </c>
      <c r="AD29" s="353">
        <v>0.43867853371549254</v>
      </c>
      <c r="AE29" s="353">
        <v>0.52894406472311339</v>
      </c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Y29" s="1"/>
    </row>
    <row r="30" spans="1:389" s="9" customFormat="1" ht="30" customHeight="1" x14ac:dyDescent="0.3">
      <c r="A30" s="178"/>
      <c r="B30" s="640" t="s">
        <v>241</v>
      </c>
      <c r="C30" s="641"/>
      <c r="D30" s="642"/>
      <c r="E30" s="345">
        <v>68106</v>
      </c>
      <c r="F30" s="346">
        <v>40106</v>
      </c>
      <c r="G30" s="347">
        <v>21395</v>
      </c>
      <c r="H30" s="346">
        <v>14433</v>
      </c>
      <c r="I30" s="347">
        <v>6629</v>
      </c>
      <c r="J30" s="347">
        <v>35845</v>
      </c>
      <c r="K30" s="178"/>
      <c r="L30" s="348" t="s">
        <v>241</v>
      </c>
      <c r="M30" s="359">
        <v>0.19281829077164192</v>
      </c>
      <c r="N30" s="360">
        <v>9.4219599889370328E-2</v>
      </c>
      <c r="O30" s="360">
        <v>0.1928071928071928</v>
      </c>
      <c r="P30" s="360">
        <v>8.8526857757626989E-2</v>
      </c>
      <c r="Q30" s="360">
        <v>0.16688995215311006</v>
      </c>
      <c r="R30" s="360">
        <v>0.12612440191387561</v>
      </c>
      <c r="S30" s="360">
        <v>0.24835454146555508</v>
      </c>
      <c r="T30" s="360">
        <v>0.16169372531812198</v>
      </c>
      <c r="U30" s="178"/>
      <c r="V30" s="312"/>
      <c r="W30" s="312"/>
      <c r="X30" s="640" t="s">
        <v>241</v>
      </c>
      <c r="Y30" s="642"/>
      <c r="Z30" s="345">
        <v>68106</v>
      </c>
      <c r="AA30" s="347">
        <v>40106</v>
      </c>
      <c r="AB30" s="347">
        <v>21395</v>
      </c>
      <c r="AC30" s="347">
        <v>14433</v>
      </c>
      <c r="AD30" s="347">
        <v>6629</v>
      </c>
      <c r="AE30" s="347">
        <v>35845</v>
      </c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Y30" s="1"/>
    </row>
    <row r="31" spans="1:389" s="9" customFormat="1" ht="20.100000000000001" customHeight="1" x14ac:dyDescent="0.3">
      <c r="A31" s="178"/>
      <c r="B31" s="361" t="s">
        <v>300</v>
      </c>
      <c r="C31" s="178"/>
      <c r="D31" s="333"/>
      <c r="E31" s="362"/>
      <c r="F31" s="363"/>
      <c r="G31" s="364"/>
      <c r="H31" s="365"/>
      <c r="I31" s="366"/>
      <c r="J31" s="367"/>
      <c r="K31" s="178"/>
      <c r="L31" s="361" t="s">
        <v>313</v>
      </c>
      <c r="M31" s="368"/>
      <c r="N31" s="368"/>
      <c r="O31" s="331"/>
      <c r="P31" s="331"/>
      <c r="Q31" s="331"/>
      <c r="R31" s="331"/>
      <c r="S31" s="331"/>
      <c r="T31" s="331"/>
      <c r="U31" s="331"/>
      <c r="V31" s="369"/>
      <c r="W31" s="312"/>
      <c r="X31" s="312"/>
      <c r="Y31" s="178"/>
      <c r="Z31" s="178"/>
      <c r="AA31" s="178"/>
      <c r="AB31" s="178"/>
      <c r="AC31" s="178"/>
      <c r="AD31" s="178"/>
      <c r="AE31" s="178"/>
      <c r="AF31" s="259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Y31" s="1"/>
    </row>
    <row r="32" spans="1:389" s="9" customFormat="1" ht="19.5" customHeight="1" x14ac:dyDescent="0.3">
      <c r="A32" s="178"/>
      <c r="B32" s="361" t="s">
        <v>374</v>
      </c>
      <c r="C32" s="178"/>
      <c r="D32" s="333"/>
      <c r="E32" s="362"/>
      <c r="F32" s="363"/>
      <c r="G32" s="364"/>
      <c r="H32" s="370"/>
      <c r="I32" s="366"/>
      <c r="J32" s="367"/>
      <c r="K32" s="333"/>
      <c r="L32" s="368"/>
      <c r="M32" s="368"/>
      <c r="N32" s="331"/>
      <c r="O32" s="331"/>
      <c r="P32" s="331"/>
      <c r="Q32" s="331"/>
      <c r="R32" s="331"/>
      <c r="S32" s="331"/>
      <c r="T32" s="331"/>
      <c r="U32" s="331"/>
      <c r="V32" s="369"/>
      <c r="W32" s="312"/>
      <c r="X32" s="312"/>
      <c r="Y32" s="178"/>
      <c r="Z32" s="178"/>
      <c r="AA32" s="178"/>
      <c r="AB32" s="178"/>
      <c r="AC32" s="178"/>
      <c r="AD32" s="178"/>
      <c r="AE32" s="178"/>
      <c r="AF32" s="259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Y32" s="1"/>
    </row>
    <row r="33" spans="1:389" s="9" customFormat="1" ht="19.5" customHeight="1" x14ac:dyDescent="0.3">
      <c r="A33" s="178"/>
      <c r="B33" s="361" t="s">
        <v>482</v>
      </c>
      <c r="C33" s="178"/>
      <c r="D33" s="333"/>
      <c r="E33" s="362"/>
      <c r="F33" s="363"/>
      <c r="G33" s="476"/>
      <c r="H33" s="477"/>
      <c r="I33" s="366"/>
      <c r="J33" s="367"/>
      <c r="K33" s="333"/>
      <c r="L33" s="368"/>
      <c r="M33" s="368"/>
      <c r="N33" s="331"/>
      <c r="O33" s="331"/>
      <c r="P33" s="331"/>
      <c r="Q33" s="331"/>
      <c r="R33" s="331"/>
      <c r="S33" s="331"/>
      <c r="T33" s="331"/>
      <c r="U33" s="331"/>
      <c r="V33" s="369"/>
      <c r="W33" s="312"/>
      <c r="X33" s="312"/>
      <c r="Y33" s="178"/>
      <c r="Z33" s="178"/>
      <c r="AA33" s="178"/>
      <c r="AB33" s="178"/>
      <c r="AC33" s="178"/>
      <c r="AD33" s="178"/>
      <c r="AE33" s="178"/>
      <c r="AF33" s="259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Y33" s="1"/>
    </row>
    <row r="34" spans="1:389" s="9" customFormat="1" ht="39.950000000000003" customHeight="1" x14ac:dyDescent="0.3">
      <c r="A34" s="178"/>
      <c r="B34" s="333"/>
      <c r="C34" s="333"/>
      <c r="D34" s="362"/>
      <c r="E34" s="367"/>
      <c r="F34" s="371"/>
      <c r="G34" s="367"/>
      <c r="H34" s="372"/>
      <c r="I34" s="367"/>
      <c r="J34" s="333"/>
      <c r="K34" s="333"/>
      <c r="L34" s="368"/>
      <c r="M34" s="368"/>
      <c r="N34" s="331"/>
      <c r="O34" s="331"/>
      <c r="P34" s="331"/>
      <c r="Q34" s="331"/>
      <c r="R34" s="331"/>
      <c r="S34" s="331"/>
      <c r="T34" s="331"/>
      <c r="U34" s="331"/>
      <c r="V34" s="369"/>
      <c r="W34" s="312"/>
      <c r="X34" s="312"/>
      <c r="Y34" s="178"/>
      <c r="Z34" s="178"/>
      <c r="AA34" s="178"/>
      <c r="AB34" s="178"/>
      <c r="AC34" s="178"/>
      <c r="AD34" s="178"/>
      <c r="AE34" s="178"/>
      <c r="AF34" s="259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Y34" s="1"/>
    </row>
    <row r="35" spans="1:389" s="9" customFormat="1" ht="18.75" customHeight="1" x14ac:dyDescent="0.3">
      <c r="A35" s="178"/>
      <c r="B35" s="331" t="str">
        <f>"2. 발화자별 버즈 현황"</f>
        <v>2. 발화자별 버즈 현황</v>
      </c>
      <c r="C35" s="331"/>
      <c r="D35" s="178"/>
      <c r="E35" s="178"/>
      <c r="F35" s="178"/>
      <c r="G35" s="178"/>
      <c r="H35" s="178"/>
      <c r="I35" s="178"/>
      <c r="J35" s="178"/>
      <c r="K35" s="178"/>
      <c r="L35" s="373"/>
      <c r="M35" s="373"/>
      <c r="N35" s="331"/>
      <c r="O35" s="331"/>
      <c r="P35" s="331"/>
      <c r="Q35" s="331"/>
      <c r="R35" s="331"/>
      <c r="S35" s="331"/>
      <c r="T35" s="331"/>
      <c r="U35" s="331"/>
      <c r="V35" s="369"/>
      <c r="W35" s="312"/>
      <c r="X35" s="312"/>
      <c r="Y35" s="178"/>
      <c r="Z35" s="178"/>
      <c r="AA35" s="178"/>
      <c r="AB35" s="178"/>
      <c r="AC35" s="178"/>
      <c r="AD35" s="178"/>
      <c r="AE35" s="178"/>
      <c r="AF35" s="259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Y35" s="1"/>
    </row>
    <row r="36" spans="1:389" s="9" customFormat="1" ht="12.75" customHeight="1" x14ac:dyDescent="0.3">
      <c r="A36" s="178"/>
      <c r="B36" s="501"/>
      <c r="C36" s="497"/>
      <c r="D36" s="501"/>
      <c r="E36" s="501"/>
      <c r="F36" s="501"/>
      <c r="G36" s="501"/>
      <c r="H36" s="501"/>
      <c r="I36" s="501"/>
      <c r="J36" s="501"/>
      <c r="K36" s="501"/>
      <c r="L36" s="501"/>
      <c r="M36" s="501"/>
      <c r="N36" s="501"/>
      <c r="O36" s="501"/>
      <c r="P36" s="501"/>
      <c r="Q36" s="501"/>
      <c r="R36" s="501"/>
      <c r="S36" s="501"/>
      <c r="T36" s="501"/>
      <c r="U36" s="331"/>
      <c r="Y36" s="178"/>
      <c r="Z36" s="178"/>
      <c r="AA36" s="178"/>
      <c r="AB36" s="178"/>
      <c r="AC36" s="178"/>
      <c r="AD36" s="178"/>
      <c r="AE36" s="17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 s="1"/>
    </row>
    <row r="37" spans="1:389" s="9" customFormat="1" ht="20.100000000000001" customHeight="1" x14ac:dyDescent="0.3">
      <c r="A37" s="178"/>
      <c r="B37" s="497"/>
      <c r="C37" s="497" t="s">
        <v>701</v>
      </c>
      <c r="D37" s="497"/>
      <c r="E37" s="497"/>
      <c r="F37" s="497"/>
      <c r="G37" s="497"/>
      <c r="H37" s="4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331"/>
      <c r="Y37" s="178"/>
      <c r="Z37" s="178"/>
      <c r="AA37" s="178"/>
      <c r="AB37" s="178"/>
      <c r="AC37" s="178"/>
      <c r="AD37" s="178"/>
      <c r="AE37" s="17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 s="1"/>
    </row>
    <row r="38" spans="1:389" s="9" customFormat="1" ht="20.100000000000001" customHeight="1" x14ac:dyDescent="0.3">
      <c r="A38" s="178"/>
      <c r="B38" s="498"/>
      <c r="C38" s="497" t="s">
        <v>704</v>
      </c>
      <c r="D38" s="498"/>
      <c r="E38" s="498"/>
      <c r="F38" s="498"/>
      <c r="G38" s="498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331"/>
      <c r="V38" s="296" t="s">
        <v>461</v>
      </c>
      <c r="W38" s="296"/>
      <c r="X38" s="311"/>
      <c r="Y38" s="178"/>
      <c r="Z38" s="178"/>
      <c r="AA38" s="178"/>
      <c r="AB38" s="178"/>
      <c r="AC38" s="178"/>
      <c r="AD38" s="178"/>
      <c r="AE38" s="17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 s="1"/>
    </row>
    <row r="39" spans="1:389" s="9" customFormat="1" ht="20.100000000000001" customHeight="1" x14ac:dyDescent="0.3">
      <c r="A39" s="178"/>
      <c r="B39" s="498"/>
      <c r="C39" s="497" t="s">
        <v>840</v>
      </c>
      <c r="D39" s="498"/>
      <c r="E39" s="498"/>
      <c r="F39" s="498"/>
      <c r="G39" s="498"/>
      <c r="H39" s="498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331"/>
      <c r="V39" s="296"/>
      <c r="W39" s="296"/>
      <c r="X39" s="311"/>
      <c r="Y39" s="178"/>
      <c r="Z39" s="178"/>
      <c r="AA39" s="178"/>
      <c r="AB39" s="178"/>
      <c r="AC39" s="178"/>
      <c r="AD39" s="178"/>
      <c r="AE39" s="17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 s="1"/>
    </row>
    <row r="40" spans="1:389" s="9" customFormat="1" ht="20.100000000000001" customHeight="1" x14ac:dyDescent="0.3">
      <c r="A40" s="178"/>
      <c r="B40" s="498"/>
      <c r="C40" s="497" t="s">
        <v>718</v>
      </c>
      <c r="D40" s="498"/>
      <c r="E40" s="498"/>
      <c r="F40" s="498"/>
      <c r="G40" s="498"/>
      <c r="H40" s="498"/>
      <c r="I40" s="498"/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498"/>
      <c r="U40" s="331"/>
      <c r="V40" s="296" t="s">
        <v>486</v>
      </c>
      <c r="W40" s="296"/>
      <c r="X40" s="311"/>
      <c r="Y40" s="178"/>
      <c r="Z40" s="178"/>
      <c r="AA40" s="178"/>
      <c r="AB40" s="178"/>
      <c r="AC40" s="178"/>
      <c r="AD40" s="178"/>
      <c r="AE40" s="17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 s="1"/>
    </row>
    <row r="41" spans="1:389" s="9" customFormat="1" ht="20.100000000000001" customHeight="1" x14ac:dyDescent="0.3">
      <c r="A41" s="178"/>
      <c r="B41" s="498"/>
      <c r="C41" s="497" t="s">
        <v>689</v>
      </c>
      <c r="D41" s="498"/>
      <c r="E41" s="498"/>
      <c r="F41" s="498"/>
      <c r="G41" s="498"/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331"/>
      <c r="V41" s="489" t="s">
        <v>705</v>
      </c>
      <c r="W41" s="296"/>
      <c r="X41" s="311"/>
      <c r="Y41" s="178"/>
      <c r="Z41" s="178"/>
      <c r="AA41" s="178"/>
      <c r="AB41" s="178"/>
      <c r="AC41" s="178"/>
      <c r="AD41" s="178"/>
      <c r="AE41" s="17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 s="1"/>
    </row>
    <row r="42" spans="1:389" s="9" customFormat="1" ht="20.100000000000001" customHeight="1" x14ac:dyDescent="0.3">
      <c r="A42" s="178"/>
      <c r="B42" s="498"/>
      <c r="C42" s="497" t="s">
        <v>842</v>
      </c>
      <c r="D42" s="498"/>
      <c r="E42" s="498"/>
      <c r="F42" s="498"/>
      <c r="G42" s="498"/>
      <c r="H42" s="498"/>
      <c r="I42" s="498"/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331"/>
      <c r="V42" s="489" t="s">
        <v>462</v>
      </c>
      <c r="W42" s="296"/>
      <c r="X42" s="311"/>
      <c r="Y42" s="178"/>
      <c r="Z42" s="178"/>
      <c r="AA42" s="178"/>
      <c r="AB42" s="178"/>
      <c r="AC42" s="178"/>
      <c r="AD42" s="178"/>
      <c r="AE42" s="17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 s="1"/>
    </row>
    <row r="43" spans="1:389" s="9" customFormat="1" ht="20.100000000000001" customHeight="1" x14ac:dyDescent="0.3">
      <c r="A43" s="178"/>
      <c r="B43" s="498"/>
      <c r="C43" s="497" t="s">
        <v>841</v>
      </c>
      <c r="D43" s="498"/>
      <c r="E43" s="498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498"/>
      <c r="U43" s="331"/>
      <c r="W43" s="296"/>
      <c r="X43" s="311"/>
      <c r="Y43" s="178"/>
      <c r="Z43" s="178"/>
      <c r="AA43" s="178"/>
      <c r="AB43" s="178"/>
      <c r="AC43" s="178"/>
      <c r="AD43" s="178"/>
      <c r="AE43" s="17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 s="1"/>
    </row>
    <row r="44" spans="1:389" s="9" customFormat="1" ht="20.100000000000001" customHeight="1" x14ac:dyDescent="0.3">
      <c r="A44" s="178"/>
      <c r="B44" s="500"/>
      <c r="C44" s="500" t="s">
        <v>712</v>
      </c>
      <c r="D44" s="500"/>
      <c r="E44" s="500"/>
      <c r="F44" s="500"/>
      <c r="G44" s="500"/>
      <c r="H44" s="500"/>
      <c r="I44" s="500"/>
      <c r="J44" s="500"/>
      <c r="K44" s="500"/>
      <c r="L44" s="500"/>
      <c r="M44" s="500"/>
      <c r="N44" s="500"/>
      <c r="O44" s="500"/>
      <c r="P44" s="500"/>
      <c r="Q44" s="500"/>
      <c r="R44" s="500"/>
      <c r="S44" s="500"/>
      <c r="T44" s="500"/>
      <c r="U44" s="331"/>
      <c r="V44" s="311" t="s">
        <v>706</v>
      </c>
      <c r="W44" s="296"/>
      <c r="X44" s="311"/>
      <c r="Y44" s="178"/>
      <c r="Z44" s="178"/>
      <c r="AA44" s="178"/>
      <c r="AB44" s="178"/>
      <c r="AC44" s="178"/>
      <c r="AD44" s="178"/>
      <c r="AE44" s="17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 s="1"/>
    </row>
    <row r="45" spans="1:389" s="9" customFormat="1" ht="12.75" customHeight="1" x14ac:dyDescent="0.3">
      <c r="A45" s="178"/>
      <c r="B45" s="499"/>
      <c r="C45" s="500"/>
      <c r="D45" s="499"/>
      <c r="E45" s="499"/>
      <c r="F45" s="499"/>
      <c r="G45" s="499"/>
      <c r="H45" s="499"/>
      <c r="I45" s="499"/>
      <c r="J45" s="499"/>
      <c r="K45" s="499"/>
      <c r="L45" s="499"/>
      <c r="M45" s="499"/>
      <c r="N45" s="499"/>
      <c r="O45" s="499"/>
      <c r="P45" s="499"/>
      <c r="Q45" s="499"/>
      <c r="R45" s="499"/>
      <c r="S45" s="499"/>
      <c r="T45" s="499"/>
      <c r="U45" s="331"/>
      <c r="V45" s="311"/>
      <c r="W45" s="296"/>
      <c r="X45" s="311"/>
      <c r="Y45" s="178"/>
      <c r="Z45" s="178"/>
      <c r="AA45" s="178"/>
      <c r="AB45" s="178"/>
      <c r="AC45" s="178"/>
      <c r="AD45" s="178"/>
      <c r="AE45" s="17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 s="1"/>
    </row>
    <row r="46" spans="1:389" s="9" customFormat="1" ht="7.5" customHeight="1" x14ac:dyDescent="0.3">
      <c r="A46" s="178"/>
      <c r="B46" s="178"/>
      <c r="C46" s="178"/>
      <c r="D46" s="178"/>
      <c r="E46" s="374"/>
      <c r="F46" s="374"/>
      <c r="G46" s="374"/>
      <c r="H46" s="375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12"/>
      <c r="W46" s="312"/>
      <c r="X46" s="312"/>
      <c r="Y46" s="178"/>
      <c r="Z46" s="178"/>
      <c r="AA46" s="178"/>
      <c r="AB46" s="178"/>
      <c r="AC46" s="178"/>
      <c r="AD46" s="178"/>
      <c r="AE46" s="178"/>
      <c r="AF46" s="158"/>
      <c r="AG46" s="158"/>
      <c r="AH46" s="158"/>
      <c r="AI46" s="158"/>
      <c r="AJ46" s="158"/>
      <c r="AK46" s="158"/>
      <c r="AL46" s="158"/>
      <c r="AM46" s="158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 s="1"/>
    </row>
    <row r="47" spans="1:389" s="9" customFormat="1" ht="9.9499999999999993" customHeight="1" x14ac:dyDescent="0.3">
      <c r="A47" s="178"/>
      <c r="B47" s="653" t="s">
        <v>225</v>
      </c>
      <c r="C47" s="653"/>
      <c r="D47" s="653"/>
      <c r="E47" s="631" t="s">
        <v>28</v>
      </c>
      <c r="F47" s="335"/>
      <c r="G47" s="336"/>
      <c r="H47" s="631" t="s">
        <v>29</v>
      </c>
      <c r="I47" s="376"/>
      <c r="J47" s="377"/>
      <c r="K47" s="178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4"/>
      <c r="W47" s="334"/>
      <c r="X47" s="334"/>
      <c r="Y47" s="378"/>
      <c r="Z47" s="378"/>
      <c r="AA47" s="378"/>
      <c r="AB47" s="378"/>
      <c r="AC47" s="378"/>
      <c r="AD47" s="378"/>
      <c r="AE47" s="378"/>
      <c r="AF47" s="158"/>
      <c r="AG47" s="158"/>
      <c r="AH47" s="158"/>
      <c r="AI47" s="158"/>
      <c r="AJ47" s="158"/>
      <c r="AK47" s="158"/>
      <c r="AL47" s="158"/>
      <c r="AM47" s="158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Y47" s="1"/>
    </row>
    <row r="48" spans="1:389" s="9" customFormat="1" ht="30" customHeight="1" x14ac:dyDescent="0.3">
      <c r="A48" s="178"/>
      <c r="B48" s="653"/>
      <c r="C48" s="653"/>
      <c r="D48" s="653"/>
      <c r="E48" s="633"/>
      <c r="F48" s="307" t="s">
        <v>228</v>
      </c>
      <c r="G48" s="379" t="s">
        <v>226</v>
      </c>
      <c r="H48" s="633"/>
      <c r="I48" s="340" t="s">
        <v>228</v>
      </c>
      <c r="J48" s="379" t="s">
        <v>226</v>
      </c>
      <c r="K48" s="178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4"/>
      <c r="W48" s="334"/>
      <c r="X48" s="334"/>
      <c r="Y48" s="378"/>
      <c r="Z48" s="378"/>
      <c r="AA48" s="378"/>
      <c r="AB48" s="378"/>
      <c r="AC48" s="378"/>
      <c r="AD48" s="378"/>
      <c r="AE48" s="378"/>
      <c r="AF48" s="158"/>
      <c r="AG48" s="158"/>
      <c r="AH48" s="158"/>
      <c r="AI48" s="158"/>
      <c r="AJ48" s="158"/>
      <c r="AK48" s="158"/>
      <c r="AL48" s="158"/>
      <c r="AM48" s="15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Y48" s="1"/>
    </row>
    <row r="49" spans="1:389" s="9" customFormat="1" ht="20.100000000000001" customHeight="1" x14ac:dyDescent="0.3">
      <c r="A49" s="178"/>
      <c r="B49" s="654" t="s">
        <v>232</v>
      </c>
      <c r="C49" s="655"/>
      <c r="D49" s="655"/>
      <c r="E49" s="380">
        <v>168148</v>
      </c>
      <c r="F49" s="381">
        <v>2.4689161013713918</v>
      </c>
      <c r="G49" s="382">
        <v>101784</v>
      </c>
      <c r="H49" s="471" t="s">
        <v>31</v>
      </c>
      <c r="I49" s="471" t="s">
        <v>31</v>
      </c>
      <c r="J49" s="472" t="s">
        <v>31</v>
      </c>
      <c r="K49" s="178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4"/>
      <c r="W49" s="334"/>
      <c r="X49" s="334"/>
      <c r="Y49" s="378"/>
      <c r="Z49" s="378"/>
      <c r="AA49" s="378"/>
      <c r="AB49" s="378"/>
      <c r="AC49" s="378"/>
      <c r="AD49" s="378"/>
      <c r="AE49" s="378"/>
      <c r="AF49" s="158"/>
      <c r="AG49" s="158"/>
      <c r="AH49" s="158"/>
      <c r="AI49" s="158"/>
      <c r="AJ49" s="158"/>
      <c r="AK49" s="158"/>
      <c r="AL49" s="158"/>
      <c r="AM49" s="158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Y49" s="1"/>
    </row>
    <row r="50" spans="1:389" s="9" customFormat="1" ht="20.100000000000001" customHeight="1" x14ac:dyDescent="0.3">
      <c r="A50" s="178"/>
      <c r="B50" s="384"/>
      <c r="C50" s="251" t="s">
        <v>23</v>
      </c>
      <c r="D50" s="252"/>
      <c r="E50" s="385">
        <v>7408</v>
      </c>
      <c r="F50" s="381">
        <v>6.4811898512685913</v>
      </c>
      <c r="G50" s="380">
        <v>3233</v>
      </c>
      <c r="H50" s="383">
        <v>4.4056426481433021E-2</v>
      </c>
      <c r="I50" s="386">
        <v>2.7273764160932624E-2</v>
      </c>
      <c r="J50" s="387">
        <v>3.1763498012939227E-2</v>
      </c>
      <c r="K50" s="178"/>
      <c r="L50" s="388"/>
      <c r="M50" s="389"/>
      <c r="N50" s="331"/>
      <c r="O50" s="331"/>
      <c r="P50" s="331"/>
      <c r="Q50" s="331"/>
      <c r="R50" s="331"/>
      <c r="S50" s="331"/>
      <c r="T50" s="331"/>
      <c r="U50" s="331"/>
      <c r="V50" s="334"/>
      <c r="W50" s="334"/>
      <c r="X50" s="334"/>
      <c r="Y50" s="378"/>
      <c r="Z50" s="378"/>
      <c r="AA50" s="378"/>
      <c r="AB50" s="378"/>
      <c r="AC50" s="378"/>
      <c r="AD50" s="378"/>
      <c r="AE50" s="378"/>
      <c r="AF50" s="158"/>
      <c r="AG50" s="158"/>
      <c r="AH50" s="158"/>
      <c r="AI50" s="158"/>
      <c r="AJ50" s="158"/>
      <c r="AK50" s="158"/>
      <c r="AL50" s="158"/>
      <c r="AM50" s="158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Y50" s="1"/>
    </row>
    <row r="51" spans="1:389" s="9" customFormat="1" ht="20.100000000000001" customHeight="1" outlineLevel="1" x14ac:dyDescent="0.3">
      <c r="A51" s="178"/>
      <c r="B51" s="390"/>
      <c r="C51" s="391"/>
      <c r="D51" s="392" t="s">
        <v>243</v>
      </c>
      <c r="E51" s="393">
        <v>0</v>
      </c>
      <c r="F51" s="352" t="s">
        <v>30</v>
      </c>
      <c r="G51" s="394"/>
      <c r="H51" s="395">
        <v>0</v>
      </c>
      <c r="I51" s="396">
        <v>0</v>
      </c>
      <c r="J51" s="394"/>
      <c r="K51" s="178"/>
      <c r="L51" s="397"/>
      <c r="M51" s="388"/>
      <c r="N51" s="331"/>
      <c r="O51" s="331"/>
      <c r="P51" s="331"/>
      <c r="Q51" s="331"/>
      <c r="R51" s="331"/>
      <c r="S51" s="331"/>
      <c r="T51" s="331"/>
      <c r="U51" s="331"/>
      <c r="V51" s="334"/>
      <c r="W51" s="334"/>
      <c r="X51" s="334"/>
      <c r="Y51" s="378"/>
      <c r="Z51" s="378"/>
      <c r="AA51" s="378"/>
      <c r="AB51" s="378"/>
      <c r="AC51" s="378"/>
      <c r="AD51" s="378"/>
      <c r="AE51" s="378"/>
      <c r="AF51" s="158"/>
      <c r="AG51" s="158"/>
      <c r="AH51" s="158"/>
      <c r="AI51" s="158"/>
      <c r="AJ51" s="158"/>
      <c r="AK51" s="158"/>
      <c r="AL51" s="158"/>
      <c r="AM51" s="15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Y51" s="1"/>
    </row>
    <row r="52" spans="1:389" s="9" customFormat="1" ht="20.100000000000001" customHeight="1" outlineLevel="1" x14ac:dyDescent="0.3">
      <c r="A52" s="178"/>
      <c r="B52" s="390"/>
      <c r="C52" s="391"/>
      <c r="D52" s="392" t="s">
        <v>263</v>
      </c>
      <c r="E52" s="393">
        <v>6784</v>
      </c>
      <c r="F52" s="352">
        <v>17.852631578947367</v>
      </c>
      <c r="G52" s="394"/>
      <c r="H52" s="395">
        <v>4.0345409995955941E-2</v>
      </c>
      <c r="I52" s="396">
        <v>3.4765872216611975E-2</v>
      </c>
      <c r="J52" s="394"/>
      <c r="K52" s="178"/>
      <c r="L52" s="388"/>
      <c r="M52" s="388"/>
      <c r="N52" s="331"/>
      <c r="O52" s="331"/>
      <c r="P52" s="331"/>
      <c r="Q52" s="331"/>
      <c r="R52" s="331"/>
      <c r="S52" s="331"/>
      <c r="T52" s="331"/>
      <c r="U52" s="331"/>
      <c r="V52" s="334"/>
      <c r="W52" s="334"/>
      <c r="X52" s="334"/>
      <c r="Y52" s="378"/>
      <c r="Z52" s="378"/>
      <c r="AA52" s="378"/>
      <c r="AB52" s="378"/>
      <c r="AC52" s="378"/>
      <c r="AD52" s="378"/>
      <c r="AE52" s="378"/>
      <c r="AF52" s="158"/>
      <c r="AG52" s="158"/>
      <c r="AH52" s="158"/>
      <c r="AI52" s="158"/>
      <c r="AJ52" s="158"/>
      <c r="AK52" s="158"/>
      <c r="AL52" s="158"/>
      <c r="AM52" s="158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Y52" s="1"/>
    </row>
    <row r="53" spans="1:389" s="9" customFormat="1" ht="20.100000000000001" customHeight="1" outlineLevel="1" x14ac:dyDescent="0.3">
      <c r="A53" s="178"/>
      <c r="B53" s="390"/>
      <c r="C53" s="398"/>
      <c r="D53" s="392" t="s">
        <v>264</v>
      </c>
      <c r="E53" s="393">
        <v>624</v>
      </c>
      <c r="F53" s="352">
        <v>0.81782437745740499</v>
      </c>
      <c r="G53" s="394"/>
      <c r="H53" s="395">
        <v>3.7110164854770797E-3</v>
      </c>
      <c r="I53" s="396">
        <v>-7.4921080556793525E-3</v>
      </c>
      <c r="J53" s="394"/>
      <c r="K53" s="178"/>
      <c r="L53" s="388"/>
      <c r="M53" s="388"/>
      <c r="N53" s="331"/>
      <c r="O53" s="331"/>
      <c r="P53" s="331"/>
      <c r="Q53" s="331"/>
      <c r="R53" s="331"/>
      <c r="S53" s="331"/>
      <c r="T53" s="331"/>
      <c r="U53" s="331"/>
      <c r="V53" s="334"/>
      <c r="W53" s="334"/>
      <c r="X53" s="334"/>
      <c r="Y53" s="378"/>
      <c r="Z53" s="378"/>
      <c r="AA53" s="378"/>
      <c r="AB53" s="378"/>
      <c r="AC53" s="378"/>
      <c r="AD53" s="378"/>
      <c r="AE53" s="378"/>
      <c r="AF53" s="158"/>
      <c r="AG53" s="158"/>
      <c r="AH53" s="158"/>
      <c r="AI53" s="158"/>
      <c r="AJ53" s="158"/>
      <c r="AK53" s="158"/>
      <c r="AL53" s="158"/>
      <c r="AM53" s="158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Y53" s="1"/>
    </row>
    <row r="54" spans="1:389" s="9" customFormat="1" ht="20.100000000000001" customHeight="1" x14ac:dyDescent="0.3">
      <c r="A54" s="178"/>
      <c r="B54" s="384"/>
      <c r="C54" s="251" t="s">
        <v>24</v>
      </c>
      <c r="D54" s="252"/>
      <c r="E54" s="385">
        <v>93143</v>
      </c>
      <c r="F54" s="381">
        <v>4.5923971994872304</v>
      </c>
      <c r="G54" s="380">
        <v>17650.25</v>
      </c>
      <c r="H54" s="383">
        <v>0.55393462901729429</v>
      </c>
      <c r="I54" s="386">
        <v>0.25613414154188829</v>
      </c>
      <c r="J54" s="387">
        <v>0.17340973733463674</v>
      </c>
      <c r="K54" s="178"/>
      <c r="L54" s="388"/>
      <c r="M54" s="389"/>
      <c r="N54" s="331"/>
      <c r="O54" s="331"/>
      <c r="P54" s="331"/>
      <c r="Q54" s="331"/>
      <c r="R54" s="331"/>
      <c r="S54" s="331"/>
      <c r="T54" s="331"/>
      <c r="U54" s="331"/>
      <c r="V54" s="334"/>
      <c r="W54" s="334"/>
      <c r="X54" s="334"/>
      <c r="Y54" s="378"/>
      <c r="Z54" s="378"/>
      <c r="AA54" s="378"/>
      <c r="AB54" s="378"/>
      <c r="AC54" s="378"/>
      <c r="AD54" s="378"/>
      <c r="AE54" s="378"/>
      <c r="AF54" s="259"/>
      <c r="AG54" s="158"/>
      <c r="AH54" s="158"/>
      <c r="AI54" s="158"/>
      <c r="AJ54" s="158"/>
      <c r="AK54" s="158"/>
      <c r="AL54" s="158"/>
      <c r="AM54" s="158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Y54" s="1"/>
    </row>
    <row r="55" spans="1:389" s="9" customFormat="1" ht="20.100000000000001" customHeight="1" outlineLevel="1" x14ac:dyDescent="0.3">
      <c r="A55" s="178"/>
      <c r="B55" s="390"/>
      <c r="C55" s="399"/>
      <c r="D55" s="392" t="s">
        <v>268</v>
      </c>
      <c r="E55" s="400">
        <v>77677</v>
      </c>
      <c r="F55" s="352">
        <v>6.2091926458832933</v>
      </c>
      <c r="G55" s="394"/>
      <c r="H55" s="395">
        <v>0.46195613388205631</v>
      </c>
      <c r="I55" s="401">
        <v>0.27827187698839057</v>
      </c>
      <c r="J55" s="394"/>
      <c r="K55" s="178"/>
      <c r="L55" s="388"/>
      <c r="M55" s="388"/>
      <c r="N55" s="402"/>
      <c r="O55" s="331"/>
      <c r="P55" s="331"/>
      <c r="Q55" s="331"/>
      <c r="R55" s="331"/>
      <c r="S55" s="331"/>
      <c r="T55" s="331"/>
      <c r="U55" s="331"/>
      <c r="V55" s="334"/>
      <c r="W55" s="334"/>
      <c r="X55" s="334"/>
      <c r="Y55" s="378"/>
      <c r="Z55" s="378"/>
      <c r="AA55" s="378"/>
      <c r="AB55" s="378"/>
      <c r="AC55" s="378"/>
      <c r="AD55" s="378"/>
      <c r="AE55" s="378"/>
      <c r="AF55" s="158"/>
      <c r="AG55" s="158"/>
      <c r="AH55" s="158"/>
      <c r="AI55" s="158"/>
      <c r="AJ55" s="158"/>
      <c r="AK55" s="158"/>
      <c r="AL55" s="158"/>
      <c r="AM55" s="158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Y55" s="1"/>
    </row>
    <row r="56" spans="1:389" s="9" customFormat="1" ht="20.100000000000001" customHeight="1" outlineLevel="1" x14ac:dyDescent="0.3">
      <c r="A56" s="178"/>
      <c r="B56" s="390"/>
      <c r="C56" s="399"/>
      <c r="D56" s="392" t="s">
        <v>251</v>
      </c>
      <c r="E56" s="400">
        <v>321</v>
      </c>
      <c r="F56" s="352">
        <v>0.34627831715210355</v>
      </c>
      <c r="G56" s="394"/>
      <c r="H56" s="395">
        <v>1.9090325189713823E-3</v>
      </c>
      <c r="I56" s="401">
        <v>-1.1702103063796656E-2</v>
      </c>
      <c r="J56" s="394"/>
      <c r="K56" s="178"/>
      <c r="L56" s="388"/>
      <c r="M56" s="388"/>
      <c r="N56" s="402"/>
      <c r="O56" s="331"/>
      <c r="P56" s="331"/>
      <c r="Q56" s="331"/>
      <c r="R56" s="331"/>
      <c r="S56" s="331"/>
      <c r="T56" s="331"/>
      <c r="U56" s="331"/>
      <c r="V56" s="334"/>
      <c r="W56" s="334"/>
      <c r="X56" s="334"/>
      <c r="Y56" s="378"/>
      <c r="Z56" s="378"/>
      <c r="AA56" s="378"/>
      <c r="AB56" s="378"/>
      <c r="AC56" s="378"/>
      <c r="AD56" s="378"/>
      <c r="AE56" s="378"/>
      <c r="AF56" s="158"/>
      <c r="AG56" s="158"/>
      <c r="AH56" s="158"/>
      <c r="AI56" s="158"/>
      <c r="AJ56" s="158"/>
      <c r="AK56" s="158"/>
      <c r="AL56" s="158"/>
      <c r="AM56" s="158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Y56" s="1"/>
    </row>
    <row r="57" spans="1:389" s="9" customFormat="1" ht="20.100000000000001" customHeight="1" outlineLevel="1" x14ac:dyDescent="0.3">
      <c r="A57" s="178"/>
      <c r="B57" s="390"/>
      <c r="C57" s="403"/>
      <c r="D57" s="392" t="s">
        <v>252</v>
      </c>
      <c r="E57" s="400">
        <v>15145</v>
      </c>
      <c r="F57" s="352">
        <v>2.2125639152666179</v>
      </c>
      <c r="G57" s="394"/>
      <c r="H57" s="395">
        <v>9.0069462616266624E-2</v>
      </c>
      <c r="I57" s="401">
        <v>-1.0435632382705562E-2</v>
      </c>
      <c r="J57" s="394"/>
      <c r="K57" s="178"/>
      <c r="L57" s="388"/>
      <c r="M57" s="388"/>
      <c r="N57" s="331"/>
      <c r="O57" s="331"/>
      <c r="P57" s="331"/>
      <c r="Q57" s="331"/>
      <c r="R57" s="331"/>
      <c r="S57" s="331"/>
      <c r="T57" s="331"/>
      <c r="U57" s="331"/>
      <c r="V57" s="334"/>
      <c r="W57" s="334"/>
      <c r="X57" s="312"/>
      <c r="Y57" s="178"/>
      <c r="Z57" s="331"/>
      <c r="AA57" s="331"/>
      <c r="AB57" s="331"/>
      <c r="AC57" s="404"/>
      <c r="AD57" s="275"/>
      <c r="AE57" s="275"/>
      <c r="AF57" s="158"/>
      <c r="AG57" s="158"/>
      <c r="AH57" s="158"/>
      <c r="AI57" s="158"/>
      <c r="AJ57" s="158"/>
      <c r="AK57" s="158"/>
      <c r="AL57" s="158"/>
      <c r="AM57" s="158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Y57" s="1"/>
    </row>
    <row r="58" spans="1:389" s="9" customFormat="1" ht="20.100000000000001" customHeight="1" x14ac:dyDescent="0.3">
      <c r="A58" s="178"/>
      <c r="B58" s="384"/>
      <c r="C58" s="252" t="s">
        <v>25</v>
      </c>
      <c r="D58" s="252"/>
      <c r="E58" s="385">
        <v>18216</v>
      </c>
      <c r="F58" s="381">
        <v>1.5827613172299939</v>
      </c>
      <c r="G58" s="380">
        <v>17740.5</v>
      </c>
      <c r="H58" s="383">
        <v>0.10833313509527322</v>
      </c>
      <c r="I58" s="386">
        <v>-6.0653444648068058E-2</v>
      </c>
      <c r="J58" s="387">
        <v>0.17429642329061193</v>
      </c>
      <c r="K58" s="178"/>
      <c r="L58" s="388"/>
      <c r="M58" s="389"/>
      <c r="N58" s="331"/>
      <c r="O58" s="331"/>
      <c r="P58" s="331"/>
      <c r="Q58" s="331"/>
      <c r="R58" s="331"/>
      <c r="S58" s="331"/>
      <c r="T58" s="331"/>
      <c r="U58" s="331"/>
      <c r="V58" s="334"/>
      <c r="W58" s="334"/>
      <c r="X58" s="334"/>
      <c r="Y58" s="331"/>
      <c r="Z58" s="331"/>
      <c r="AA58" s="331"/>
      <c r="AB58" s="331"/>
      <c r="AC58" s="404"/>
      <c r="AD58" s="275"/>
      <c r="AE58" s="275"/>
      <c r="AF58" s="158"/>
      <c r="AG58" s="158"/>
      <c r="AH58" s="158"/>
      <c r="AI58" s="158"/>
      <c r="AJ58" s="158"/>
      <c r="AK58" s="158"/>
      <c r="AL58" s="158"/>
      <c r="AM58" s="1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 s="1"/>
      <c r="NW58" s="1"/>
      <c r="NX58" s="1"/>
      <c r="NY58" s="1"/>
    </row>
    <row r="59" spans="1:389" s="9" customFormat="1" ht="20.100000000000001" customHeight="1" x14ac:dyDescent="0.3">
      <c r="A59" s="178"/>
      <c r="B59" s="384"/>
      <c r="C59" s="252" t="s">
        <v>26</v>
      </c>
      <c r="D59" s="252"/>
      <c r="E59" s="385">
        <v>15289</v>
      </c>
      <c r="F59" s="381">
        <v>1.0844800680947653</v>
      </c>
      <c r="G59" s="380">
        <v>23278</v>
      </c>
      <c r="H59" s="383">
        <v>9.09258510359921E-2</v>
      </c>
      <c r="I59" s="386">
        <v>-0.11607500057766895</v>
      </c>
      <c r="J59" s="387">
        <v>0.22870111560321663</v>
      </c>
      <c r="K59" s="178"/>
      <c r="L59" s="388"/>
      <c r="M59" s="389"/>
      <c r="N59" s="331"/>
      <c r="O59" s="331"/>
      <c r="P59" s="331"/>
      <c r="Q59" s="331"/>
      <c r="R59" s="331"/>
      <c r="S59" s="331"/>
      <c r="T59" s="331"/>
      <c r="U59" s="331"/>
      <c r="V59" s="334"/>
      <c r="W59" s="334"/>
      <c r="X59" s="312"/>
      <c r="Y59" s="178"/>
      <c r="Z59" s="178"/>
      <c r="AA59" s="331"/>
      <c r="AB59" s="331"/>
      <c r="AC59" s="404"/>
      <c r="AD59" s="275"/>
      <c r="AE59" s="275"/>
      <c r="AF59" s="158"/>
      <c r="AG59" s="158"/>
      <c r="AH59" s="158"/>
      <c r="AI59" s="158"/>
      <c r="AJ59" s="158"/>
      <c r="AK59" s="158"/>
      <c r="AL59" s="158"/>
      <c r="AM59" s="15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 s="1"/>
      <c r="NW59" s="1"/>
      <c r="NX59" s="1"/>
      <c r="NY59" s="1"/>
    </row>
    <row r="60" spans="1:389" s="9" customFormat="1" ht="20.100000000000001" customHeight="1" x14ac:dyDescent="0.3">
      <c r="A60" s="178"/>
      <c r="B60" s="405"/>
      <c r="C60" s="252" t="s">
        <v>27</v>
      </c>
      <c r="D60" s="252"/>
      <c r="E60" s="385">
        <v>34092</v>
      </c>
      <c r="F60" s="381">
        <v>1.617728006073835</v>
      </c>
      <c r="G60" s="380">
        <v>39881.75</v>
      </c>
      <c r="H60" s="383">
        <v>0.20274995837000737</v>
      </c>
      <c r="I60" s="386">
        <v>-0.10667946047708393</v>
      </c>
      <c r="J60" s="387">
        <v>0.39182922575859547</v>
      </c>
      <c r="K60" s="178"/>
      <c r="L60" s="388"/>
      <c r="M60" s="389"/>
      <c r="N60" s="331"/>
      <c r="O60" s="331"/>
      <c r="P60" s="331"/>
      <c r="Q60" s="331"/>
      <c r="R60" s="331"/>
      <c r="S60" s="331"/>
      <c r="T60" s="331"/>
      <c r="U60" s="331"/>
      <c r="V60" s="334"/>
      <c r="W60" s="334"/>
      <c r="X60" s="312"/>
      <c r="Y60" s="178"/>
      <c r="Z60" s="178"/>
      <c r="AA60" s="331"/>
      <c r="AB60" s="331"/>
      <c r="AC60" s="404"/>
      <c r="AD60" s="275"/>
      <c r="AE60" s="275"/>
      <c r="AF60" s="158"/>
      <c r="AG60" s="158"/>
      <c r="AH60" s="158"/>
      <c r="AI60" s="158"/>
      <c r="AJ60" s="158"/>
      <c r="AK60" s="158"/>
      <c r="AL60" s="158"/>
      <c r="AM60" s="158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 s="1"/>
      <c r="NW60" s="1"/>
      <c r="NX60" s="1"/>
      <c r="NY60" s="1"/>
    </row>
    <row r="61" spans="1:389" s="9" customFormat="1" ht="15" customHeight="1" x14ac:dyDescent="0.3">
      <c r="A61" s="178"/>
      <c r="B61" s="361" t="s">
        <v>308</v>
      </c>
      <c r="C61" s="361"/>
      <c r="D61" s="178"/>
      <c r="E61" s="178"/>
      <c r="F61" s="373"/>
      <c r="G61" s="178"/>
      <c r="H61" s="373"/>
      <c r="I61" s="178"/>
      <c r="J61" s="178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4"/>
      <c r="W61" s="334"/>
      <c r="X61" s="312"/>
      <c r="Y61" s="178"/>
      <c r="Z61" s="178"/>
      <c r="AA61" s="331"/>
      <c r="AB61" s="331"/>
      <c r="AC61" s="178"/>
      <c r="AD61" s="406"/>
      <c r="AE61" s="178"/>
      <c r="AF61" s="158"/>
      <c r="AG61" s="158"/>
      <c r="AH61" s="158"/>
      <c r="AI61" s="407"/>
      <c r="AJ61" s="158"/>
      <c r="AK61" s="158"/>
      <c r="AL61" s="158"/>
      <c r="AM61" s="158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 s="1"/>
      <c r="NW61" s="1"/>
      <c r="NX61" s="1"/>
      <c r="NY61" s="1"/>
    </row>
    <row r="62" spans="1:389" s="9" customFormat="1" ht="15" customHeight="1" x14ac:dyDescent="0.3">
      <c r="A62" s="178"/>
      <c r="B62" s="408" t="s">
        <v>309</v>
      </c>
      <c r="C62" s="408"/>
      <c r="D62" s="409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312"/>
      <c r="W62" s="312"/>
      <c r="X62" s="312"/>
      <c r="Y62" s="178"/>
      <c r="Z62" s="178"/>
      <c r="AA62" s="178"/>
      <c r="AB62" s="178"/>
      <c r="AC62" s="178"/>
      <c r="AD62" s="178"/>
      <c r="AE62" s="178"/>
      <c r="AF62" s="158"/>
      <c r="AG62" s="158"/>
      <c r="AH62" s="259"/>
      <c r="AI62" s="158"/>
      <c r="AJ62" s="259"/>
      <c r="AK62" s="158"/>
      <c r="AL62" s="158"/>
      <c r="AM62" s="158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 s="1"/>
      <c r="NW62" s="1"/>
      <c r="NX62" s="1"/>
      <c r="NY62" s="1"/>
    </row>
    <row r="63" spans="1:389" s="9" customFormat="1" ht="15" customHeight="1" x14ac:dyDescent="0.3">
      <c r="A63" s="178"/>
      <c r="B63" s="408" t="s">
        <v>310</v>
      </c>
      <c r="C63" s="408"/>
      <c r="D63" s="409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312"/>
      <c r="W63" s="312"/>
      <c r="X63" s="312"/>
      <c r="Y63" s="178"/>
      <c r="Z63" s="178"/>
      <c r="AA63" s="178"/>
      <c r="AB63" s="178"/>
      <c r="AC63" s="178"/>
      <c r="AD63" s="178"/>
      <c r="AE63" s="178"/>
      <c r="AF63" s="158"/>
      <c r="AG63" s="158"/>
      <c r="AH63" s="259"/>
      <c r="AI63" s="158"/>
      <c r="AJ63" s="259"/>
      <c r="AK63" s="158"/>
      <c r="AL63" s="158"/>
      <c r="AM63" s="158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 s="1"/>
      <c r="NW63" s="1"/>
      <c r="NX63" s="1"/>
      <c r="NY63" s="1"/>
    </row>
    <row r="64" spans="1:389" s="9" customFormat="1" ht="15" customHeight="1" x14ac:dyDescent="0.3">
      <c r="A64" s="178"/>
      <c r="B64" s="408" t="s">
        <v>311</v>
      </c>
      <c r="C64" s="408"/>
      <c r="D64" s="409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312"/>
      <c r="W64" s="312"/>
      <c r="X64" s="312"/>
      <c r="Y64" s="178"/>
      <c r="Z64" s="178"/>
      <c r="AA64" s="178"/>
      <c r="AB64" s="178"/>
      <c r="AC64" s="178"/>
      <c r="AD64" s="178"/>
      <c r="AE64" s="178"/>
      <c r="AF64" s="158"/>
      <c r="AG64" s="158"/>
      <c r="AH64" s="259"/>
      <c r="AI64" s="158"/>
      <c r="AJ64" s="259"/>
      <c r="AK64" s="158"/>
      <c r="AL64" s="158"/>
      <c r="AM64" s="158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 s="1"/>
      <c r="NW64" s="1"/>
      <c r="NX64" s="1"/>
      <c r="NY64" s="1"/>
    </row>
    <row r="65" spans="1:389" s="9" customFormat="1" ht="15" customHeight="1" x14ac:dyDescent="0.3">
      <c r="A65" s="178"/>
      <c r="B65" s="408" t="s">
        <v>312</v>
      </c>
      <c r="C65" s="408"/>
      <c r="D65" s="409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312"/>
      <c r="W65" s="312"/>
      <c r="X65" s="312"/>
      <c r="Y65" s="178"/>
      <c r="Z65" s="178"/>
      <c r="AA65" s="178"/>
      <c r="AB65" s="178"/>
      <c r="AC65" s="178"/>
      <c r="AD65" s="178"/>
      <c r="AE65" s="178"/>
      <c r="AF65" s="158"/>
      <c r="AG65" s="158"/>
      <c r="AH65" s="259"/>
      <c r="AI65" s="158"/>
      <c r="AJ65" s="259"/>
      <c r="AK65" s="158"/>
      <c r="AL65" s="158"/>
      <c r="AM65" s="158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 s="1"/>
      <c r="NW65" s="1"/>
      <c r="NX65" s="1"/>
      <c r="NY65" s="1"/>
    </row>
    <row r="66" spans="1:389" s="9" customFormat="1" ht="39.950000000000003" customHeight="1" x14ac:dyDescent="0.3">
      <c r="A66" s="178"/>
      <c r="B66" s="408"/>
      <c r="C66" s="409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312"/>
      <c r="W66" s="312"/>
      <c r="X66" s="312"/>
      <c r="Y66" s="178"/>
      <c r="Z66" s="178"/>
      <c r="AA66" s="178"/>
      <c r="AB66" s="178"/>
      <c r="AC66" s="178"/>
      <c r="AD66" s="178"/>
      <c r="AE66" s="178"/>
      <c r="AF66" s="158"/>
      <c r="AG66" s="158"/>
      <c r="AH66" s="259"/>
      <c r="AI66" s="158"/>
      <c r="AJ66" s="259"/>
      <c r="AK66" s="158"/>
      <c r="AL66" s="158"/>
      <c r="AM66" s="158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 s="1"/>
      <c r="NW66" s="1"/>
      <c r="NX66" s="1"/>
      <c r="NY66" s="1"/>
    </row>
    <row r="67" spans="1:389" s="9" customFormat="1" ht="18.75" customHeight="1" x14ac:dyDescent="0.3">
      <c r="A67" s="178"/>
      <c r="B67" s="331" t="s">
        <v>488</v>
      </c>
      <c r="C67" s="178"/>
      <c r="D67" s="178"/>
      <c r="E67" s="178"/>
      <c r="F67" s="410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312"/>
      <c r="W67" s="312"/>
      <c r="X67" s="312" t="s">
        <v>377</v>
      </c>
      <c r="Y67" s="178"/>
      <c r="Z67" s="178"/>
      <c r="AA67" s="178"/>
      <c r="AB67" s="178"/>
      <c r="AC67" s="178"/>
      <c r="AD67" s="178"/>
      <c r="AE67" s="178"/>
      <c r="AF67" s="158"/>
      <c r="AG67" s="158"/>
      <c r="AH67" s="259"/>
      <c r="AI67" s="158"/>
      <c r="AJ67" s="259"/>
      <c r="AK67" s="158"/>
      <c r="AL67" s="158"/>
      <c r="AM67" s="158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 s="1"/>
      <c r="NW67" s="1"/>
      <c r="NX67" s="1"/>
      <c r="NY67" s="1"/>
    </row>
    <row r="68" spans="1:389" s="9" customFormat="1" ht="39.950000000000003" customHeight="1" x14ac:dyDescent="0.3">
      <c r="A68" s="178"/>
      <c r="B68" s="656" t="s">
        <v>556</v>
      </c>
      <c r="C68" s="657"/>
      <c r="D68" s="657"/>
      <c r="E68" s="657"/>
      <c r="F68" s="657"/>
      <c r="G68" s="657"/>
      <c r="H68" s="657"/>
      <c r="I68" s="657"/>
      <c r="J68" s="657"/>
      <c r="K68" s="657"/>
      <c r="L68" s="657"/>
      <c r="M68" s="657"/>
      <c r="N68" s="657"/>
      <c r="O68" s="657"/>
      <c r="P68" s="657"/>
      <c r="Q68" s="657"/>
      <c r="R68" s="657"/>
      <c r="S68" s="657"/>
      <c r="T68" s="657"/>
      <c r="U68" s="178"/>
      <c r="V68" s="312"/>
      <c r="W68" s="312"/>
      <c r="X68" s="643" t="s">
        <v>787</v>
      </c>
      <c r="Y68" s="643"/>
      <c r="Z68" s="643"/>
      <c r="AA68" s="643"/>
      <c r="AB68" s="643"/>
      <c r="AC68" s="178"/>
      <c r="AD68" s="178"/>
      <c r="AE68" s="178"/>
      <c r="AF68" s="158"/>
      <c r="AG68" s="158"/>
      <c r="AH68" s="259"/>
      <c r="AI68" s="158"/>
      <c r="AJ68" s="259"/>
      <c r="AK68" s="158"/>
      <c r="AL68" s="158"/>
      <c r="AM68" s="15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 s="1"/>
      <c r="NW68" s="1"/>
      <c r="NX68" s="1"/>
      <c r="NY68" s="1"/>
    </row>
    <row r="69" spans="1:389" s="9" customFormat="1" ht="7.5" customHeight="1" x14ac:dyDescent="0.3">
      <c r="A69" s="178"/>
      <c r="B69" s="178"/>
      <c r="C69" s="178"/>
      <c r="D69" s="178"/>
      <c r="E69" s="178"/>
      <c r="F69" s="410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312"/>
      <c r="W69" s="312"/>
      <c r="X69" s="643"/>
      <c r="Y69" s="643"/>
      <c r="Z69" s="643"/>
      <c r="AA69" s="643"/>
      <c r="AB69" s="643"/>
      <c r="AC69" s="178"/>
      <c r="AD69" s="178"/>
      <c r="AE69" s="178"/>
      <c r="AF69" s="158"/>
      <c r="AG69" s="158"/>
      <c r="AH69" s="259"/>
      <c r="AI69" s="158"/>
      <c r="AJ69" s="259"/>
      <c r="AK69" s="158"/>
      <c r="AL69" s="158"/>
      <c r="AM69" s="158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 s="1"/>
      <c r="NW69" s="1"/>
      <c r="NX69" s="1"/>
      <c r="NY69" s="1"/>
    </row>
    <row r="70" spans="1:389" s="9" customFormat="1" ht="20.100000000000001" customHeight="1" x14ac:dyDescent="0.3">
      <c r="A70" s="178"/>
      <c r="B70" s="644" t="s">
        <v>301</v>
      </c>
      <c r="C70" s="645"/>
      <c r="D70" s="645"/>
      <c r="E70" s="646"/>
      <c r="F70" s="647" t="s">
        <v>28</v>
      </c>
      <c r="G70" s="647" t="s">
        <v>29</v>
      </c>
      <c r="H70" s="628" t="s">
        <v>265</v>
      </c>
      <c r="I70" s="630"/>
      <c r="J70" s="631" t="s">
        <v>302</v>
      </c>
      <c r="K70" s="649"/>
      <c r="L70" s="649"/>
      <c r="M70" s="649"/>
      <c r="N70" s="649"/>
      <c r="O70" s="649"/>
      <c r="P70" s="649"/>
      <c r="Q70" s="649"/>
      <c r="R70" s="649"/>
      <c r="S70" s="649"/>
      <c r="T70" s="650"/>
      <c r="U70" s="178"/>
      <c r="V70" s="312"/>
      <c r="W70" s="312"/>
      <c r="X70" s="643"/>
      <c r="Y70" s="643"/>
      <c r="Z70" s="643"/>
      <c r="AA70" s="643"/>
      <c r="AB70" s="643"/>
      <c r="AC70" s="178"/>
      <c r="AD70" s="178"/>
      <c r="AE70" s="178"/>
      <c r="AF70" s="158"/>
      <c r="AG70" s="158"/>
      <c r="AH70" s="259"/>
      <c r="AI70" s="158"/>
      <c r="AJ70" s="259"/>
      <c r="AK70" s="158"/>
      <c r="AL70" s="158"/>
      <c r="AM70" s="158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 s="1"/>
      <c r="NW70" s="1"/>
      <c r="NX70" s="1"/>
      <c r="NY70" s="1"/>
    </row>
    <row r="71" spans="1:389" s="9" customFormat="1" ht="20.100000000000001" customHeight="1" x14ac:dyDescent="0.3">
      <c r="A71" s="178"/>
      <c r="B71" s="644"/>
      <c r="C71" s="645"/>
      <c r="D71" s="645"/>
      <c r="E71" s="646"/>
      <c r="F71" s="648"/>
      <c r="G71" s="648"/>
      <c r="H71" s="344" t="s">
        <v>303</v>
      </c>
      <c r="I71" s="344" t="s">
        <v>304</v>
      </c>
      <c r="J71" s="633"/>
      <c r="K71" s="651"/>
      <c r="L71" s="651"/>
      <c r="M71" s="651"/>
      <c r="N71" s="651"/>
      <c r="O71" s="651"/>
      <c r="P71" s="651"/>
      <c r="Q71" s="651"/>
      <c r="R71" s="651"/>
      <c r="S71" s="651"/>
      <c r="T71" s="652"/>
      <c r="U71" s="178"/>
      <c r="V71" s="312"/>
      <c r="W71" s="312"/>
      <c r="X71" s="643"/>
      <c r="Y71" s="643"/>
      <c r="Z71" s="643"/>
      <c r="AA71" s="643"/>
      <c r="AB71" s="643"/>
      <c r="AC71" s="178"/>
      <c r="AD71" s="178"/>
      <c r="AE71" s="178"/>
      <c r="AF71" s="158"/>
      <c r="AG71" s="158"/>
      <c r="AH71" s="259"/>
      <c r="AI71" s="158"/>
      <c r="AJ71" s="259"/>
      <c r="AK71" s="158"/>
      <c r="AL71" s="158"/>
      <c r="AM71" s="158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 s="1"/>
      <c r="NW71" s="1"/>
      <c r="NX71" s="1"/>
      <c r="NY71" s="1"/>
    </row>
    <row r="72" spans="1:389" s="9" customFormat="1" ht="20.100000000000001" customHeight="1" x14ac:dyDescent="0.3">
      <c r="A72" s="178"/>
      <c r="B72" s="669" t="s">
        <v>232</v>
      </c>
      <c r="C72" s="670"/>
      <c r="D72" s="670"/>
      <c r="E72" s="671"/>
      <c r="F72" s="413">
        <f>SUMIFS(Total!AM:AM,Total!$G:$G,"&gt;=" &amp; $AB$4,Total!$G:$G,"&lt;=" &amp; $AC$4)</f>
        <v>52959</v>
      </c>
      <c r="G72" s="473" t="s">
        <v>31</v>
      </c>
      <c r="H72" s="414" t="e">
        <f>SUMIFS(#REF!,#REF!,"&gt;="&amp;'260203'!AB4,#REF!,"&lt;="&amp;'260203'!AC4,#REF!,"S26 Family",#REF!,"Product",#REF!,"Positive")/SUM(SUMIFS(#REF!,#REF!,"&gt;="&amp;'260203'!AB4,#REF!,"&lt;="&amp;'260203'!AC4,#REF!,"S26 Family",#REF!,"Product",#REF!,"Positive"),SUMIFS(#REF!,#REF!,"&gt;="&amp;'260203'!AB4,#REF!,"&lt;="&amp;'260203'!AC4,#REF!,"S26 Family",#REF!,"Product",#REF!,"Negative"),SUMIFS(#REF!,#REF!,"&gt;="&amp;'260203'!AB4,#REF!,"&lt;="&amp;'260203'!AC4,#REF!,"S26 Family",#REF!,"Product",#REF!,"Neutral"))</f>
        <v>#REF!</v>
      </c>
      <c r="I72" s="414" t="e">
        <f>SUMIFS(#REF!,#REF!,"&gt;="&amp;'260203'!AB4,#REF!,"&lt;="&amp;'260203'!AC4,#REF!,"S26 Family",#REF!,"Product",#REF!,"Negative")/SUM(SUMIFS(#REF!,#REF!,"&gt;="&amp;'260203'!AB4,#REF!,"&lt;="&amp;'260203'!AC4,#REF!,"S26 Family",#REF!,"Product",#REF!,"Positive"),SUMIFS(#REF!,#REF!,"&gt;="&amp;'260203'!AB4,#REF!,"&lt;="&amp;'260203'!AC4,#REF!,"S26 Family",#REF!,"Product",#REF!,"Negative"),SUMIFS(#REF!,#REF!,"&gt;="&amp;'260203'!AB4,#REF!,"&lt;="&amp;'260203'!AC4,#REF!,"S26 Family",#REF!,"Product",#REF!,"Neutral"))</f>
        <v>#REF!</v>
      </c>
      <c r="J72" s="672"/>
      <c r="K72" s="673"/>
      <c r="L72" s="673"/>
      <c r="M72" s="673"/>
      <c r="N72" s="673"/>
      <c r="O72" s="673"/>
      <c r="P72" s="673"/>
      <c r="Q72" s="673"/>
      <c r="R72" s="673"/>
      <c r="S72" s="673"/>
      <c r="T72" s="674"/>
      <c r="U72" s="178"/>
      <c r="V72" s="312"/>
      <c r="W72" s="312"/>
      <c r="X72" s="223" t="s">
        <v>418</v>
      </c>
      <c r="Y72" s="10">
        <v>16953</v>
      </c>
      <c r="Z72" s="224">
        <v>1</v>
      </c>
      <c r="AA72" s="224">
        <v>0.31</v>
      </c>
      <c r="AB72" s="224">
        <v>0.06</v>
      </c>
      <c r="AC72" s="178"/>
      <c r="AD72" s="178"/>
      <c r="AE72" s="178"/>
      <c r="AF72" s="158"/>
      <c r="AG72" s="158"/>
      <c r="AH72" s="259"/>
      <c r="AI72" s="158"/>
      <c r="AJ72" s="259"/>
      <c r="AK72" s="158"/>
      <c r="AL72" s="158"/>
      <c r="AM72" s="158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 s="1"/>
      <c r="NW72" s="1"/>
      <c r="NX72" s="1"/>
      <c r="NY72" s="1"/>
    </row>
    <row r="73" spans="1:389" s="9" customFormat="1" ht="20.100000000000001" customHeight="1" x14ac:dyDescent="0.3">
      <c r="A73" s="178"/>
      <c r="B73" s="255"/>
      <c r="C73" s="415" t="s">
        <v>305</v>
      </c>
      <c r="D73" s="416"/>
      <c r="E73" s="417"/>
      <c r="F73" s="418">
        <v>22283</v>
      </c>
      <c r="G73" s="419">
        <v>0.27199931643128306</v>
      </c>
      <c r="H73" s="420">
        <v>0.51103117505995199</v>
      </c>
      <c r="I73" s="420">
        <v>2.9916067146282973E-2</v>
      </c>
      <c r="J73" s="675"/>
      <c r="K73" s="676"/>
      <c r="L73" s="676"/>
      <c r="M73" s="676"/>
      <c r="N73" s="676"/>
      <c r="O73" s="676"/>
      <c r="P73" s="676"/>
      <c r="Q73" s="676"/>
      <c r="R73" s="676"/>
      <c r="S73" s="676"/>
      <c r="T73" s="677"/>
      <c r="U73" s="178"/>
      <c r="V73" s="312"/>
      <c r="W73" s="312"/>
      <c r="X73" s="223" t="s">
        <v>773</v>
      </c>
      <c r="Y73" s="10">
        <v>11554</v>
      </c>
      <c r="Z73" s="224">
        <v>0.68</v>
      </c>
      <c r="AA73" s="224">
        <v>0.22</v>
      </c>
      <c r="AB73" s="224">
        <v>0.04</v>
      </c>
      <c r="AC73" s="178"/>
      <c r="AD73" s="178"/>
      <c r="AE73" s="178"/>
      <c r="AF73" s="158"/>
      <c r="AG73" s="158"/>
      <c r="AH73" s="259"/>
      <c r="AI73" s="158"/>
      <c r="AJ73" s="259"/>
      <c r="AK73" s="158"/>
      <c r="AL73" s="158"/>
      <c r="AM73" s="158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 s="1"/>
      <c r="NW73" s="1"/>
      <c r="NX73" s="1"/>
      <c r="NY73" s="1"/>
    </row>
    <row r="74" spans="1:389" s="9" customFormat="1" ht="20.100000000000001" customHeight="1" x14ac:dyDescent="0.3">
      <c r="A74" s="178"/>
      <c r="B74" s="255"/>
      <c r="C74" s="254" t="s">
        <v>307</v>
      </c>
      <c r="D74" s="303"/>
      <c r="E74" s="421"/>
      <c r="F74" s="258">
        <v>16953</v>
      </c>
      <c r="G74" s="289">
        <v>0.7608042005116008</v>
      </c>
      <c r="H74" s="422">
        <v>0.31</v>
      </c>
      <c r="I74" s="422">
        <v>0.06</v>
      </c>
      <c r="J74" s="663" t="s">
        <v>549</v>
      </c>
      <c r="K74" s="664"/>
      <c r="L74" s="664"/>
      <c r="M74" s="664"/>
      <c r="N74" s="664"/>
      <c r="O74" s="664"/>
      <c r="P74" s="664"/>
      <c r="Q74" s="664"/>
      <c r="R74" s="664"/>
      <c r="S74" s="664"/>
      <c r="T74" s="665"/>
      <c r="U74" s="178"/>
      <c r="V74" s="311" t="s">
        <v>707</v>
      </c>
      <c r="W74" s="312"/>
      <c r="X74" s="223" t="s">
        <v>554</v>
      </c>
      <c r="Y74" s="10">
        <v>4410</v>
      </c>
      <c r="Z74" s="224">
        <v>0.26</v>
      </c>
      <c r="AA74" s="224">
        <v>0.5</v>
      </c>
      <c r="AB74" s="224">
        <v>0.14000000000000001</v>
      </c>
      <c r="AC74" s="178"/>
      <c r="AD74" s="178"/>
      <c r="AE74" s="178"/>
      <c r="AF74" s="158"/>
      <c r="AG74" s="158"/>
      <c r="AH74" s="259"/>
      <c r="AI74" s="158"/>
      <c r="AJ74" s="259"/>
      <c r="AK74" s="158"/>
      <c r="AL74" s="158"/>
      <c r="AM74" s="158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W74" s="1"/>
      <c r="NX74" s="1"/>
      <c r="NY74" s="1"/>
    </row>
    <row r="75" spans="1:389" s="9" customFormat="1" ht="20.100000000000001" customHeight="1" x14ac:dyDescent="0.3">
      <c r="A75" s="178"/>
      <c r="B75" s="255"/>
      <c r="C75" s="423"/>
      <c r="D75" s="298" t="s">
        <v>554</v>
      </c>
      <c r="E75" s="299"/>
      <c r="F75" s="424">
        <v>4410</v>
      </c>
      <c r="G75" s="289">
        <v>0.66717095310136154</v>
      </c>
      <c r="H75" s="290">
        <v>0.5</v>
      </c>
      <c r="I75" s="290">
        <v>0.14000000000000001</v>
      </c>
      <c r="J75" s="663" t="s">
        <v>474</v>
      </c>
      <c r="K75" s="664"/>
      <c r="L75" s="664"/>
      <c r="M75" s="664"/>
      <c r="N75" s="664"/>
      <c r="O75" s="664"/>
      <c r="P75" s="664"/>
      <c r="Q75" s="664"/>
      <c r="R75" s="664"/>
      <c r="S75" s="664"/>
      <c r="T75" s="665"/>
      <c r="U75" s="178"/>
      <c r="V75" s="311" t="s">
        <v>833</v>
      </c>
      <c r="W75" s="312"/>
      <c r="X75" s="223" t="s">
        <v>555</v>
      </c>
      <c r="Y75" s="10">
        <v>1346</v>
      </c>
      <c r="Z75" s="224">
        <v>0.08</v>
      </c>
      <c r="AA75" s="224">
        <v>0.54</v>
      </c>
      <c r="AB75" s="224">
        <v>0.03</v>
      </c>
      <c r="AC75" s="178"/>
      <c r="AD75" s="178"/>
      <c r="AE75" s="178"/>
      <c r="AF75" s="158"/>
      <c r="AG75" s="158"/>
      <c r="AH75" s="259"/>
      <c r="AI75" s="158"/>
      <c r="AJ75" s="259"/>
      <c r="AK75" s="158"/>
      <c r="AL75" s="158"/>
      <c r="AM75" s="158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W75" s="1"/>
      <c r="NX75" s="1"/>
      <c r="NY75" s="1"/>
    </row>
    <row r="76" spans="1:389" s="9" customFormat="1" ht="20.100000000000001" customHeight="1" x14ac:dyDescent="0.3">
      <c r="A76" s="178"/>
      <c r="B76" s="255"/>
      <c r="C76" s="423"/>
      <c r="D76" s="298" t="s">
        <v>555</v>
      </c>
      <c r="E76" s="299"/>
      <c r="F76" s="424">
        <v>1346</v>
      </c>
      <c r="G76" s="289">
        <v>0.20363086232980332</v>
      </c>
      <c r="H76" s="290">
        <v>0.54</v>
      </c>
      <c r="I76" s="290">
        <v>0.03</v>
      </c>
      <c r="J76" s="663" t="s">
        <v>547</v>
      </c>
      <c r="K76" s="664"/>
      <c r="L76" s="664"/>
      <c r="M76" s="664"/>
      <c r="N76" s="664"/>
      <c r="O76" s="664"/>
      <c r="P76" s="664"/>
      <c r="Q76" s="664"/>
      <c r="R76" s="664"/>
      <c r="S76" s="664"/>
      <c r="T76" s="665"/>
      <c r="U76" s="178"/>
      <c r="V76" s="296" t="s">
        <v>682</v>
      </c>
      <c r="W76" s="312" t="s">
        <v>681</v>
      </c>
      <c r="X76" s="223" t="s">
        <v>256</v>
      </c>
      <c r="Y76" s="223">
        <v>854</v>
      </c>
      <c r="Z76" s="224">
        <v>0.05</v>
      </c>
      <c r="AA76" s="224">
        <v>0.31</v>
      </c>
      <c r="AB76" s="224">
        <v>0.06</v>
      </c>
      <c r="AC76" s="178"/>
      <c r="AD76" s="178"/>
      <c r="AE76" s="178"/>
      <c r="AF76" s="158"/>
      <c r="AG76" s="158"/>
      <c r="AH76" s="259"/>
      <c r="AI76" s="158"/>
      <c r="AJ76" s="259"/>
      <c r="AK76" s="158"/>
      <c r="AL76" s="158"/>
      <c r="AM76" s="158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W76" s="1"/>
      <c r="NX76" s="1"/>
      <c r="NY76" s="1"/>
    </row>
    <row r="77" spans="1:389" s="9" customFormat="1" ht="20.100000000000001" customHeight="1" x14ac:dyDescent="0.3">
      <c r="A77" s="178"/>
      <c r="B77" s="255"/>
      <c r="C77" s="423"/>
      <c r="D77" s="301" t="s">
        <v>256</v>
      </c>
      <c r="E77" s="302"/>
      <c r="F77" s="424">
        <v>854</v>
      </c>
      <c r="G77" s="289">
        <v>0.12919818456883511</v>
      </c>
      <c r="H77" s="290">
        <v>0.31</v>
      </c>
      <c r="I77" s="290">
        <v>0.06</v>
      </c>
      <c r="J77" s="663" t="s">
        <v>492</v>
      </c>
      <c r="K77" s="664"/>
      <c r="L77" s="664"/>
      <c r="M77" s="664"/>
      <c r="N77" s="664"/>
      <c r="O77" s="664"/>
      <c r="P77" s="664"/>
      <c r="Q77" s="664"/>
      <c r="R77" s="664"/>
      <c r="S77" s="664"/>
      <c r="T77" s="665"/>
      <c r="U77" s="178"/>
      <c r="V77" s="311" t="s">
        <v>683</v>
      </c>
      <c r="W77" s="312"/>
      <c r="X77" s="297"/>
      <c r="Y77" s="223"/>
      <c r="Z77" s="224"/>
      <c r="AA77" s="224"/>
      <c r="AB77" s="224"/>
      <c r="AC77" s="178"/>
      <c r="AD77" s="178"/>
      <c r="AE77" s="178"/>
      <c r="AF77" s="158"/>
      <c r="AG77" s="158"/>
      <c r="AH77" s="259"/>
      <c r="AI77" s="158"/>
      <c r="AJ77" s="259"/>
      <c r="AK77" s="158"/>
      <c r="AL77" s="158"/>
      <c r="AM77" s="158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W77" s="1"/>
      <c r="NX77" s="1"/>
      <c r="NY77" s="1"/>
    </row>
    <row r="78" spans="1:389" s="9" customFormat="1" ht="20.100000000000001" customHeight="1" x14ac:dyDescent="0.3">
      <c r="A78" s="178"/>
      <c r="B78" s="255"/>
      <c r="C78" s="253" t="s">
        <v>306</v>
      </c>
      <c r="D78" s="295"/>
      <c r="E78" s="429"/>
      <c r="F78" s="418">
        <v>7512</v>
      </c>
      <c r="G78" s="419">
        <v>9.1695860747287083E-2</v>
      </c>
      <c r="H78" s="420">
        <v>0.22456351595424442</v>
      </c>
      <c r="I78" s="420">
        <v>0.15171583383503914</v>
      </c>
      <c r="J78" s="666"/>
      <c r="K78" s="667"/>
      <c r="L78" s="667"/>
      <c r="M78" s="667"/>
      <c r="N78" s="667"/>
      <c r="O78" s="667"/>
      <c r="P78" s="667"/>
      <c r="Q78" s="667"/>
      <c r="R78" s="667"/>
      <c r="S78" s="667"/>
      <c r="T78" s="668"/>
      <c r="U78" s="178"/>
      <c r="V78" s="312"/>
      <c r="W78" s="312"/>
      <c r="X78" s="297"/>
      <c r="Y78" s="223"/>
      <c r="Z78" s="224"/>
      <c r="AA78" s="224"/>
      <c r="AB78" s="224"/>
      <c r="AC78" s="178"/>
      <c r="AD78" s="178"/>
      <c r="AE78" s="178"/>
      <c r="AF78" s="158"/>
      <c r="AG78" s="158"/>
      <c r="AH78" s="259"/>
      <c r="AI78" s="158"/>
      <c r="AJ78" s="259"/>
      <c r="AK78" s="158"/>
      <c r="AL78" s="158"/>
      <c r="AM78" s="15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W78" s="1"/>
      <c r="NX78" s="1"/>
      <c r="NY78" s="1"/>
    </row>
    <row r="79" spans="1:389" s="9" customFormat="1" ht="20.100000000000001" customHeight="1" x14ac:dyDescent="0.3">
      <c r="A79" s="178"/>
      <c r="B79" s="255"/>
      <c r="C79" s="262" t="s">
        <v>426</v>
      </c>
      <c r="D79" s="256"/>
      <c r="E79" s="257"/>
      <c r="F79" s="258">
        <v>1774</v>
      </c>
      <c r="G79" s="289">
        <v>0.23615548455804047</v>
      </c>
      <c r="H79" s="290">
        <v>0.52</v>
      </c>
      <c r="I79" s="290">
        <v>0.06</v>
      </c>
      <c r="J79" s="663" t="s">
        <v>825</v>
      </c>
      <c r="K79" s="664"/>
      <c r="L79" s="664"/>
      <c r="M79" s="664"/>
      <c r="N79" s="664"/>
      <c r="O79" s="664"/>
      <c r="P79" s="664"/>
      <c r="Q79" s="664"/>
      <c r="R79" s="664"/>
      <c r="S79" s="664"/>
      <c r="T79" s="665"/>
      <c r="U79" s="178"/>
      <c r="V79" s="510" t="s">
        <v>826</v>
      </c>
      <c r="W79" s="312"/>
      <c r="X79" s="223" t="s">
        <v>426</v>
      </c>
      <c r="Y79" s="10">
        <v>1774</v>
      </c>
      <c r="Z79" s="224">
        <v>0.12</v>
      </c>
      <c r="AA79" s="224">
        <v>0.52</v>
      </c>
      <c r="AB79" s="224">
        <v>0.06</v>
      </c>
      <c r="AC79" s="178"/>
      <c r="AD79" s="178"/>
      <c r="AE79" s="178"/>
      <c r="AF79" s="158"/>
      <c r="AG79" s="158"/>
      <c r="AH79" s="259"/>
      <c r="AI79" s="158"/>
      <c r="AJ79" s="259"/>
      <c r="AK79" s="158"/>
      <c r="AL79" s="158"/>
      <c r="AM79" s="158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W79" s="1"/>
      <c r="NX79" s="1"/>
      <c r="NY79" s="1"/>
    </row>
    <row r="80" spans="1:389" s="9" customFormat="1" ht="20.100000000000001" customHeight="1" x14ac:dyDescent="0.3">
      <c r="A80" s="178"/>
      <c r="B80" s="255"/>
      <c r="C80" s="262" t="s">
        <v>429</v>
      </c>
      <c r="D80" s="256"/>
      <c r="E80" s="257"/>
      <c r="F80" s="258">
        <v>125</v>
      </c>
      <c r="G80" s="289">
        <v>1.6640042598509052E-2</v>
      </c>
      <c r="H80" s="290">
        <v>0.78</v>
      </c>
      <c r="I80" s="290">
        <v>0.01</v>
      </c>
      <c r="J80" s="685"/>
      <c r="K80" s="686"/>
      <c r="L80" s="686"/>
      <c r="M80" s="686"/>
      <c r="N80" s="686"/>
      <c r="O80" s="686"/>
      <c r="P80" s="686"/>
      <c r="Q80" s="686"/>
      <c r="R80" s="686"/>
      <c r="S80" s="686"/>
      <c r="T80" s="687"/>
      <c r="U80" s="178"/>
      <c r="V80" s="312"/>
      <c r="W80" s="312"/>
      <c r="X80" s="223" t="s">
        <v>429</v>
      </c>
      <c r="Y80" s="223">
        <v>125</v>
      </c>
      <c r="Z80" s="224">
        <v>0.01</v>
      </c>
      <c r="AA80" s="224">
        <v>0.78</v>
      </c>
      <c r="AB80" s="224">
        <v>0.01</v>
      </c>
      <c r="AC80" s="178"/>
      <c r="AD80" s="178"/>
      <c r="AE80" s="178"/>
      <c r="AF80" s="158"/>
      <c r="AG80" s="158"/>
      <c r="AH80" s="259"/>
      <c r="AI80" s="158"/>
      <c r="AJ80" s="259"/>
      <c r="AK80" s="158"/>
      <c r="AL80" s="158"/>
      <c r="AM80" s="158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W80" s="1"/>
      <c r="NX80" s="1"/>
      <c r="NY80" s="1"/>
    </row>
    <row r="81" spans="1:389" s="9" customFormat="1" ht="20.100000000000001" customHeight="1" x14ac:dyDescent="0.3">
      <c r="A81" s="178"/>
      <c r="B81" s="255"/>
      <c r="C81" s="263" t="s">
        <v>430</v>
      </c>
      <c r="D81" s="430"/>
      <c r="E81" s="257"/>
      <c r="F81" s="258">
        <v>38</v>
      </c>
      <c r="G81" s="289">
        <v>5.0585729499467522E-3</v>
      </c>
      <c r="H81" s="290">
        <v>0.21</v>
      </c>
      <c r="I81" s="290">
        <v>0.03</v>
      </c>
      <c r="J81" s="685"/>
      <c r="K81" s="686"/>
      <c r="L81" s="686"/>
      <c r="M81" s="686"/>
      <c r="N81" s="686"/>
      <c r="O81" s="686"/>
      <c r="P81" s="686"/>
      <c r="Q81" s="686"/>
      <c r="R81" s="686"/>
      <c r="S81" s="686"/>
      <c r="T81" s="687"/>
      <c r="U81" s="178"/>
      <c r="V81" s="312"/>
      <c r="W81" s="312"/>
      <c r="X81" s="223" t="s">
        <v>430</v>
      </c>
      <c r="Y81" s="223">
        <v>38</v>
      </c>
      <c r="Z81" s="224">
        <v>0</v>
      </c>
      <c r="AA81" s="224">
        <v>0.21</v>
      </c>
      <c r="AB81" s="224">
        <v>0.03</v>
      </c>
      <c r="AC81" s="178"/>
      <c r="AD81" s="178"/>
      <c r="AE81" s="178"/>
      <c r="AF81" s="158"/>
      <c r="AG81" s="158"/>
      <c r="AH81" s="259"/>
      <c r="AI81" s="158"/>
      <c r="AJ81" s="259"/>
      <c r="AK81" s="158"/>
      <c r="AL81" s="158"/>
      <c r="AM81" s="158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W81" s="1"/>
      <c r="NX81" s="1"/>
      <c r="NY81" s="1"/>
    </row>
    <row r="82" spans="1:389" s="9" customFormat="1" ht="20.100000000000001" customHeight="1" x14ac:dyDescent="0.3">
      <c r="A82" s="178"/>
      <c r="B82" s="255"/>
      <c r="C82" s="253" t="s">
        <v>233</v>
      </c>
      <c r="D82" s="431"/>
      <c r="E82" s="432"/>
      <c r="F82" s="418">
        <v>3592</v>
      </c>
      <c r="G82" s="419">
        <v>4.384605055967189E-2</v>
      </c>
      <c r="H82" s="420">
        <v>0.22075910147172734</v>
      </c>
      <c r="I82" s="420">
        <v>3.2532920216886134E-2</v>
      </c>
      <c r="J82" s="666"/>
      <c r="K82" s="667"/>
      <c r="L82" s="667"/>
      <c r="M82" s="667"/>
      <c r="N82" s="667"/>
      <c r="O82" s="667"/>
      <c r="P82" s="667"/>
      <c r="Q82" s="667"/>
      <c r="R82" s="667"/>
      <c r="S82" s="667"/>
      <c r="T82" s="668"/>
      <c r="U82" s="178"/>
      <c r="V82" s="312"/>
      <c r="W82" s="312"/>
      <c r="X82" s="314"/>
      <c r="Y82" s="178"/>
      <c r="Z82" s="178"/>
      <c r="AA82" s="178"/>
      <c r="AB82" s="178"/>
      <c r="AC82" s="178"/>
      <c r="AD82" s="178"/>
      <c r="AE82" s="178"/>
      <c r="AF82" s="158"/>
      <c r="AG82" s="158"/>
      <c r="AH82" s="259"/>
      <c r="AI82" s="158"/>
      <c r="AJ82" s="259"/>
      <c r="AK82" s="158"/>
      <c r="AL82" s="158"/>
      <c r="AM82" s="158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W82" s="1"/>
      <c r="NX82" s="1"/>
      <c r="NY82" s="1"/>
    </row>
    <row r="83" spans="1:389" s="9" customFormat="1" ht="20.100000000000001" customHeight="1" x14ac:dyDescent="0.3">
      <c r="A83" s="178"/>
      <c r="B83" s="255"/>
      <c r="C83" s="262" t="s">
        <v>52</v>
      </c>
      <c r="D83" s="260"/>
      <c r="E83" s="261"/>
      <c r="F83" s="258">
        <v>1755</v>
      </c>
      <c r="G83" s="289">
        <v>0.48858574610244987</v>
      </c>
      <c r="H83" s="290">
        <v>0.39</v>
      </c>
      <c r="I83" s="290">
        <v>0.04</v>
      </c>
      <c r="J83" s="663" t="s">
        <v>458</v>
      </c>
      <c r="K83" s="664"/>
      <c r="L83" s="664"/>
      <c r="M83" s="664"/>
      <c r="N83" s="664"/>
      <c r="O83" s="664"/>
      <c r="P83" s="664"/>
      <c r="Q83" s="664"/>
      <c r="R83" s="664"/>
      <c r="S83" s="664"/>
      <c r="T83" s="665"/>
      <c r="U83" s="178"/>
      <c r="V83" s="312" t="s">
        <v>781</v>
      </c>
      <c r="W83" s="312"/>
      <c r="X83" s="223" t="s">
        <v>52</v>
      </c>
      <c r="Y83" s="10">
        <v>1755</v>
      </c>
      <c r="Z83" s="224">
        <v>0.09</v>
      </c>
      <c r="AA83" s="224">
        <v>0.39</v>
      </c>
      <c r="AB83" s="224">
        <v>0.04</v>
      </c>
      <c r="AC83" s="178"/>
      <c r="AD83" s="178"/>
      <c r="AE83" s="178"/>
      <c r="AF83" s="158"/>
      <c r="AG83" s="158"/>
      <c r="AH83" s="259"/>
      <c r="AI83" s="158"/>
      <c r="AJ83" s="259"/>
      <c r="AK83" s="158"/>
      <c r="AL83" s="158"/>
      <c r="AM83" s="158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W83" s="1"/>
      <c r="NX83" s="1"/>
      <c r="NY83" s="1"/>
    </row>
    <row r="84" spans="1:389" s="9" customFormat="1" ht="20.100000000000001" customHeight="1" x14ac:dyDescent="0.3">
      <c r="A84" s="178"/>
      <c r="B84" s="255"/>
      <c r="C84" s="263" t="s">
        <v>431</v>
      </c>
      <c r="D84" s="260"/>
      <c r="E84" s="261"/>
      <c r="F84" s="258">
        <v>412</v>
      </c>
      <c r="G84" s="289">
        <v>0.11469933184855234</v>
      </c>
      <c r="H84" s="290">
        <v>0.42</v>
      </c>
      <c r="I84" s="290">
        <v>0.04</v>
      </c>
      <c r="J84" s="688" t="s">
        <v>784</v>
      </c>
      <c r="K84" s="689"/>
      <c r="L84" s="689"/>
      <c r="M84" s="689"/>
      <c r="N84" s="689"/>
      <c r="O84" s="689"/>
      <c r="P84" s="689"/>
      <c r="Q84" s="689"/>
      <c r="R84" s="689"/>
      <c r="S84" s="689"/>
      <c r="T84" s="690"/>
      <c r="U84" s="178"/>
      <c r="V84" s="312" t="s">
        <v>783</v>
      </c>
      <c r="W84" s="312"/>
      <c r="X84" s="223" t="s">
        <v>431</v>
      </c>
      <c r="Y84" s="223">
        <v>412</v>
      </c>
      <c r="Z84" s="224">
        <v>0.02</v>
      </c>
      <c r="AA84" s="224">
        <v>0.42</v>
      </c>
      <c r="AB84" s="224">
        <v>0.04</v>
      </c>
      <c r="AC84" s="178"/>
      <c r="AD84" s="178"/>
      <c r="AE84" s="178"/>
      <c r="AF84" s="158"/>
      <c r="AG84" s="158"/>
      <c r="AH84" s="259"/>
      <c r="AI84" s="158"/>
      <c r="AJ84" s="259"/>
      <c r="AK84" s="158"/>
      <c r="AL84" s="158"/>
      <c r="AM84" s="158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W84" s="1"/>
      <c r="NX84" s="1"/>
      <c r="NY84" s="1"/>
    </row>
    <row r="85" spans="1:389" s="9" customFormat="1" ht="20.100000000000001" customHeight="1" x14ac:dyDescent="0.3">
      <c r="A85" s="178"/>
      <c r="B85" s="264"/>
      <c r="C85" s="263" t="s">
        <v>432</v>
      </c>
      <c r="D85" s="260"/>
      <c r="E85" s="261"/>
      <c r="F85" s="258">
        <v>117</v>
      </c>
      <c r="G85" s="289">
        <v>3.2572383073496657E-2</v>
      </c>
      <c r="H85" s="290">
        <v>0.5</v>
      </c>
      <c r="I85" s="290">
        <v>0.03</v>
      </c>
      <c r="J85" s="685"/>
      <c r="K85" s="686"/>
      <c r="L85" s="686"/>
      <c r="M85" s="686"/>
      <c r="N85" s="686"/>
      <c r="O85" s="686"/>
      <c r="P85" s="686"/>
      <c r="Q85" s="686"/>
      <c r="R85" s="686"/>
      <c r="S85" s="686"/>
      <c r="T85" s="687"/>
      <c r="U85" s="178"/>
      <c r="V85" s="312"/>
      <c r="W85" s="312"/>
      <c r="X85" s="223" t="s">
        <v>432</v>
      </c>
      <c r="Y85" s="223">
        <v>117</v>
      </c>
      <c r="Z85" s="224">
        <v>0.01</v>
      </c>
      <c r="AA85" s="224">
        <v>0.5</v>
      </c>
      <c r="AB85" s="224">
        <v>0.03</v>
      </c>
      <c r="AC85" s="178"/>
      <c r="AD85" s="178"/>
      <c r="AE85" s="178"/>
      <c r="AF85" s="158"/>
      <c r="AG85" s="158"/>
      <c r="AH85" s="259"/>
      <c r="AI85" s="158"/>
      <c r="AJ85" s="259"/>
      <c r="AK85" s="158"/>
      <c r="AL85" s="158"/>
      <c r="AM85" s="158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W85" s="1"/>
      <c r="NX85" s="1"/>
      <c r="NY85" s="1"/>
    </row>
    <row r="86" spans="1:389" s="9" customFormat="1" ht="39.950000000000003" customHeight="1" x14ac:dyDescent="0.3">
      <c r="A86" s="178"/>
      <c r="B86" s="408"/>
      <c r="C86" s="408"/>
      <c r="D86" s="409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312"/>
      <c r="W86" s="312"/>
      <c r="X86" s="297"/>
      <c r="Y86" s="10"/>
      <c r="Z86" s="224"/>
      <c r="AA86" s="178"/>
      <c r="AB86" s="178"/>
      <c r="AC86" s="178"/>
      <c r="AD86" s="178"/>
      <c r="AE86" s="178"/>
      <c r="AF86" s="259"/>
      <c r="AG86" s="158"/>
      <c r="AH86" s="158"/>
      <c r="AI86" s="259"/>
      <c r="AJ86" s="158"/>
      <c r="AK86" s="259"/>
      <c r="AL86" s="158"/>
      <c r="AM86" s="158"/>
      <c r="AN86" s="158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 s="1"/>
      <c r="NX86" s="1"/>
      <c r="NY86" s="1"/>
    </row>
    <row r="87" spans="1:389" s="9" customFormat="1" ht="15" customHeight="1" x14ac:dyDescent="0.3">
      <c r="A87" s="178"/>
      <c r="B87" s="178"/>
      <c r="C87" s="408"/>
      <c r="D87" s="409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312"/>
      <c r="W87" s="312"/>
      <c r="X87" s="312"/>
      <c r="Y87" s="178"/>
      <c r="Z87" s="178"/>
      <c r="AA87" s="178"/>
      <c r="AB87" s="178"/>
      <c r="AC87" s="178"/>
      <c r="AD87" s="178"/>
      <c r="AE87" s="178"/>
      <c r="AF87" s="259"/>
      <c r="AG87" s="158"/>
      <c r="AH87" s="158"/>
      <c r="AI87" s="259"/>
      <c r="AJ87" s="158"/>
      <c r="AK87" s="259"/>
      <c r="AL87" s="158"/>
      <c r="AM87" s="158"/>
      <c r="AN87" s="158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 s="1"/>
      <c r="NX87" s="1"/>
      <c r="NY87" s="1"/>
    </row>
    <row r="88" spans="1:389" s="9" customFormat="1" ht="18.75" customHeight="1" x14ac:dyDescent="0.3">
      <c r="A88" s="178"/>
      <c r="B88" s="331" t="s">
        <v>363</v>
      </c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312"/>
      <c r="W88" s="312"/>
      <c r="X88" s="297"/>
      <c r="Y88" s="10"/>
      <c r="Z88" s="224"/>
      <c r="AA88" s="178"/>
      <c r="AB88" s="178"/>
      <c r="AC88" s="178"/>
      <c r="AD88" s="178"/>
      <c r="AE88" s="178"/>
      <c r="AF88" s="158"/>
      <c r="AG88" s="158"/>
      <c r="AH88" s="259"/>
      <c r="AI88" s="158"/>
      <c r="AJ88" s="259"/>
      <c r="AK88" s="158"/>
      <c r="AL88" s="158"/>
      <c r="AM88" s="15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W88" s="1"/>
      <c r="NX88" s="1"/>
      <c r="NY88" s="1"/>
    </row>
    <row r="89" spans="1:389" s="9" customFormat="1" ht="18.75" customHeight="1" x14ac:dyDescent="0.3">
      <c r="A89" s="178"/>
      <c r="B89" s="331" t="s">
        <v>499</v>
      </c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312"/>
      <c r="W89" s="312"/>
      <c r="X89" s="297"/>
      <c r="Y89" s="10"/>
      <c r="Z89" s="224"/>
      <c r="AA89" s="178"/>
      <c r="AB89" s="178"/>
      <c r="AC89" s="178"/>
      <c r="AD89" s="178"/>
      <c r="AE89" s="178"/>
      <c r="AF89" s="158"/>
      <c r="AG89" s="158"/>
      <c r="AH89" s="259"/>
      <c r="AI89" s="158"/>
      <c r="AJ89" s="259"/>
      <c r="AK89" s="158"/>
      <c r="AL89" s="158"/>
      <c r="AM89" s="158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W89" s="1"/>
      <c r="NX89" s="1"/>
      <c r="NY89" s="1"/>
    </row>
    <row r="90" spans="1:389" s="9" customFormat="1" ht="39.950000000000003" customHeight="1" x14ac:dyDescent="0.3">
      <c r="A90" s="178"/>
      <c r="B90" s="656" t="s">
        <v>843</v>
      </c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178"/>
      <c r="V90" s="312"/>
      <c r="W90" s="312"/>
      <c r="X90" s="297"/>
      <c r="Y90" s="10"/>
      <c r="Z90" s="224"/>
      <c r="AA90" s="178"/>
      <c r="AB90" s="178"/>
      <c r="AC90" s="178"/>
      <c r="AD90" s="178"/>
      <c r="AE90" s="178"/>
      <c r="AF90" s="158"/>
      <c r="AG90" s="158"/>
      <c r="AH90" s="259"/>
      <c r="AI90" s="158"/>
      <c r="AJ90" s="259"/>
      <c r="AK90" s="158"/>
      <c r="AL90" s="158"/>
      <c r="AM90" s="158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W90" s="1"/>
      <c r="NX90" s="1"/>
      <c r="NY90" s="1"/>
    </row>
    <row r="91" spans="1:389" s="9" customFormat="1" ht="7.5" customHeight="1" x14ac:dyDescent="0.3">
      <c r="A91" s="178"/>
      <c r="B91" s="178"/>
      <c r="C91" s="433"/>
      <c r="D91" s="409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312"/>
      <c r="W91" s="312"/>
      <c r="X91" s="312"/>
      <c r="Y91" s="178"/>
      <c r="Z91" s="178"/>
      <c r="AA91" s="178"/>
      <c r="AB91" s="178"/>
      <c r="AC91" s="178"/>
      <c r="AD91" s="178"/>
      <c r="AE91" s="178"/>
      <c r="AF91" s="259"/>
      <c r="AG91" s="158"/>
      <c r="AH91" s="158"/>
      <c r="AI91" s="259"/>
      <c r="AJ91" s="158"/>
      <c r="AK91" s="259"/>
      <c r="AL91" s="158"/>
      <c r="AM91" s="158"/>
      <c r="AN91" s="158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 s="1"/>
      <c r="NX91" s="1"/>
      <c r="NY91" s="1"/>
    </row>
    <row r="92" spans="1:389" s="9" customFormat="1" ht="20.100000000000001" customHeight="1" x14ac:dyDescent="0.3">
      <c r="A92" s="178"/>
      <c r="B92" s="631" t="s">
        <v>315</v>
      </c>
      <c r="C92" s="649"/>
      <c r="D92" s="650"/>
      <c r="E92" s="337" t="s">
        <v>28</v>
      </c>
      <c r="F92" s="335"/>
      <c r="G92" s="335"/>
      <c r="H92" s="337" t="s">
        <v>29</v>
      </c>
      <c r="I92" s="335"/>
      <c r="J92" s="335"/>
      <c r="K92" s="628" t="s">
        <v>231</v>
      </c>
      <c r="L92" s="630"/>
      <c r="M92" s="661"/>
      <c r="N92" s="661"/>
      <c r="O92" s="661"/>
      <c r="P92" s="661"/>
      <c r="Q92" s="661"/>
      <c r="R92" s="661"/>
      <c r="S92" s="661"/>
      <c r="T92" s="636"/>
      <c r="U92" s="178"/>
      <c r="V92" s="312"/>
      <c r="W92" s="312"/>
      <c r="X92" s="678" t="s">
        <v>449</v>
      </c>
      <c r="Y92" s="678"/>
      <c r="Z92" s="178"/>
      <c r="AA92" s="178"/>
      <c r="AB92" s="178"/>
      <c r="AC92" s="178"/>
      <c r="AD92" s="178"/>
      <c r="AE92" s="178"/>
      <c r="AF92" s="259"/>
      <c r="AG92" s="158"/>
      <c r="AH92" s="158"/>
      <c r="AI92" s="259"/>
      <c r="AJ92" s="158"/>
      <c r="AK92" s="259"/>
      <c r="AL92" s="158"/>
      <c r="AM92" s="158"/>
      <c r="AN92" s="158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 s="1"/>
      <c r="NX92" s="1"/>
      <c r="NY92" s="1"/>
    </row>
    <row r="93" spans="1:389" s="9" customFormat="1" ht="20.100000000000001" customHeight="1" x14ac:dyDescent="0.3">
      <c r="A93" s="178"/>
      <c r="B93" s="633"/>
      <c r="C93" s="651"/>
      <c r="D93" s="652"/>
      <c r="E93" s="341"/>
      <c r="F93" s="344" t="s">
        <v>228</v>
      </c>
      <c r="G93" s="307" t="s">
        <v>316</v>
      </c>
      <c r="H93" s="343"/>
      <c r="I93" s="308" t="s">
        <v>228</v>
      </c>
      <c r="J93" s="307" t="s">
        <v>316</v>
      </c>
      <c r="K93" s="342" t="s">
        <v>303</v>
      </c>
      <c r="L93" s="434" t="s">
        <v>304</v>
      </c>
      <c r="M93" s="662"/>
      <c r="N93" s="662"/>
      <c r="O93" s="662"/>
      <c r="P93" s="662"/>
      <c r="Q93" s="662"/>
      <c r="R93" s="662"/>
      <c r="S93" s="662"/>
      <c r="T93" s="639"/>
      <c r="U93" s="178"/>
      <c r="V93" s="312"/>
      <c r="W93" s="312"/>
      <c r="X93" s="678"/>
      <c r="Y93" s="678"/>
      <c r="Z93" s="178"/>
      <c r="AA93" s="178"/>
      <c r="AB93" s="178"/>
      <c r="AC93" s="178"/>
      <c r="AD93" s="178"/>
      <c r="AE93" s="178"/>
      <c r="AF93" s="259"/>
      <c r="AG93" s="158"/>
      <c r="AH93" s="158"/>
      <c r="AI93" s="259"/>
      <c r="AJ93" s="158"/>
      <c r="AK93" s="259"/>
      <c r="AL93" s="158"/>
      <c r="AM93" s="158"/>
      <c r="AN93" s="158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 s="1"/>
      <c r="NX93" s="1"/>
      <c r="NY93" s="1"/>
    </row>
    <row r="94" spans="1:389" s="9" customFormat="1" ht="20.100000000000001" customHeight="1" x14ac:dyDescent="0.3">
      <c r="A94" s="178"/>
      <c r="B94" s="679" t="s">
        <v>232</v>
      </c>
      <c r="C94" s="670"/>
      <c r="D94" s="671"/>
      <c r="E94" s="413">
        <f>F28</f>
        <v>52959</v>
      </c>
      <c r="F94" s="435">
        <f>F29</f>
        <v>1.3204757392908792</v>
      </c>
      <c r="G94" s="436">
        <f>F30</f>
        <v>40106</v>
      </c>
      <c r="H94" s="473" t="s">
        <v>31</v>
      </c>
      <c r="I94" s="473" t="s">
        <v>31</v>
      </c>
      <c r="J94" s="473" t="s">
        <v>31</v>
      </c>
      <c r="K94" s="437">
        <f>M28</f>
        <v>0.2685349414686059</v>
      </c>
      <c r="L94" s="438">
        <f>N28</f>
        <v>0.12647510937684758</v>
      </c>
      <c r="M94" s="439"/>
      <c r="N94" s="439"/>
      <c r="O94" s="439"/>
      <c r="P94" s="439"/>
      <c r="Q94" s="439"/>
      <c r="R94" s="439"/>
      <c r="S94" s="439"/>
      <c r="T94" s="440"/>
      <c r="U94" s="178"/>
      <c r="V94" s="312"/>
      <c r="W94" s="312"/>
      <c r="X94" s="315" t="e">
        <f>SUM(#REF!)/SUM(#REF!)</f>
        <v>#REF!</v>
      </c>
      <c r="Y94" s="291" t="e">
        <f>SUM(#REF!)/SUM(#REF!)</f>
        <v>#REF!</v>
      </c>
      <c r="Z94" s="178"/>
      <c r="AA94" s="178"/>
      <c r="AB94" s="178"/>
      <c r="AC94" s="178"/>
      <c r="AD94" s="178"/>
      <c r="AE94" s="178"/>
      <c r="AF94" s="259"/>
      <c r="AG94" s="158"/>
      <c r="AH94" s="158"/>
      <c r="AI94" s="259"/>
      <c r="AJ94" s="158"/>
      <c r="AK94" s="259"/>
      <c r="AL94" s="158"/>
      <c r="AM94" s="158"/>
      <c r="AN94" s="158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 s="1"/>
      <c r="NX94" s="1"/>
      <c r="NY94" s="1"/>
    </row>
    <row r="95" spans="1:389" s="9" customFormat="1" ht="20.100000000000001" customHeight="1" x14ac:dyDescent="0.3">
      <c r="A95" s="178"/>
      <c r="B95" s="441">
        <v>1</v>
      </c>
      <c r="C95" s="680" t="s">
        <v>38</v>
      </c>
      <c r="D95" s="681"/>
      <c r="E95" s="277">
        <v>22283</v>
      </c>
      <c r="F95" s="442">
        <v>3.9776865405212423</v>
      </c>
      <c r="G95" s="279">
        <v>5602</v>
      </c>
      <c r="H95" s="443">
        <v>0.27199931643128306</v>
      </c>
      <c r="I95" s="444">
        <v>0.19415051153967661</v>
      </c>
      <c r="J95" s="280">
        <v>7.7848804891606449E-2</v>
      </c>
      <c r="K95" s="445">
        <v>0.51103117505995199</v>
      </c>
      <c r="L95" s="446">
        <v>2.9916067146282973E-2</v>
      </c>
      <c r="M95" s="682" t="s">
        <v>730</v>
      </c>
      <c r="N95" s="683"/>
      <c r="O95" s="683"/>
      <c r="P95" s="683"/>
      <c r="Q95" s="683"/>
      <c r="R95" s="683"/>
      <c r="S95" s="683"/>
      <c r="T95" s="684"/>
      <c r="U95" s="178"/>
      <c r="V95" s="317" t="s">
        <v>844</v>
      </c>
      <c r="W95" s="296" t="s">
        <v>845</v>
      </c>
      <c r="X95" s="312"/>
      <c r="Y95" s="178"/>
      <c r="Z95" s="178"/>
      <c r="AA95" s="178"/>
      <c r="AB95" s="178"/>
      <c r="AC95" s="178"/>
      <c r="AD95" s="178"/>
      <c r="AE95" s="178"/>
      <c r="AF95" s="259"/>
      <c r="AG95" s="158"/>
      <c r="AH95" s="158"/>
      <c r="AI95" s="259"/>
      <c r="AJ95" s="158"/>
      <c r="AK95" s="259"/>
      <c r="AL95" s="158"/>
      <c r="AM95" s="158"/>
      <c r="AN95" s="158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 s="1"/>
      <c r="NX95" s="1"/>
      <c r="NY95" s="1"/>
    </row>
    <row r="96" spans="1:389" s="9" customFormat="1" ht="15" customHeight="1" outlineLevel="1" x14ac:dyDescent="0.3">
      <c r="A96" s="178"/>
      <c r="B96" s="474" t="s">
        <v>317</v>
      </c>
      <c r="C96" s="287" t="s">
        <v>38</v>
      </c>
      <c r="D96" s="293" t="s">
        <v>418</v>
      </c>
      <c r="E96" s="276">
        <v>16350</v>
      </c>
      <c r="F96" s="442">
        <v>16350</v>
      </c>
      <c r="G96" s="279">
        <v>1</v>
      </c>
      <c r="H96" s="278">
        <v>0.73374321231432038</v>
      </c>
      <c r="I96" s="444">
        <v>0.73356470463849033</v>
      </c>
      <c r="J96" s="278">
        <v>1.785076758300607E-4</v>
      </c>
      <c r="K96" s="445">
        <v>0.24309392265193369</v>
      </c>
      <c r="L96" s="447">
        <v>0.15469613259668508</v>
      </c>
      <c r="M96" s="573"/>
      <c r="N96" s="574"/>
      <c r="O96" s="574"/>
      <c r="P96" s="574"/>
      <c r="Q96" s="574"/>
      <c r="R96" s="574"/>
      <c r="S96" s="574"/>
      <c r="T96" s="575"/>
      <c r="U96" s="178"/>
      <c r="V96" s="312"/>
      <c r="W96" s="312"/>
      <c r="X96" s="312"/>
      <c r="Y96" s="178"/>
      <c r="Z96" s="178"/>
      <c r="AA96" s="178"/>
      <c r="AB96" s="178"/>
      <c r="AC96" s="178"/>
      <c r="AD96" s="178"/>
      <c r="AE96" s="178"/>
      <c r="AF96" s="259"/>
      <c r="AG96" s="158"/>
      <c r="AH96" s="158"/>
      <c r="AI96" s="259"/>
      <c r="AJ96" s="158"/>
      <c r="AK96" s="259"/>
      <c r="AL96" s="158"/>
      <c r="AM96" s="158"/>
      <c r="AN96" s="158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 s="1"/>
      <c r="NX96" s="1"/>
      <c r="NY96" s="1"/>
    </row>
    <row r="97" spans="1:389" s="9" customFormat="1" ht="15" customHeight="1" outlineLevel="1" x14ac:dyDescent="0.3">
      <c r="A97" s="178"/>
      <c r="B97" s="474" t="s">
        <v>364</v>
      </c>
      <c r="C97" s="287" t="s">
        <v>38</v>
      </c>
      <c r="D97" s="293" t="s">
        <v>46</v>
      </c>
      <c r="E97" s="276">
        <v>2660</v>
      </c>
      <c r="F97" s="442">
        <v>1.3306653326663331</v>
      </c>
      <c r="G97" s="279">
        <v>1999</v>
      </c>
      <c r="H97" s="278">
        <v>0.11937351344073957</v>
      </c>
      <c r="I97" s="444">
        <v>-0.23746333054355176</v>
      </c>
      <c r="J97" s="278">
        <v>0.35683684398429133</v>
      </c>
      <c r="K97" s="445">
        <v>0.16</v>
      </c>
      <c r="L97" s="447">
        <v>0.04</v>
      </c>
      <c r="M97" s="576"/>
      <c r="N97" s="577"/>
      <c r="O97" s="577"/>
      <c r="P97" s="577"/>
      <c r="Q97" s="577"/>
      <c r="R97" s="577"/>
      <c r="S97" s="577"/>
      <c r="T97" s="578"/>
      <c r="U97" s="178"/>
      <c r="V97" s="312"/>
      <c r="W97" s="312"/>
      <c r="X97" s="312"/>
      <c r="Y97" s="178"/>
      <c r="Z97" s="178"/>
      <c r="AA97" s="178"/>
      <c r="AB97" s="178"/>
      <c r="AC97" s="178"/>
      <c r="AD97" s="178"/>
      <c r="AE97" s="178"/>
      <c r="AF97" s="259"/>
      <c r="AG97" s="158"/>
      <c r="AH97" s="158"/>
      <c r="AI97" s="259"/>
      <c r="AJ97" s="158"/>
      <c r="AK97" s="259"/>
      <c r="AL97" s="158"/>
      <c r="AM97" s="158"/>
      <c r="AN97" s="158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 s="1"/>
      <c r="NX97" s="1"/>
      <c r="NY97" s="1"/>
    </row>
    <row r="98" spans="1:389" s="9" customFormat="1" ht="15" customHeight="1" outlineLevel="1" x14ac:dyDescent="0.3">
      <c r="A98" s="178"/>
      <c r="B98" s="474" t="s">
        <v>365</v>
      </c>
      <c r="C98" s="287" t="s">
        <v>38</v>
      </c>
      <c r="D98" s="293" t="s">
        <v>420</v>
      </c>
      <c r="E98" s="276">
        <v>831</v>
      </c>
      <c r="F98" s="442">
        <v>1.3295999999999999</v>
      </c>
      <c r="G98" s="279">
        <v>625</v>
      </c>
      <c r="H98" s="278">
        <v>3.7293003635058115E-2</v>
      </c>
      <c r="I98" s="444">
        <v>-7.427429375872982E-2</v>
      </c>
      <c r="J98" s="278">
        <v>0.11156729739378793</v>
      </c>
      <c r="K98" s="445">
        <v>0</v>
      </c>
      <c r="L98" s="447">
        <v>6.25E-2</v>
      </c>
      <c r="M98" s="576"/>
      <c r="N98" s="577"/>
      <c r="O98" s="577"/>
      <c r="P98" s="577"/>
      <c r="Q98" s="577"/>
      <c r="R98" s="577"/>
      <c r="S98" s="577"/>
      <c r="T98" s="578"/>
      <c r="U98" s="178"/>
      <c r="V98" s="312"/>
      <c r="W98" s="312"/>
      <c r="X98" s="312"/>
      <c r="Y98" s="178"/>
      <c r="Z98" s="178"/>
      <c r="AA98" s="178"/>
      <c r="AB98" s="178"/>
      <c r="AC98" s="178"/>
      <c r="AD98" s="178"/>
      <c r="AE98" s="178"/>
      <c r="AF98" s="259"/>
      <c r="AG98" s="158"/>
      <c r="AH98" s="158"/>
      <c r="AI98" s="259"/>
      <c r="AJ98" s="158"/>
      <c r="AK98" s="259"/>
      <c r="AL98" s="158"/>
      <c r="AM98" s="158"/>
      <c r="AN98" s="15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 s="1"/>
      <c r="NX98" s="1"/>
      <c r="NY98" s="1"/>
    </row>
    <row r="99" spans="1:389" s="9" customFormat="1" ht="15" customHeight="1" outlineLevel="1" x14ac:dyDescent="0.3">
      <c r="A99" s="178"/>
      <c r="B99" s="474" t="s">
        <v>366</v>
      </c>
      <c r="C99" s="287" t="s">
        <v>38</v>
      </c>
      <c r="D99" s="293" t="s">
        <v>404</v>
      </c>
      <c r="E99" s="276">
        <v>828</v>
      </c>
      <c r="F99" s="442">
        <v>1.4680851063829787</v>
      </c>
      <c r="G99" s="279">
        <v>564</v>
      </c>
      <c r="H99" s="278">
        <v>3.7158371852982097E-2</v>
      </c>
      <c r="I99" s="444">
        <v>-6.351995731517214E-2</v>
      </c>
      <c r="J99" s="278">
        <v>0.10067832916815424</v>
      </c>
      <c r="K99" s="445">
        <v>0.11764705882352941</v>
      </c>
      <c r="L99" s="447">
        <v>5.8823529411764705E-2</v>
      </c>
      <c r="M99" s="576"/>
      <c r="N99" s="577"/>
      <c r="O99" s="577"/>
      <c r="P99" s="577"/>
      <c r="Q99" s="577"/>
      <c r="R99" s="577"/>
      <c r="S99" s="577"/>
      <c r="T99" s="578"/>
      <c r="U99" s="178"/>
      <c r="V99" s="312"/>
      <c r="W99" s="312"/>
      <c r="X99" s="312"/>
      <c r="Y99" s="178"/>
      <c r="Z99" s="178"/>
      <c r="AA99" s="178"/>
      <c r="AB99" s="178"/>
      <c r="AC99" s="178"/>
      <c r="AD99" s="178"/>
      <c r="AE99" s="178"/>
      <c r="AF99" s="259"/>
      <c r="AG99" s="158"/>
      <c r="AH99" s="158"/>
      <c r="AI99" s="259"/>
      <c r="AJ99" s="158"/>
      <c r="AK99" s="259"/>
      <c r="AL99" s="158"/>
      <c r="AM99" s="158"/>
      <c r="AN99" s="158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 s="1"/>
      <c r="NX99" s="1"/>
      <c r="NY99" s="1"/>
    </row>
    <row r="100" spans="1:389" s="9" customFormat="1" ht="15" customHeight="1" outlineLevel="1" x14ac:dyDescent="0.3">
      <c r="A100" s="178"/>
      <c r="B100" s="474" t="s">
        <v>367</v>
      </c>
      <c r="C100" s="288" t="s">
        <v>38</v>
      </c>
      <c r="D100" s="293" t="s">
        <v>421</v>
      </c>
      <c r="E100" s="276">
        <v>803</v>
      </c>
      <c r="F100" s="442">
        <v>2.7406143344709899</v>
      </c>
      <c r="G100" s="279">
        <v>293</v>
      </c>
      <c r="H100" s="278">
        <v>3.6036440335681909E-2</v>
      </c>
      <c r="I100" s="444">
        <v>-1.6266308682525876E-2</v>
      </c>
      <c r="J100" s="278">
        <v>5.2302749018207785E-2</v>
      </c>
      <c r="K100" s="445">
        <v>0.12820512820512819</v>
      </c>
      <c r="L100" s="447">
        <v>2.564102564102564E-2</v>
      </c>
      <c r="M100" s="576"/>
      <c r="N100" s="577"/>
      <c r="O100" s="577"/>
      <c r="P100" s="577"/>
      <c r="Q100" s="577"/>
      <c r="R100" s="577"/>
      <c r="S100" s="577"/>
      <c r="T100" s="578"/>
      <c r="U100" s="178"/>
      <c r="V100" s="312"/>
      <c r="W100" s="312"/>
      <c r="X100" s="312"/>
      <c r="Y100" s="178"/>
      <c r="Z100" s="178"/>
      <c r="AA100" s="178"/>
      <c r="AB100" s="178"/>
      <c r="AC100" s="178"/>
      <c r="AD100" s="178"/>
      <c r="AE100" s="178"/>
      <c r="AF100" s="259"/>
      <c r="AG100" s="158"/>
      <c r="AH100" s="158"/>
      <c r="AI100" s="259"/>
      <c r="AJ100" s="158"/>
      <c r="AK100" s="259"/>
      <c r="AL100" s="158"/>
      <c r="AM100" s="158"/>
      <c r="AN100" s="158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 s="1"/>
      <c r="NX100" s="1"/>
      <c r="NY100" s="1"/>
    </row>
    <row r="101" spans="1:389" s="9" customFormat="1" ht="20.100000000000001" customHeight="1" x14ac:dyDescent="0.3">
      <c r="A101" s="178"/>
      <c r="B101" s="450">
        <v>2</v>
      </c>
      <c r="C101" s="680" t="s">
        <v>36</v>
      </c>
      <c r="D101" s="681"/>
      <c r="E101" s="277">
        <v>10192</v>
      </c>
      <c r="F101" s="442">
        <v>0.66367128996548808</v>
      </c>
      <c r="G101" s="279">
        <v>15357</v>
      </c>
      <c r="H101" s="443">
        <v>0.12440950648779951</v>
      </c>
      <c r="I101" s="444">
        <v>-8.9000721416591808E-2</v>
      </c>
      <c r="J101" s="280">
        <v>0.21341022790439132</v>
      </c>
      <c r="K101" s="445">
        <v>0.22510822510822512</v>
      </c>
      <c r="L101" s="446">
        <v>9.152752009894867E-2</v>
      </c>
      <c r="M101" s="682" t="s">
        <v>846</v>
      </c>
      <c r="N101" s="683"/>
      <c r="O101" s="683"/>
      <c r="P101" s="683"/>
      <c r="Q101" s="683"/>
      <c r="R101" s="683"/>
      <c r="S101" s="683"/>
      <c r="T101" s="684"/>
      <c r="U101" s="178"/>
      <c r="V101" s="317" t="s">
        <v>824</v>
      </c>
      <c r="W101" s="296" t="s">
        <v>829</v>
      </c>
      <c r="X101" s="312"/>
      <c r="Y101" s="178"/>
      <c r="Z101" s="178"/>
      <c r="AA101" s="178"/>
      <c r="AB101" s="3"/>
      <c r="AC101" s="178"/>
      <c r="AD101" s="178"/>
      <c r="AE101" s="178"/>
      <c r="AF101" s="259"/>
      <c r="AG101" s="158"/>
      <c r="AH101" s="158"/>
      <c r="AI101" s="259"/>
      <c r="AJ101" s="158"/>
      <c r="AK101" s="259"/>
      <c r="AL101" s="158"/>
      <c r="AM101" s="158"/>
      <c r="AN101" s="158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 s="1"/>
      <c r="NX101" s="1"/>
      <c r="NY101" s="1"/>
    </row>
    <row r="102" spans="1:389" s="9" customFormat="1" ht="15" customHeight="1" outlineLevel="1" x14ac:dyDescent="0.3">
      <c r="A102" s="178"/>
      <c r="B102" s="474" t="s">
        <v>318</v>
      </c>
      <c r="C102" s="287" t="s">
        <v>36</v>
      </c>
      <c r="D102" s="293" t="s">
        <v>47</v>
      </c>
      <c r="E102" s="276">
        <v>6788</v>
      </c>
      <c r="F102" s="442">
        <v>0.69534931366523256</v>
      </c>
      <c r="G102" s="279">
        <v>9762</v>
      </c>
      <c r="H102" s="278">
        <v>0.66601255886970168</v>
      </c>
      <c r="I102" s="444">
        <v>3.0341529371752829E-2</v>
      </c>
      <c r="J102" s="278">
        <v>0.63567102949794885</v>
      </c>
      <c r="K102" s="445">
        <v>0.22131147540983606</v>
      </c>
      <c r="L102" s="447">
        <v>0.13114754098360656</v>
      </c>
      <c r="M102" s="576"/>
      <c r="N102" s="577"/>
      <c r="O102" s="577"/>
      <c r="P102" s="577"/>
      <c r="Q102" s="577"/>
      <c r="R102" s="577"/>
      <c r="S102" s="577"/>
      <c r="T102" s="578"/>
      <c r="U102" s="178"/>
      <c r="V102" s="312"/>
      <c r="W102" s="312"/>
      <c r="X102" s="312"/>
      <c r="Y102" s="178"/>
      <c r="Z102" s="178"/>
      <c r="AA102" s="178"/>
      <c r="AB102" s="178"/>
      <c r="AC102" s="178"/>
      <c r="AD102" s="178"/>
      <c r="AE102" s="178"/>
      <c r="AF102" s="259"/>
      <c r="AG102" s="158"/>
      <c r="AH102" s="158"/>
      <c r="AI102" s="259"/>
      <c r="AJ102" s="158"/>
      <c r="AK102" s="259"/>
      <c r="AL102" s="158"/>
      <c r="AM102" s="158"/>
      <c r="AN102" s="158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 s="1"/>
      <c r="NX102" s="1"/>
      <c r="NY102" s="1"/>
    </row>
    <row r="103" spans="1:389" s="9" customFormat="1" ht="15" customHeight="1" outlineLevel="1" x14ac:dyDescent="0.3">
      <c r="A103" s="178"/>
      <c r="B103" s="475" t="s">
        <v>319</v>
      </c>
      <c r="C103" s="287" t="s">
        <v>36</v>
      </c>
      <c r="D103" s="293" t="s">
        <v>51</v>
      </c>
      <c r="E103" s="276">
        <v>3037</v>
      </c>
      <c r="F103" s="442">
        <v>2.0046204620462045</v>
      </c>
      <c r="G103" s="279">
        <v>1515</v>
      </c>
      <c r="H103" s="278">
        <v>0.29797880690737832</v>
      </c>
      <c r="I103" s="444">
        <v>0.19932672642290872</v>
      </c>
      <c r="J103" s="278">
        <v>9.865208048446962E-2</v>
      </c>
      <c r="K103" s="445">
        <v>0.43518518518518517</v>
      </c>
      <c r="L103" s="447">
        <v>7.407407407407407E-2</v>
      </c>
      <c r="M103" s="576"/>
      <c r="N103" s="577"/>
      <c r="O103" s="577"/>
      <c r="P103" s="577"/>
      <c r="Q103" s="577"/>
      <c r="R103" s="577"/>
      <c r="S103" s="577"/>
      <c r="T103" s="578"/>
      <c r="U103" s="178"/>
      <c r="V103" s="312"/>
      <c r="W103" s="312"/>
      <c r="X103" s="312"/>
      <c r="Y103" s="178"/>
      <c r="Z103" s="178"/>
      <c r="AA103" s="178"/>
      <c r="AB103" s="178"/>
      <c r="AC103" s="178"/>
      <c r="AD103" s="178"/>
      <c r="AE103" s="178"/>
      <c r="AF103" s="259"/>
      <c r="AG103" s="158"/>
      <c r="AH103" s="158"/>
      <c r="AI103" s="259"/>
      <c r="AJ103" s="158"/>
      <c r="AK103" s="259"/>
      <c r="AL103" s="158"/>
      <c r="AM103" s="158"/>
      <c r="AN103" s="158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 s="1"/>
      <c r="NX103" s="1"/>
      <c r="NY103" s="1"/>
    </row>
    <row r="104" spans="1:389" s="9" customFormat="1" ht="15" customHeight="1" outlineLevel="1" x14ac:dyDescent="0.3">
      <c r="A104" s="178"/>
      <c r="B104" s="475" t="s">
        <v>320</v>
      </c>
      <c r="C104" s="287" t="s">
        <v>36</v>
      </c>
      <c r="D104" s="293" t="s">
        <v>54</v>
      </c>
      <c r="E104" s="276">
        <v>1308</v>
      </c>
      <c r="F104" s="442">
        <v>1.746328437917223</v>
      </c>
      <c r="G104" s="279">
        <v>749</v>
      </c>
      <c r="H104" s="278">
        <v>0.1283359497645212</v>
      </c>
      <c r="I104" s="444">
        <v>7.9563403043156344E-2</v>
      </c>
      <c r="J104" s="278">
        <v>4.877254672136485E-2</v>
      </c>
      <c r="K104" s="445">
        <v>0.2</v>
      </c>
      <c r="L104" s="447">
        <v>0.15714285714285714</v>
      </c>
      <c r="M104" s="576"/>
      <c r="N104" s="577"/>
      <c r="O104" s="577"/>
      <c r="P104" s="577"/>
      <c r="Q104" s="577"/>
      <c r="R104" s="577"/>
      <c r="S104" s="577"/>
      <c r="T104" s="578"/>
      <c r="U104" s="178"/>
      <c r="V104" s="312"/>
      <c r="W104" s="312"/>
      <c r="X104" s="312"/>
      <c r="Y104" s="178"/>
      <c r="Z104" s="178"/>
      <c r="AA104" s="178"/>
      <c r="AB104" s="178"/>
      <c r="AC104" s="178"/>
      <c r="AD104" s="178"/>
      <c r="AE104" s="178"/>
      <c r="AF104" s="259"/>
      <c r="AG104" s="158"/>
      <c r="AH104" s="158"/>
      <c r="AI104" s="259"/>
      <c r="AJ104" s="158"/>
      <c r="AK104" s="259"/>
      <c r="AL104" s="158"/>
      <c r="AM104" s="158"/>
      <c r="AN104" s="158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</row>
    <row r="105" spans="1:389" s="9" customFormat="1" ht="15" customHeight="1" outlineLevel="1" x14ac:dyDescent="0.3">
      <c r="A105" s="178"/>
      <c r="B105" s="475" t="s">
        <v>321</v>
      </c>
      <c r="C105" s="287" t="s">
        <v>36</v>
      </c>
      <c r="D105" s="293" t="s">
        <v>49</v>
      </c>
      <c r="E105" s="276">
        <v>1088</v>
      </c>
      <c r="F105" s="442">
        <v>0.55481896991330959</v>
      </c>
      <c r="G105" s="279">
        <v>1961</v>
      </c>
      <c r="H105" s="278">
        <v>0.10675039246467818</v>
      </c>
      <c r="I105" s="444">
        <v>-2.0943818644262369E-2</v>
      </c>
      <c r="J105" s="278">
        <v>0.12769421110894055</v>
      </c>
      <c r="K105" s="445">
        <v>0.11650485436893204</v>
      </c>
      <c r="L105" s="447">
        <v>0.12621359223300971</v>
      </c>
      <c r="M105" s="576"/>
      <c r="N105" s="577"/>
      <c r="O105" s="577"/>
      <c r="P105" s="577"/>
      <c r="Q105" s="577"/>
      <c r="R105" s="577"/>
      <c r="S105" s="577"/>
      <c r="T105" s="578"/>
      <c r="U105" s="178"/>
      <c r="V105" s="312"/>
      <c r="W105" s="312"/>
      <c r="X105" s="312"/>
      <c r="Y105" s="178"/>
      <c r="Z105" s="178"/>
      <c r="AA105" s="178"/>
      <c r="AB105" s="178"/>
      <c r="AC105" s="178"/>
      <c r="AD105" s="178"/>
      <c r="AE105" s="178"/>
      <c r="AF105" s="259"/>
      <c r="AG105" s="158"/>
      <c r="AH105" s="158"/>
      <c r="AI105" s="259"/>
      <c r="AJ105" s="158"/>
      <c r="AK105" s="259"/>
      <c r="AL105" s="158"/>
      <c r="AM105" s="158"/>
      <c r="AN105" s="158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</row>
    <row r="106" spans="1:389" s="9" customFormat="1" ht="15" customHeight="1" outlineLevel="1" x14ac:dyDescent="0.3">
      <c r="A106" s="178"/>
      <c r="B106" s="475" t="s">
        <v>322</v>
      </c>
      <c r="C106" s="287" t="s">
        <v>36</v>
      </c>
      <c r="D106" s="451" t="s">
        <v>390</v>
      </c>
      <c r="E106" s="276">
        <v>148</v>
      </c>
      <c r="F106" s="442">
        <v>3.2173913043478262</v>
      </c>
      <c r="G106" s="279">
        <v>46</v>
      </c>
      <c r="H106" s="278">
        <v>1.4521193092621664E-2</v>
      </c>
      <c r="I106" s="444">
        <v>1.1525816391443048E-2</v>
      </c>
      <c r="J106" s="278">
        <v>2.9953767011786157E-3</v>
      </c>
      <c r="K106" s="445">
        <v>0.33333333333333331</v>
      </c>
      <c r="L106" s="447">
        <v>0</v>
      </c>
      <c r="M106" s="576"/>
      <c r="N106" s="577"/>
      <c r="O106" s="577"/>
      <c r="P106" s="577"/>
      <c r="Q106" s="577"/>
      <c r="R106" s="577"/>
      <c r="S106" s="577"/>
      <c r="T106" s="578"/>
      <c r="U106" s="178"/>
      <c r="V106" s="312"/>
      <c r="W106" s="312"/>
      <c r="X106" s="312"/>
      <c r="Y106" s="178"/>
      <c r="Z106" s="178"/>
      <c r="AA106" s="178"/>
      <c r="AB106" s="178"/>
      <c r="AC106" s="178"/>
      <c r="AD106" s="178"/>
      <c r="AE106" s="178"/>
      <c r="AF106" s="259"/>
      <c r="AG106" s="158"/>
      <c r="AH106" s="158"/>
      <c r="AI106" s="259"/>
      <c r="AJ106" s="158"/>
      <c r="AK106" s="259"/>
      <c r="AL106" s="158"/>
      <c r="AM106" s="158"/>
      <c r="AN106" s="158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</row>
    <row r="107" spans="1:389" s="9" customFormat="1" ht="20.100000000000001" customHeight="1" x14ac:dyDescent="0.3">
      <c r="A107" s="178"/>
      <c r="B107" s="441">
        <v>3</v>
      </c>
      <c r="C107" s="680" t="s">
        <v>39</v>
      </c>
      <c r="D107" s="681"/>
      <c r="E107" s="277">
        <v>8717</v>
      </c>
      <c r="F107" s="442">
        <v>0.75511088011088012</v>
      </c>
      <c r="G107" s="279">
        <v>11544</v>
      </c>
      <c r="H107" s="443">
        <v>0.10640479474628614</v>
      </c>
      <c r="I107" s="444">
        <v>-5.4017662174225267E-2</v>
      </c>
      <c r="J107" s="280">
        <v>0.16042245692051141</v>
      </c>
      <c r="K107" s="445">
        <v>0.18354637823664371</v>
      </c>
      <c r="L107" s="446">
        <v>0.11242215666994428</v>
      </c>
      <c r="M107" s="682" t="s">
        <v>847</v>
      </c>
      <c r="N107" s="683"/>
      <c r="O107" s="683"/>
      <c r="P107" s="683"/>
      <c r="Q107" s="683"/>
      <c r="R107" s="683"/>
      <c r="S107" s="683"/>
      <c r="T107" s="684"/>
      <c r="U107" s="178"/>
      <c r="V107" s="317" t="s">
        <v>848</v>
      </c>
      <c r="W107" s="296" t="s">
        <v>849</v>
      </c>
      <c r="X107" s="312"/>
      <c r="Y107" s="178"/>
      <c r="Z107" s="178"/>
      <c r="AA107" s="178"/>
      <c r="AB107" s="178"/>
      <c r="AC107" s="178"/>
      <c r="AD107" s="178"/>
      <c r="AE107" s="178"/>
      <c r="AF107" s="259"/>
      <c r="AG107" s="158"/>
      <c r="AH107" s="158"/>
      <c r="AI107" s="259"/>
      <c r="AJ107" s="158"/>
      <c r="AK107" s="259"/>
      <c r="AL107" s="158"/>
      <c r="AM107" s="158"/>
      <c r="AN107" s="158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</row>
    <row r="108" spans="1:389" s="9" customFormat="1" ht="15" customHeight="1" outlineLevel="1" x14ac:dyDescent="0.3">
      <c r="A108" s="178"/>
      <c r="B108" s="475" t="s">
        <v>323</v>
      </c>
      <c r="C108" s="287" t="s">
        <v>39</v>
      </c>
      <c r="D108" s="293" t="s">
        <v>382</v>
      </c>
      <c r="E108" s="276">
        <v>6921</v>
      </c>
      <c r="F108" s="442">
        <v>0.98829073254319577</v>
      </c>
      <c r="G108" s="279">
        <v>7003</v>
      </c>
      <c r="H108" s="278">
        <v>0.79396581392680965</v>
      </c>
      <c r="I108" s="444">
        <v>0.18733033229132801</v>
      </c>
      <c r="J108" s="278">
        <v>0.60663548163548164</v>
      </c>
      <c r="K108" s="445">
        <v>0.20171673819742489</v>
      </c>
      <c r="L108" s="447">
        <v>0.13733905579399142</v>
      </c>
      <c r="M108" s="576"/>
      <c r="N108" s="577"/>
      <c r="O108" s="577"/>
      <c r="P108" s="577"/>
      <c r="Q108" s="577"/>
      <c r="R108" s="577"/>
      <c r="S108" s="577"/>
      <c r="T108" s="578"/>
      <c r="U108" s="178"/>
      <c r="V108" s="312"/>
      <c r="W108" s="312"/>
      <c r="X108" s="312"/>
      <c r="Y108" s="178"/>
      <c r="Z108" s="178"/>
      <c r="AA108" s="178"/>
      <c r="AB108" s="178"/>
      <c r="AC108" s="178"/>
      <c r="AD108" s="178"/>
      <c r="AE108" s="178"/>
      <c r="AF108" s="259"/>
      <c r="AG108" s="158"/>
      <c r="AH108" s="158"/>
      <c r="AI108" s="259"/>
      <c r="AJ108" s="158"/>
      <c r="AK108" s="259"/>
      <c r="AL108" s="158"/>
      <c r="AM108" s="158"/>
      <c r="AN108" s="15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</row>
    <row r="109" spans="1:389" s="9" customFormat="1" ht="15" customHeight="1" outlineLevel="1" x14ac:dyDescent="0.3">
      <c r="A109" s="178"/>
      <c r="B109" s="475" t="s">
        <v>324</v>
      </c>
      <c r="C109" s="287" t="s">
        <v>39</v>
      </c>
      <c r="D109" s="293" t="s">
        <v>419</v>
      </c>
      <c r="E109" s="276">
        <v>3460</v>
      </c>
      <c r="F109" s="442">
        <v>1.3713832738803011</v>
      </c>
      <c r="G109" s="279">
        <v>2523</v>
      </c>
      <c r="H109" s="278">
        <v>0.39692554778019962</v>
      </c>
      <c r="I109" s="444">
        <v>0.17837045422510606</v>
      </c>
      <c r="J109" s="278">
        <v>0.21855509355509356</v>
      </c>
      <c r="K109" s="445">
        <v>0.10606060606060606</v>
      </c>
      <c r="L109" s="447">
        <v>0.17424242424242425</v>
      </c>
      <c r="M109" s="576"/>
      <c r="N109" s="577"/>
      <c r="O109" s="577"/>
      <c r="P109" s="577"/>
      <c r="Q109" s="577"/>
      <c r="R109" s="577"/>
      <c r="S109" s="577"/>
      <c r="T109" s="578"/>
      <c r="U109" s="178"/>
      <c r="V109" s="312"/>
      <c r="W109" s="312"/>
      <c r="X109" s="312"/>
      <c r="Y109" s="178"/>
      <c r="Z109" s="178"/>
      <c r="AA109" s="178"/>
      <c r="AB109" s="178"/>
      <c r="AC109" s="178"/>
      <c r="AD109" s="178"/>
      <c r="AE109" s="178"/>
      <c r="AF109" s="259"/>
      <c r="AG109" s="158"/>
      <c r="AH109" s="158"/>
      <c r="AI109" s="259"/>
      <c r="AJ109" s="158"/>
      <c r="AK109" s="259"/>
      <c r="AL109" s="158"/>
      <c r="AM109" s="158"/>
      <c r="AN109" s="158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</row>
    <row r="110" spans="1:389" s="9" customFormat="1" ht="15" customHeight="1" outlineLevel="1" x14ac:dyDescent="0.3">
      <c r="A110" s="178"/>
      <c r="B110" s="475" t="s">
        <v>325</v>
      </c>
      <c r="C110" s="287" t="s">
        <v>39</v>
      </c>
      <c r="D110" s="293" t="s">
        <v>406</v>
      </c>
      <c r="E110" s="276">
        <v>287</v>
      </c>
      <c r="F110" s="442">
        <v>2.6822429906542058</v>
      </c>
      <c r="G110" s="279">
        <v>107</v>
      </c>
      <c r="H110" s="278">
        <v>3.2924171159802687E-2</v>
      </c>
      <c r="I110" s="444">
        <v>2.365528689091842E-2</v>
      </c>
      <c r="J110" s="278">
        <v>9.2688842688842688E-3</v>
      </c>
      <c r="K110" s="445">
        <v>0.18181818181818182</v>
      </c>
      <c r="L110" s="447">
        <v>0.18181818181818182</v>
      </c>
      <c r="M110" s="576"/>
      <c r="N110" s="577"/>
      <c r="O110" s="577"/>
      <c r="P110" s="577"/>
      <c r="Q110" s="577"/>
      <c r="R110" s="577"/>
      <c r="S110" s="577"/>
      <c r="T110" s="578"/>
      <c r="U110" s="178"/>
      <c r="V110" s="312"/>
      <c r="W110" s="312"/>
      <c r="X110" s="312"/>
      <c r="Y110" s="178"/>
      <c r="Z110" s="178"/>
      <c r="AA110" s="178"/>
      <c r="AB110" s="178"/>
      <c r="AC110" s="178"/>
      <c r="AD110" s="178"/>
      <c r="AE110" s="178"/>
      <c r="AF110" s="259"/>
      <c r="AG110" s="158"/>
      <c r="AH110" s="158"/>
      <c r="AI110" s="259"/>
      <c r="AJ110" s="158"/>
      <c r="AK110" s="259"/>
      <c r="AL110" s="158"/>
      <c r="AM110" s="158"/>
      <c r="AN110" s="158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</row>
    <row r="111" spans="1:389" s="9" customFormat="1" ht="15" customHeight="1" outlineLevel="1" x14ac:dyDescent="0.3">
      <c r="A111" s="178"/>
      <c r="B111" s="475" t="s">
        <v>326</v>
      </c>
      <c r="C111" s="287" t="s">
        <v>39</v>
      </c>
      <c r="D111" s="293"/>
      <c r="E111" s="276">
        <v>0</v>
      </c>
      <c r="F111" s="442" t="s">
        <v>30</v>
      </c>
      <c r="G111" s="279">
        <v>0</v>
      </c>
      <c r="H111" s="278">
        <v>0</v>
      </c>
      <c r="I111" s="444">
        <v>0</v>
      </c>
      <c r="J111" s="278">
        <v>0</v>
      </c>
      <c r="K111" s="445">
        <v>0</v>
      </c>
      <c r="L111" s="447">
        <v>0</v>
      </c>
      <c r="M111" s="576"/>
      <c r="N111" s="577"/>
      <c r="O111" s="577"/>
      <c r="P111" s="577"/>
      <c r="Q111" s="577"/>
      <c r="R111" s="577"/>
      <c r="S111" s="577"/>
      <c r="T111" s="578"/>
      <c r="U111" s="178"/>
      <c r="V111" s="312"/>
      <c r="W111" s="312"/>
      <c r="X111" s="312"/>
      <c r="Y111" s="178"/>
      <c r="Z111" s="178"/>
      <c r="AA111" s="178"/>
      <c r="AB111" s="178"/>
      <c r="AC111" s="178"/>
      <c r="AD111" s="178"/>
      <c r="AE111" s="178"/>
      <c r="AF111" s="259"/>
      <c r="AG111" s="158"/>
      <c r="AH111" s="158"/>
      <c r="AI111" s="259"/>
      <c r="AJ111" s="158"/>
      <c r="AK111" s="259"/>
      <c r="AL111" s="158"/>
      <c r="AM111" s="158"/>
      <c r="AN111" s="158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</row>
    <row r="112" spans="1:389" s="9" customFormat="1" ht="15" customHeight="1" outlineLevel="1" x14ac:dyDescent="0.3">
      <c r="A112" s="178"/>
      <c r="B112" s="475" t="s">
        <v>327</v>
      </c>
      <c r="C112" s="288" t="s">
        <v>39</v>
      </c>
      <c r="D112" s="451"/>
      <c r="E112" s="276">
        <v>0</v>
      </c>
      <c r="F112" s="442" t="s">
        <v>30</v>
      </c>
      <c r="G112" s="279">
        <v>0</v>
      </c>
      <c r="H112" s="278">
        <v>0</v>
      </c>
      <c r="I112" s="444">
        <v>0</v>
      </c>
      <c r="J112" s="278">
        <v>0</v>
      </c>
      <c r="K112" s="445">
        <v>0</v>
      </c>
      <c r="L112" s="447">
        <v>0</v>
      </c>
      <c r="M112" s="576"/>
      <c r="N112" s="577"/>
      <c r="O112" s="577"/>
      <c r="P112" s="577"/>
      <c r="Q112" s="577"/>
      <c r="R112" s="577"/>
      <c r="S112" s="577"/>
      <c r="T112" s="578"/>
      <c r="U112" s="178"/>
      <c r="V112" s="312"/>
      <c r="W112" s="312"/>
      <c r="X112" s="312"/>
      <c r="Y112" s="178"/>
      <c r="Z112" s="178"/>
      <c r="AA112" s="178"/>
      <c r="AB112" s="178"/>
      <c r="AC112" s="178"/>
      <c r="AD112" s="178"/>
      <c r="AE112" s="178"/>
      <c r="AF112" s="259"/>
      <c r="AG112" s="158"/>
      <c r="AH112" s="158"/>
      <c r="AI112" s="259"/>
      <c r="AJ112" s="158"/>
      <c r="AK112" s="259"/>
      <c r="AL112" s="158"/>
      <c r="AM112" s="158"/>
      <c r="AN112" s="158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</row>
    <row r="113" spans="1:386" s="9" customFormat="1" ht="20.100000000000001" customHeight="1" x14ac:dyDescent="0.3">
      <c r="A113" s="178"/>
      <c r="B113" s="441">
        <v>4</v>
      </c>
      <c r="C113" s="691" t="s">
        <v>35</v>
      </c>
      <c r="D113" s="692"/>
      <c r="E113" s="277">
        <v>7512</v>
      </c>
      <c r="F113" s="442">
        <v>0.88626710712600287</v>
      </c>
      <c r="G113" s="279">
        <v>8476</v>
      </c>
      <c r="H113" s="443">
        <v>9.1695860747287083E-2</v>
      </c>
      <c r="I113" s="444">
        <v>-2.6091799063719029E-2</v>
      </c>
      <c r="J113" s="280">
        <v>0.11778765981100611</v>
      </c>
      <c r="K113" s="445">
        <v>0.22456351595424442</v>
      </c>
      <c r="L113" s="446">
        <v>0.15171583383503914</v>
      </c>
      <c r="M113" s="682" t="s">
        <v>850</v>
      </c>
      <c r="N113" s="683"/>
      <c r="O113" s="683"/>
      <c r="P113" s="683"/>
      <c r="Q113" s="683"/>
      <c r="R113" s="683"/>
      <c r="S113" s="683"/>
      <c r="T113" s="684"/>
      <c r="U113" s="178"/>
      <c r="V113" s="317" t="s">
        <v>851</v>
      </c>
      <c r="W113" s="296" t="s">
        <v>852</v>
      </c>
      <c r="X113" s="312"/>
      <c r="Y113" s="178"/>
      <c r="Z113" s="178"/>
      <c r="AA113" s="178"/>
      <c r="AB113" s="178"/>
      <c r="AC113" s="178"/>
      <c r="AD113" s="178"/>
      <c r="AE113" s="178"/>
      <c r="AF113" s="259"/>
      <c r="AG113" s="158"/>
      <c r="AH113" s="158"/>
      <c r="AI113" s="259"/>
      <c r="AJ113" s="158"/>
      <c r="AK113" s="259"/>
      <c r="AL113" s="158"/>
      <c r="AM113" s="158"/>
      <c r="AN113" s="158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</row>
    <row r="114" spans="1:386" s="9" customFormat="1" ht="15" customHeight="1" outlineLevel="1" x14ac:dyDescent="0.3">
      <c r="A114" s="178"/>
      <c r="B114" s="474" t="s">
        <v>328</v>
      </c>
      <c r="C114" s="452" t="s">
        <v>35</v>
      </c>
      <c r="D114" s="293" t="s">
        <v>413</v>
      </c>
      <c r="E114" s="276">
        <v>3686</v>
      </c>
      <c r="F114" s="442">
        <v>0.95914650013010672</v>
      </c>
      <c r="G114" s="279">
        <v>3843</v>
      </c>
      <c r="H114" s="278">
        <v>0.49068157614483493</v>
      </c>
      <c r="I114" s="444">
        <v>3.7283746980134591E-2</v>
      </c>
      <c r="J114" s="278">
        <v>0.45339782916470034</v>
      </c>
      <c r="K114" s="445">
        <v>0.24031007751937986</v>
      </c>
      <c r="L114" s="447">
        <v>6.9767441860465115E-2</v>
      </c>
      <c r="M114" s="576"/>
      <c r="N114" s="577"/>
      <c r="O114" s="577"/>
      <c r="P114" s="577"/>
      <c r="Q114" s="577"/>
      <c r="R114" s="577"/>
      <c r="S114" s="577"/>
      <c r="T114" s="578"/>
      <c r="U114" s="178"/>
      <c r="V114" s="312"/>
      <c r="W114" s="312"/>
      <c r="X114" s="312"/>
      <c r="Y114" s="178"/>
      <c r="Z114" s="178"/>
      <c r="AA114" s="178"/>
      <c r="AB114" s="178"/>
      <c r="AC114" s="178"/>
      <c r="AD114" s="178"/>
      <c r="AE114" s="178"/>
      <c r="AF114" s="259"/>
      <c r="AG114" s="158"/>
      <c r="AH114" s="158"/>
      <c r="AI114" s="158"/>
      <c r="AJ114" s="158"/>
      <c r="AK114" s="259"/>
      <c r="AL114" s="158"/>
      <c r="AM114" s="158"/>
      <c r="AN114" s="158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</row>
    <row r="115" spans="1:386" ht="15" customHeight="1" outlineLevel="1" x14ac:dyDescent="0.3">
      <c r="A115" s="275"/>
      <c r="B115" s="474" t="s">
        <v>329</v>
      </c>
      <c r="C115" s="452" t="s">
        <v>35</v>
      </c>
      <c r="D115" s="453" t="s">
        <v>426</v>
      </c>
      <c r="E115" s="276">
        <v>1059</v>
      </c>
      <c r="F115" s="442">
        <v>0.88029925187032421</v>
      </c>
      <c r="G115" s="279">
        <v>1203</v>
      </c>
      <c r="H115" s="278">
        <v>0.1409744408945687</v>
      </c>
      <c r="I115" s="444">
        <v>-9.5571483926801259E-4</v>
      </c>
      <c r="J115" s="278">
        <v>0.14193015573383672</v>
      </c>
      <c r="K115" s="445">
        <v>0.54545454545454541</v>
      </c>
      <c r="L115" s="447">
        <v>0.11363636363636363</v>
      </c>
      <c r="M115" s="576"/>
      <c r="N115" s="577"/>
      <c r="O115" s="577"/>
      <c r="P115" s="577"/>
      <c r="Q115" s="577"/>
      <c r="R115" s="577"/>
      <c r="S115" s="577"/>
      <c r="T115" s="578"/>
      <c r="U115" s="275"/>
      <c r="V115" s="314"/>
      <c r="W115" s="314"/>
      <c r="X115" s="314"/>
      <c r="Y115" s="275"/>
      <c r="Z115" s="275"/>
      <c r="AA115" s="275"/>
      <c r="AB115" s="275"/>
      <c r="AC115" s="275"/>
      <c r="AD115" s="275"/>
      <c r="AE115" s="275"/>
      <c r="AF115" s="158"/>
      <c r="AG115" s="165"/>
      <c r="AH115" s="165"/>
      <c r="AI115" s="165"/>
      <c r="AJ115" s="165"/>
      <c r="AK115" s="165"/>
      <c r="AL115" s="165"/>
      <c r="AM115" s="165"/>
      <c r="AN115" s="165"/>
    </row>
    <row r="116" spans="1:386" ht="15" customHeight="1" outlineLevel="1" x14ac:dyDescent="0.3">
      <c r="A116" s="275"/>
      <c r="B116" s="474" t="s">
        <v>330</v>
      </c>
      <c r="C116" s="452" t="s">
        <v>35</v>
      </c>
      <c r="D116" s="453" t="s">
        <v>50</v>
      </c>
      <c r="E116" s="276">
        <v>872</v>
      </c>
      <c r="F116" s="442">
        <v>1.4905982905982906</v>
      </c>
      <c r="G116" s="279">
        <v>585</v>
      </c>
      <c r="H116" s="278">
        <v>0.11608093716719915</v>
      </c>
      <c r="I116" s="444">
        <v>4.7062532259223688E-2</v>
      </c>
      <c r="J116" s="278">
        <v>6.9018404907975464E-2</v>
      </c>
      <c r="K116" s="445">
        <v>0.18181818181818182</v>
      </c>
      <c r="L116" s="447">
        <v>0.13636363636363635</v>
      </c>
      <c r="M116" s="576"/>
      <c r="N116" s="577"/>
      <c r="O116" s="577"/>
      <c r="P116" s="577"/>
      <c r="Q116" s="577"/>
      <c r="R116" s="577"/>
      <c r="S116" s="577"/>
      <c r="T116" s="578"/>
      <c r="U116" s="275"/>
      <c r="V116" s="314"/>
      <c r="W116" s="314"/>
      <c r="X116" s="314"/>
      <c r="Y116" s="275"/>
      <c r="Z116" s="275"/>
      <c r="AA116" s="275"/>
      <c r="AB116" s="275"/>
      <c r="AC116" s="275"/>
      <c r="AD116" s="275"/>
      <c r="AE116" s="275"/>
      <c r="AF116" s="158"/>
      <c r="AG116" s="165"/>
      <c r="AH116" s="165"/>
      <c r="AI116" s="165"/>
      <c r="AJ116" s="165"/>
      <c r="AK116" s="165"/>
      <c r="AL116" s="165"/>
      <c r="AM116" s="165"/>
      <c r="AN116" s="165"/>
    </row>
    <row r="117" spans="1:386" ht="15" customHeight="1" outlineLevel="1" x14ac:dyDescent="0.3">
      <c r="A117" s="275"/>
      <c r="B117" s="474" t="s">
        <v>331</v>
      </c>
      <c r="C117" s="452" t="s">
        <v>35</v>
      </c>
      <c r="D117" s="293" t="s">
        <v>408</v>
      </c>
      <c r="E117" s="276">
        <v>470</v>
      </c>
      <c r="F117" s="442">
        <v>4.9473684210526319</v>
      </c>
      <c r="G117" s="279">
        <v>95</v>
      </c>
      <c r="H117" s="278">
        <v>6.2566560170394039E-2</v>
      </c>
      <c r="I117" s="444">
        <v>5.1358443134056145E-2</v>
      </c>
      <c r="J117" s="278">
        <v>1.1208117036337895E-2</v>
      </c>
      <c r="K117" s="445">
        <v>0.25</v>
      </c>
      <c r="L117" s="447">
        <v>0</v>
      </c>
      <c r="M117" s="576"/>
      <c r="N117" s="577"/>
      <c r="O117" s="577"/>
      <c r="P117" s="577"/>
      <c r="Q117" s="577"/>
      <c r="R117" s="577"/>
      <c r="S117" s="577"/>
      <c r="T117" s="578"/>
      <c r="U117" s="275"/>
      <c r="V117" s="314"/>
      <c r="W117" s="314"/>
      <c r="X117" s="314"/>
      <c r="Y117" s="275"/>
      <c r="Z117" s="275"/>
      <c r="AA117" s="275"/>
      <c r="AB117" s="275"/>
      <c r="AC117" s="275"/>
      <c r="AD117" s="275"/>
      <c r="AE117" s="275"/>
      <c r="AF117" s="158"/>
      <c r="AG117" s="165"/>
      <c r="AH117" s="165"/>
      <c r="AI117" s="165"/>
      <c r="AJ117" s="165"/>
      <c r="AK117" s="165"/>
      <c r="AL117" s="165"/>
      <c r="AM117" s="165"/>
      <c r="AN117" s="165"/>
    </row>
    <row r="118" spans="1:386" ht="15" customHeight="1" outlineLevel="1" x14ac:dyDescent="0.3">
      <c r="A118" s="275"/>
      <c r="B118" s="474" t="s">
        <v>332</v>
      </c>
      <c r="C118" s="452" t="s">
        <v>35</v>
      </c>
      <c r="D118" s="454" t="s">
        <v>414</v>
      </c>
      <c r="E118" s="276">
        <v>439</v>
      </c>
      <c r="F118" s="442">
        <v>2.5085714285714285</v>
      </c>
      <c r="G118" s="279">
        <v>175</v>
      </c>
      <c r="H118" s="278">
        <v>5.8439829605963792E-2</v>
      </c>
      <c r="I118" s="444">
        <v>3.7793298223236085E-2</v>
      </c>
      <c r="J118" s="278">
        <v>2.0646531382727703E-2</v>
      </c>
      <c r="K118" s="445">
        <v>0.7142857142857143</v>
      </c>
      <c r="L118" s="447">
        <v>7.1428571428571425E-2</v>
      </c>
      <c r="M118" s="576"/>
      <c r="N118" s="577"/>
      <c r="O118" s="577"/>
      <c r="P118" s="577"/>
      <c r="Q118" s="577"/>
      <c r="R118" s="577"/>
      <c r="S118" s="577"/>
      <c r="T118" s="578"/>
      <c r="U118" s="275"/>
      <c r="V118" s="314"/>
      <c r="W118" s="314"/>
      <c r="X118" s="314"/>
      <c r="Y118" s="275"/>
      <c r="Z118" s="275"/>
      <c r="AA118" s="275"/>
      <c r="AB118" s="275"/>
      <c r="AC118" s="275"/>
      <c r="AD118" s="275"/>
      <c r="AE118" s="275"/>
      <c r="AF118" s="158"/>
      <c r="AG118" s="165"/>
      <c r="AH118" s="165"/>
      <c r="AI118" s="165"/>
      <c r="AJ118" s="165"/>
      <c r="AK118" s="165"/>
      <c r="AL118" s="165"/>
      <c r="AM118" s="165"/>
      <c r="AN118" s="165"/>
    </row>
    <row r="119" spans="1:386" ht="20.100000000000001" customHeight="1" x14ac:dyDescent="0.3">
      <c r="A119" s="275"/>
      <c r="B119" s="441">
        <v>5</v>
      </c>
      <c r="C119" s="691" t="s">
        <v>42</v>
      </c>
      <c r="D119" s="692"/>
      <c r="E119" s="277">
        <v>6234</v>
      </c>
      <c r="F119" s="442">
        <v>1.644420997098391</v>
      </c>
      <c r="G119" s="279">
        <v>3791</v>
      </c>
      <c r="H119" s="443">
        <v>7.6095846099386008E-2</v>
      </c>
      <c r="I119" s="444">
        <v>2.3413800518507742E-2</v>
      </c>
      <c r="J119" s="280">
        <v>5.2682045580878266E-2</v>
      </c>
      <c r="K119" s="445">
        <v>0.11153552330022919</v>
      </c>
      <c r="L119" s="446">
        <v>0.23147440794499619</v>
      </c>
      <c r="M119" s="682" t="s">
        <v>853</v>
      </c>
      <c r="N119" s="683"/>
      <c r="O119" s="683"/>
      <c r="P119" s="683"/>
      <c r="Q119" s="683"/>
      <c r="R119" s="683"/>
      <c r="S119" s="683"/>
      <c r="T119" s="684"/>
      <c r="U119" s="178"/>
      <c r="V119" s="317" t="s">
        <v>854</v>
      </c>
      <c r="W119" s="296" t="s">
        <v>855</v>
      </c>
      <c r="X119" s="314"/>
      <c r="Y119" s="275"/>
      <c r="Z119" s="275"/>
      <c r="AA119" s="275"/>
      <c r="AB119" s="5"/>
      <c r="AC119" s="275"/>
      <c r="AD119" s="275"/>
      <c r="AE119" s="275"/>
      <c r="AF119" s="158"/>
      <c r="AG119" s="165"/>
      <c r="AH119" s="165"/>
      <c r="AI119" s="165"/>
      <c r="AJ119" s="165"/>
      <c r="AK119" s="165"/>
      <c r="AL119" s="165"/>
      <c r="AM119" s="165"/>
      <c r="AN119" s="165"/>
    </row>
    <row r="120" spans="1:386" ht="15" customHeight="1" outlineLevel="1" x14ac:dyDescent="0.3">
      <c r="A120" s="275"/>
      <c r="B120" s="475" t="s">
        <v>333</v>
      </c>
      <c r="C120" s="452" t="s">
        <v>42</v>
      </c>
      <c r="D120" s="293" t="s">
        <v>381</v>
      </c>
      <c r="E120" s="276">
        <v>2102</v>
      </c>
      <c r="F120" s="442">
        <v>2.252947481243301</v>
      </c>
      <c r="G120" s="279">
        <v>933</v>
      </c>
      <c r="H120" s="278">
        <v>0.33718318896374722</v>
      </c>
      <c r="I120" s="444">
        <v>9.1073982949502946E-2</v>
      </c>
      <c r="J120" s="278">
        <v>0.24610920601424427</v>
      </c>
      <c r="K120" s="445">
        <v>0.189873417721519</v>
      </c>
      <c r="L120" s="447">
        <v>0.24050632911392406</v>
      </c>
      <c r="M120" s="576"/>
      <c r="N120" s="577"/>
      <c r="O120" s="577"/>
      <c r="P120" s="577"/>
      <c r="Q120" s="577"/>
      <c r="R120" s="577"/>
      <c r="S120" s="577"/>
      <c r="T120" s="578"/>
      <c r="U120" s="275"/>
      <c r="V120" s="314"/>
      <c r="W120" s="314"/>
      <c r="X120" s="314"/>
      <c r="Y120" s="275"/>
      <c r="Z120" s="275"/>
      <c r="AA120" s="275"/>
      <c r="AB120" s="275"/>
      <c r="AC120" s="275"/>
      <c r="AD120" s="275"/>
      <c r="AE120" s="275"/>
      <c r="AF120" s="158"/>
      <c r="AG120" s="165"/>
      <c r="AH120" s="165"/>
      <c r="AI120" s="165"/>
      <c r="AJ120" s="165"/>
      <c r="AK120" s="165"/>
      <c r="AL120" s="165"/>
      <c r="AM120" s="165"/>
      <c r="AN120" s="165"/>
    </row>
    <row r="121" spans="1:386" ht="15" customHeight="1" outlineLevel="1" x14ac:dyDescent="0.3">
      <c r="A121" s="275"/>
      <c r="B121" s="475" t="s">
        <v>334</v>
      </c>
      <c r="C121" s="452" t="s">
        <v>42</v>
      </c>
      <c r="D121" s="293" t="s">
        <v>389</v>
      </c>
      <c r="E121" s="276">
        <v>904</v>
      </c>
      <c r="F121" s="442">
        <v>1.622980251346499</v>
      </c>
      <c r="G121" s="279">
        <v>557</v>
      </c>
      <c r="H121" s="278">
        <v>0.14501122874558869</v>
      </c>
      <c r="I121" s="444">
        <v>-1.915703462272017E-3</v>
      </c>
      <c r="J121" s="278">
        <v>0.14692693220786071</v>
      </c>
      <c r="K121" s="445">
        <v>0.11538461538461539</v>
      </c>
      <c r="L121" s="447">
        <v>0.26923076923076922</v>
      </c>
      <c r="M121" s="576"/>
      <c r="N121" s="577"/>
      <c r="O121" s="577"/>
      <c r="P121" s="577"/>
      <c r="Q121" s="577"/>
      <c r="R121" s="577"/>
      <c r="S121" s="577"/>
      <c r="T121" s="578"/>
      <c r="U121" s="275"/>
      <c r="V121" s="314"/>
      <c r="W121" s="314"/>
      <c r="X121" s="314"/>
      <c r="Y121" s="275"/>
      <c r="Z121" s="275"/>
      <c r="AA121" s="275"/>
      <c r="AB121" s="275"/>
      <c r="AC121" s="275"/>
      <c r="AD121" s="275"/>
      <c r="AE121" s="275"/>
      <c r="AF121" s="158"/>
      <c r="AG121" s="165"/>
      <c r="AH121" s="165"/>
      <c r="AI121" s="165"/>
      <c r="AJ121" s="165"/>
      <c r="AK121" s="165"/>
      <c r="AL121" s="165"/>
      <c r="AM121" s="165"/>
      <c r="AN121" s="165"/>
    </row>
    <row r="122" spans="1:386" ht="15" customHeight="1" outlineLevel="1" x14ac:dyDescent="0.3">
      <c r="A122" s="275"/>
      <c r="B122" s="475" t="s">
        <v>335</v>
      </c>
      <c r="C122" s="452" t="s">
        <v>42</v>
      </c>
      <c r="D122" s="293" t="s">
        <v>399</v>
      </c>
      <c r="E122" s="276">
        <v>238</v>
      </c>
      <c r="F122" s="442">
        <v>2.6444444444444444</v>
      </c>
      <c r="G122" s="279">
        <v>90</v>
      </c>
      <c r="H122" s="278">
        <v>3.8177735001604103E-2</v>
      </c>
      <c r="I122" s="444">
        <v>1.4437297122416554E-2</v>
      </c>
      <c r="J122" s="278">
        <v>2.3740437879187549E-2</v>
      </c>
      <c r="K122" s="445">
        <v>0.14814814814814814</v>
      </c>
      <c r="L122" s="447">
        <v>0.25925925925925924</v>
      </c>
      <c r="M122" s="576"/>
      <c r="N122" s="577"/>
      <c r="O122" s="577"/>
      <c r="P122" s="577"/>
      <c r="Q122" s="577"/>
      <c r="R122" s="577"/>
      <c r="S122" s="577"/>
      <c r="T122" s="578"/>
      <c r="U122" s="275"/>
      <c r="V122" s="314"/>
      <c r="W122" s="314"/>
      <c r="X122" s="314"/>
      <c r="Y122" s="275"/>
      <c r="Z122" s="275"/>
      <c r="AA122" s="275"/>
      <c r="AB122" s="275"/>
      <c r="AC122" s="275"/>
      <c r="AD122" s="275"/>
      <c r="AE122" s="275"/>
    </row>
    <row r="123" spans="1:386" ht="15" customHeight="1" outlineLevel="1" x14ac:dyDescent="0.3">
      <c r="A123" s="275"/>
      <c r="B123" s="475" t="s">
        <v>336</v>
      </c>
      <c r="C123" s="452" t="s">
        <v>42</v>
      </c>
      <c r="D123" s="293"/>
      <c r="E123" s="276">
        <v>0</v>
      </c>
      <c r="F123" s="442" t="s">
        <v>30</v>
      </c>
      <c r="G123" s="279">
        <v>0</v>
      </c>
      <c r="H123" s="278">
        <v>0</v>
      </c>
      <c r="I123" s="444">
        <v>0</v>
      </c>
      <c r="J123" s="278">
        <v>0</v>
      </c>
      <c r="K123" s="445">
        <v>0</v>
      </c>
      <c r="L123" s="447">
        <v>0</v>
      </c>
      <c r="M123" s="576"/>
      <c r="N123" s="577"/>
      <c r="O123" s="577"/>
      <c r="P123" s="577"/>
      <c r="Q123" s="577"/>
      <c r="R123" s="577"/>
      <c r="S123" s="577"/>
      <c r="T123" s="578"/>
      <c r="U123" s="275"/>
      <c r="V123" s="314"/>
      <c r="W123" s="314"/>
      <c r="X123" s="314"/>
      <c r="Y123" s="275"/>
      <c r="Z123" s="275"/>
      <c r="AA123" s="275"/>
      <c r="AB123" s="275"/>
      <c r="AC123" s="275"/>
      <c r="AD123" s="275"/>
      <c r="AE123" s="275"/>
    </row>
    <row r="124" spans="1:386" ht="15" customHeight="1" outlineLevel="1" x14ac:dyDescent="0.3">
      <c r="A124" s="275"/>
      <c r="B124" s="475" t="s">
        <v>337</v>
      </c>
      <c r="C124" s="455" t="s">
        <v>42</v>
      </c>
      <c r="D124" s="293"/>
      <c r="E124" s="276">
        <v>0</v>
      </c>
      <c r="F124" s="442" t="s">
        <v>30</v>
      </c>
      <c r="G124" s="279">
        <v>0</v>
      </c>
      <c r="H124" s="278">
        <v>0</v>
      </c>
      <c r="I124" s="444">
        <v>0</v>
      </c>
      <c r="J124" s="278">
        <v>0</v>
      </c>
      <c r="K124" s="445">
        <v>0</v>
      </c>
      <c r="L124" s="447">
        <v>0</v>
      </c>
      <c r="M124" s="576"/>
      <c r="N124" s="577"/>
      <c r="O124" s="577"/>
      <c r="P124" s="577"/>
      <c r="Q124" s="577"/>
      <c r="R124" s="577"/>
      <c r="S124" s="577"/>
      <c r="T124" s="578"/>
      <c r="U124" s="275"/>
      <c r="V124" s="314"/>
      <c r="W124" s="314"/>
      <c r="X124" s="314"/>
      <c r="Y124" s="275"/>
      <c r="Z124" s="275"/>
      <c r="AA124" s="275"/>
      <c r="AB124" s="275"/>
      <c r="AC124" s="275"/>
      <c r="AD124" s="275"/>
      <c r="AE124" s="275"/>
    </row>
    <row r="125" spans="1:386" ht="20.100000000000001" customHeight="1" x14ac:dyDescent="0.3">
      <c r="A125" s="275"/>
      <c r="B125" s="450">
        <v>6</v>
      </c>
      <c r="C125" s="691" t="s">
        <v>41</v>
      </c>
      <c r="D125" s="692"/>
      <c r="E125" s="277">
        <v>6129</v>
      </c>
      <c r="F125" s="442">
        <v>1.0491270112975009</v>
      </c>
      <c r="G125" s="279">
        <v>5842</v>
      </c>
      <c r="H125" s="443">
        <v>7.4814154755074885E-2</v>
      </c>
      <c r="I125" s="444">
        <v>-6.3698363510952122E-3</v>
      </c>
      <c r="J125" s="280">
        <v>8.1183991106170098E-2</v>
      </c>
      <c r="K125" s="445">
        <v>0.17730755198832543</v>
      </c>
      <c r="L125" s="446">
        <v>0.20576431959138999</v>
      </c>
      <c r="M125" s="682" t="s">
        <v>856</v>
      </c>
      <c r="N125" s="683"/>
      <c r="O125" s="683"/>
      <c r="P125" s="683"/>
      <c r="Q125" s="683"/>
      <c r="R125" s="683"/>
      <c r="S125" s="683"/>
      <c r="T125" s="684"/>
      <c r="U125" s="178"/>
      <c r="V125" s="317" t="s">
        <v>857</v>
      </c>
      <c r="W125" s="296" t="s">
        <v>858</v>
      </c>
      <c r="X125" s="314"/>
      <c r="Y125" s="275"/>
      <c r="Z125" s="275"/>
      <c r="AA125" s="5"/>
      <c r="AB125" s="5"/>
      <c r="AC125" s="275"/>
      <c r="AD125" s="275"/>
      <c r="AE125" s="275"/>
    </row>
    <row r="126" spans="1:386" ht="15" customHeight="1" outlineLevel="1" x14ac:dyDescent="0.3">
      <c r="A126" s="275"/>
      <c r="B126" s="475" t="s">
        <v>338</v>
      </c>
      <c r="C126" s="452" t="s">
        <v>41</v>
      </c>
      <c r="D126" s="293" t="s">
        <v>392</v>
      </c>
      <c r="E126" s="276">
        <v>3094</v>
      </c>
      <c r="F126" s="442">
        <v>1.6688241639697949</v>
      </c>
      <c r="G126" s="279">
        <v>1854</v>
      </c>
      <c r="H126" s="278">
        <v>0.50481318322728019</v>
      </c>
      <c r="I126" s="444">
        <v>0.1874561137305325</v>
      </c>
      <c r="J126" s="278">
        <v>0.31735706949674769</v>
      </c>
      <c r="K126" s="445">
        <v>0.13186813186813187</v>
      </c>
      <c r="L126" s="447">
        <v>0.19780219780219779</v>
      </c>
      <c r="M126" s="576"/>
      <c r="N126" s="577"/>
      <c r="O126" s="577"/>
      <c r="P126" s="577"/>
      <c r="Q126" s="577"/>
      <c r="R126" s="577"/>
      <c r="S126" s="577"/>
      <c r="T126" s="578"/>
      <c r="U126" s="275"/>
      <c r="V126" s="314"/>
      <c r="W126" s="314"/>
      <c r="X126" s="314"/>
      <c r="Y126" s="275"/>
      <c r="Z126" s="275"/>
      <c r="AA126" s="275"/>
      <c r="AB126" s="275"/>
      <c r="AC126" s="275"/>
      <c r="AD126" s="275"/>
      <c r="AE126" s="275"/>
    </row>
    <row r="127" spans="1:386" ht="15" customHeight="1" outlineLevel="1" x14ac:dyDescent="0.3">
      <c r="A127" s="275"/>
      <c r="B127" s="475" t="s">
        <v>339</v>
      </c>
      <c r="C127" s="452" t="s">
        <v>41</v>
      </c>
      <c r="D127" s="293" t="s">
        <v>385</v>
      </c>
      <c r="E127" s="276">
        <v>2006</v>
      </c>
      <c r="F127" s="442">
        <v>3.2671009771986972</v>
      </c>
      <c r="G127" s="279">
        <v>614</v>
      </c>
      <c r="H127" s="278">
        <v>0.32729645945504976</v>
      </c>
      <c r="I127" s="444">
        <v>0.22219546664436848</v>
      </c>
      <c r="J127" s="278">
        <v>0.10510099281068128</v>
      </c>
      <c r="K127" s="445">
        <v>0.26315789473684209</v>
      </c>
      <c r="L127" s="447">
        <v>0.13157894736842105</v>
      </c>
      <c r="M127" s="576"/>
      <c r="N127" s="577"/>
      <c r="O127" s="577"/>
      <c r="P127" s="577"/>
      <c r="Q127" s="577"/>
      <c r="R127" s="577"/>
      <c r="S127" s="577"/>
      <c r="T127" s="578"/>
      <c r="U127" s="275"/>
      <c r="V127" s="314"/>
      <c r="W127" s="314"/>
      <c r="X127" s="314"/>
      <c r="Y127" s="275"/>
      <c r="Z127" s="275"/>
      <c r="AA127" s="275"/>
      <c r="AB127" s="275"/>
      <c r="AC127" s="275"/>
      <c r="AD127" s="275"/>
      <c r="AE127" s="275"/>
    </row>
    <row r="128" spans="1:386" ht="15" customHeight="1" outlineLevel="1" x14ac:dyDescent="0.3">
      <c r="A128" s="275"/>
      <c r="B128" s="475" t="s">
        <v>340</v>
      </c>
      <c r="C128" s="452" t="s">
        <v>41</v>
      </c>
      <c r="D128" s="293" t="s">
        <v>386</v>
      </c>
      <c r="E128" s="276">
        <v>1</v>
      </c>
      <c r="F128" s="442">
        <v>7.5075075075075074E-4</v>
      </c>
      <c r="G128" s="279">
        <v>1332</v>
      </c>
      <c r="H128" s="278">
        <v>1.6315875346712352E-4</v>
      </c>
      <c r="I128" s="444">
        <v>-0.22784094942866229</v>
      </c>
      <c r="J128" s="278">
        <v>0.22800410818212941</v>
      </c>
      <c r="K128" s="445" t="s">
        <v>32</v>
      </c>
      <c r="L128" s="447" t="s">
        <v>32</v>
      </c>
      <c r="M128" s="576"/>
      <c r="N128" s="577"/>
      <c r="O128" s="577"/>
      <c r="P128" s="577"/>
      <c r="Q128" s="577"/>
      <c r="R128" s="577"/>
      <c r="S128" s="577"/>
      <c r="T128" s="578"/>
      <c r="U128" s="275"/>
      <c r="V128" s="314"/>
      <c r="W128" s="314"/>
      <c r="X128" s="314"/>
      <c r="Y128" s="275"/>
      <c r="Z128" s="275"/>
      <c r="AA128" s="275"/>
      <c r="AB128" s="275"/>
      <c r="AC128" s="275"/>
      <c r="AD128" s="275"/>
      <c r="AE128" s="275"/>
    </row>
    <row r="129" spans="1:31" ht="15" customHeight="1" outlineLevel="1" x14ac:dyDescent="0.3">
      <c r="A129" s="275"/>
      <c r="B129" s="475" t="s">
        <v>341</v>
      </c>
      <c r="C129" s="452" t="s">
        <v>41</v>
      </c>
      <c r="D129" s="293"/>
      <c r="E129" s="276">
        <v>0</v>
      </c>
      <c r="F129" s="442" t="s">
        <v>30</v>
      </c>
      <c r="G129" s="279">
        <v>0</v>
      </c>
      <c r="H129" s="278">
        <v>0</v>
      </c>
      <c r="I129" s="444">
        <v>0</v>
      </c>
      <c r="J129" s="278">
        <v>0</v>
      </c>
      <c r="K129" s="445">
        <v>0</v>
      </c>
      <c r="L129" s="447">
        <v>0</v>
      </c>
      <c r="M129" s="576"/>
      <c r="N129" s="577"/>
      <c r="O129" s="577"/>
      <c r="P129" s="577"/>
      <c r="Q129" s="577"/>
      <c r="R129" s="577"/>
      <c r="S129" s="577"/>
      <c r="T129" s="578"/>
      <c r="U129" s="275"/>
      <c r="V129" s="314"/>
      <c r="W129" s="314"/>
      <c r="X129" s="314"/>
      <c r="Y129" s="275"/>
      <c r="Z129" s="275"/>
      <c r="AA129" s="275"/>
      <c r="AB129" s="275"/>
      <c r="AC129" s="275"/>
      <c r="AD129" s="275"/>
      <c r="AE129" s="275"/>
    </row>
    <row r="130" spans="1:31" ht="15" customHeight="1" outlineLevel="1" x14ac:dyDescent="0.3">
      <c r="A130" s="275"/>
      <c r="B130" s="475" t="s">
        <v>342</v>
      </c>
      <c r="C130" s="455" t="s">
        <v>41</v>
      </c>
      <c r="D130" s="293"/>
      <c r="E130" s="276">
        <v>0</v>
      </c>
      <c r="F130" s="442" t="s">
        <v>30</v>
      </c>
      <c r="G130" s="279">
        <v>0</v>
      </c>
      <c r="H130" s="278">
        <v>0</v>
      </c>
      <c r="I130" s="444">
        <v>0</v>
      </c>
      <c r="J130" s="278">
        <v>0</v>
      </c>
      <c r="K130" s="445">
        <v>0</v>
      </c>
      <c r="L130" s="447">
        <v>0</v>
      </c>
      <c r="M130" s="576"/>
      <c r="N130" s="577"/>
      <c r="O130" s="577"/>
      <c r="P130" s="577"/>
      <c r="Q130" s="577"/>
      <c r="R130" s="577"/>
      <c r="S130" s="577"/>
      <c r="T130" s="578"/>
      <c r="U130" s="275"/>
      <c r="V130" s="314"/>
      <c r="W130" s="314"/>
      <c r="X130" s="314"/>
      <c r="Y130" s="275"/>
      <c r="Z130" s="275"/>
      <c r="AA130" s="275"/>
      <c r="AB130" s="275"/>
      <c r="AC130" s="275"/>
      <c r="AD130" s="275"/>
      <c r="AE130" s="275"/>
    </row>
    <row r="131" spans="1:31" ht="20.100000000000001" customHeight="1" x14ac:dyDescent="0.3">
      <c r="A131" s="275"/>
      <c r="B131" s="450">
        <v>7</v>
      </c>
      <c r="C131" s="691" t="s">
        <v>37</v>
      </c>
      <c r="D131" s="692"/>
      <c r="E131" s="277">
        <v>4685</v>
      </c>
      <c r="F131" s="442">
        <v>0.89802568525972781</v>
      </c>
      <c r="G131" s="279">
        <v>5217</v>
      </c>
      <c r="H131" s="443">
        <v>5.7187847124739087E-2</v>
      </c>
      <c r="I131" s="444">
        <v>-1.5310763214338184E-2</v>
      </c>
      <c r="J131" s="280">
        <v>7.2498610339077271E-2</v>
      </c>
      <c r="K131" s="445">
        <v>0.13100848256361922</v>
      </c>
      <c r="L131" s="446">
        <v>9.2365692742695571E-2</v>
      </c>
      <c r="M131" s="682" t="s">
        <v>719</v>
      </c>
      <c r="N131" s="683"/>
      <c r="O131" s="683"/>
      <c r="P131" s="683"/>
      <c r="Q131" s="683"/>
      <c r="R131" s="683"/>
      <c r="S131" s="683"/>
      <c r="T131" s="684"/>
      <c r="U131" s="178"/>
      <c r="V131" s="317" t="s">
        <v>859</v>
      </c>
      <c r="W131" s="296" t="s">
        <v>860</v>
      </c>
      <c r="X131" s="314"/>
      <c r="Y131" s="275"/>
      <c r="Z131" s="275"/>
      <c r="AA131" s="275"/>
      <c r="AB131" s="275"/>
      <c r="AC131" s="275"/>
      <c r="AD131" s="275"/>
      <c r="AE131" s="275"/>
    </row>
    <row r="132" spans="1:31" ht="15" customHeight="1" outlineLevel="1" x14ac:dyDescent="0.3">
      <c r="A132" s="275"/>
      <c r="B132" s="475" t="s">
        <v>343</v>
      </c>
      <c r="C132" s="452" t="s">
        <v>37</v>
      </c>
      <c r="D132" s="293" t="s">
        <v>396</v>
      </c>
      <c r="E132" s="276">
        <v>2962</v>
      </c>
      <c r="F132" s="442">
        <v>1.1824351297405189</v>
      </c>
      <c r="G132" s="279">
        <v>2505</v>
      </c>
      <c r="H132" s="278">
        <v>0.63223052294557092</v>
      </c>
      <c r="I132" s="444">
        <v>0.15206951086966525</v>
      </c>
      <c r="J132" s="278">
        <v>0.48016101207590567</v>
      </c>
      <c r="K132" s="445">
        <v>0.11920529801324503</v>
      </c>
      <c r="L132" s="447">
        <v>0.13245033112582782</v>
      </c>
      <c r="M132" s="576"/>
      <c r="N132" s="577"/>
      <c r="O132" s="577"/>
      <c r="P132" s="577"/>
      <c r="Q132" s="577"/>
      <c r="R132" s="577"/>
      <c r="S132" s="577"/>
      <c r="T132" s="578"/>
      <c r="U132" s="275"/>
      <c r="V132" s="314"/>
      <c r="W132" s="314"/>
      <c r="X132" s="314"/>
      <c r="Y132" s="275"/>
      <c r="Z132" s="275"/>
      <c r="AA132" s="275"/>
      <c r="AB132" s="275"/>
      <c r="AC132" s="275"/>
      <c r="AD132" s="275"/>
      <c r="AE132" s="275"/>
    </row>
    <row r="133" spans="1:31" ht="15" customHeight="1" outlineLevel="1" x14ac:dyDescent="0.3">
      <c r="A133" s="275"/>
      <c r="B133" s="475" t="s">
        <v>344</v>
      </c>
      <c r="C133" s="452" t="s">
        <v>37</v>
      </c>
      <c r="D133" s="293" t="s">
        <v>405</v>
      </c>
      <c r="E133" s="276">
        <v>1481</v>
      </c>
      <c r="F133" s="442">
        <v>1.4448780487804878</v>
      </c>
      <c r="G133" s="279">
        <v>1025</v>
      </c>
      <c r="H133" s="278">
        <v>0.31611526147278546</v>
      </c>
      <c r="I133" s="444">
        <v>0.1196421926592911</v>
      </c>
      <c r="J133" s="278">
        <v>0.19647306881349436</v>
      </c>
      <c r="K133" s="445">
        <v>8.4112149532710276E-2</v>
      </c>
      <c r="L133" s="447">
        <v>0.28971962616822428</v>
      </c>
      <c r="M133" s="576"/>
      <c r="N133" s="577"/>
      <c r="O133" s="577"/>
      <c r="P133" s="577"/>
      <c r="Q133" s="577"/>
      <c r="R133" s="577"/>
      <c r="S133" s="577"/>
      <c r="T133" s="578"/>
      <c r="U133" s="275"/>
      <c r="V133" s="314"/>
      <c r="W133" s="314"/>
      <c r="X133" s="314"/>
      <c r="Y133" s="275"/>
      <c r="Z133" s="275"/>
      <c r="AA133" s="275"/>
      <c r="AB133" s="275"/>
      <c r="AC133" s="275"/>
      <c r="AD133" s="275"/>
      <c r="AE133" s="275"/>
    </row>
    <row r="134" spans="1:31" ht="15" customHeight="1" outlineLevel="1" x14ac:dyDescent="0.3">
      <c r="A134" s="275"/>
      <c r="B134" s="475" t="s">
        <v>345</v>
      </c>
      <c r="C134" s="452" t="s">
        <v>37</v>
      </c>
      <c r="D134" s="293" t="s">
        <v>397</v>
      </c>
      <c r="E134" s="276">
        <v>635</v>
      </c>
      <c r="F134" s="442">
        <v>3.0094786729857819</v>
      </c>
      <c r="G134" s="279">
        <v>211</v>
      </c>
      <c r="H134" s="278">
        <v>0.13553895410885805</v>
      </c>
      <c r="I134" s="444">
        <v>9.5094254089689939E-2</v>
      </c>
      <c r="J134" s="278">
        <v>4.0444700019168105E-2</v>
      </c>
      <c r="K134" s="445">
        <v>6.25E-2</v>
      </c>
      <c r="L134" s="447">
        <v>0.125</v>
      </c>
      <c r="M134" s="576"/>
      <c r="N134" s="577"/>
      <c r="O134" s="577"/>
      <c r="P134" s="577"/>
      <c r="Q134" s="577"/>
      <c r="R134" s="577"/>
      <c r="S134" s="577"/>
      <c r="T134" s="578"/>
      <c r="U134" s="275"/>
      <c r="V134" s="314"/>
      <c r="W134" s="314"/>
      <c r="X134" s="314"/>
      <c r="Y134" s="275"/>
      <c r="Z134" s="275"/>
      <c r="AA134" s="275"/>
      <c r="AB134" s="275"/>
      <c r="AC134" s="275"/>
      <c r="AD134" s="275"/>
      <c r="AE134" s="275"/>
    </row>
    <row r="135" spans="1:31" ht="15" customHeight="1" outlineLevel="1" x14ac:dyDescent="0.3">
      <c r="A135" s="275"/>
      <c r="B135" s="475" t="s">
        <v>346</v>
      </c>
      <c r="C135" s="452" t="s">
        <v>37</v>
      </c>
      <c r="D135" s="293" t="s">
        <v>434</v>
      </c>
      <c r="E135" s="276">
        <v>42</v>
      </c>
      <c r="F135" s="442">
        <v>2.3333333333333335</v>
      </c>
      <c r="G135" s="279">
        <v>18</v>
      </c>
      <c r="H135" s="278">
        <v>8.9647812166488792E-3</v>
      </c>
      <c r="I135" s="444">
        <v>5.5145224472411738E-3</v>
      </c>
      <c r="J135" s="278">
        <v>3.4502587694077054E-3</v>
      </c>
      <c r="K135" s="445">
        <v>0</v>
      </c>
      <c r="L135" s="447">
        <v>0</v>
      </c>
      <c r="M135" s="576"/>
      <c r="N135" s="577"/>
      <c r="O135" s="577"/>
      <c r="P135" s="577"/>
      <c r="Q135" s="577"/>
      <c r="R135" s="577"/>
      <c r="S135" s="577"/>
      <c r="T135" s="578"/>
      <c r="U135" s="275"/>
      <c r="V135" s="314"/>
      <c r="W135" s="314"/>
      <c r="X135" s="314"/>
      <c r="Y135" s="275"/>
      <c r="Z135" s="275"/>
      <c r="AA135" s="275"/>
      <c r="AB135" s="275"/>
      <c r="AC135" s="275"/>
      <c r="AD135" s="275"/>
      <c r="AE135" s="275"/>
    </row>
    <row r="136" spans="1:31" ht="15" customHeight="1" outlineLevel="1" x14ac:dyDescent="0.3">
      <c r="A136" s="275"/>
      <c r="B136" s="475" t="s">
        <v>347</v>
      </c>
      <c r="C136" s="455" t="s">
        <v>37</v>
      </c>
      <c r="D136" s="293" t="s">
        <v>435</v>
      </c>
      <c r="E136" s="276">
        <v>2</v>
      </c>
      <c r="F136" s="442">
        <v>2</v>
      </c>
      <c r="G136" s="279">
        <v>1</v>
      </c>
      <c r="H136" s="278">
        <v>4.2689434364994664E-4</v>
      </c>
      <c r="I136" s="444">
        <v>2.3521330090507412E-4</v>
      </c>
      <c r="J136" s="278">
        <v>1.9168104274487253E-4</v>
      </c>
      <c r="K136" s="445" t="s">
        <v>32</v>
      </c>
      <c r="L136" s="447" t="s">
        <v>32</v>
      </c>
      <c r="M136" s="576"/>
      <c r="N136" s="577"/>
      <c r="O136" s="577"/>
      <c r="P136" s="577"/>
      <c r="Q136" s="577"/>
      <c r="R136" s="577"/>
      <c r="S136" s="577"/>
      <c r="T136" s="578"/>
      <c r="U136" s="275"/>
      <c r="V136" s="314"/>
      <c r="W136" s="314"/>
      <c r="X136" s="314"/>
      <c r="Y136" s="275"/>
      <c r="Z136" s="275"/>
      <c r="AA136" s="275"/>
      <c r="AB136" s="275"/>
      <c r="AC136" s="275"/>
      <c r="AD136" s="275"/>
      <c r="AE136" s="275"/>
    </row>
    <row r="137" spans="1:31" ht="20.100000000000001" customHeight="1" x14ac:dyDescent="0.3">
      <c r="A137" s="275"/>
      <c r="B137" s="450">
        <v>8</v>
      </c>
      <c r="C137" s="691" t="s">
        <v>34</v>
      </c>
      <c r="D137" s="692"/>
      <c r="E137" s="277">
        <v>3592</v>
      </c>
      <c r="F137" s="442">
        <v>0.67735244201395439</v>
      </c>
      <c r="G137" s="279">
        <v>5303</v>
      </c>
      <c r="H137" s="443">
        <v>4.384605055967189E-2</v>
      </c>
      <c r="I137" s="444">
        <v>-2.9847668172957351E-2</v>
      </c>
      <c r="J137" s="280">
        <v>7.369371873262924E-2</v>
      </c>
      <c r="K137" s="445">
        <v>0.22075910147172734</v>
      </c>
      <c r="L137" s="446">
        <v>3.2532920216886134E-2</v>
      </c>
      <c r="M137" s="682" t="s">
        <v>632</v>
      </c>
      <c r="N137" s="683"/>
      <c r="O137" s="683"/>
      <c r="P137" s="683"/>
      <c r="Q137" s="683"/>
      <c r="R137" s="683"/>
      <c r="S137" s="683"/>
      <c r="T137" s="684"/>
      <c r="U137" s="178"/>
      <c r="V137" s="317" t="s">
        <v>762</v>
      </c>
      <c r="W137" s="296" t="s">
        <v>744</v>
      </c>
      <c r="X137" s="314"/>
      <c r="Y137" s="275"/>
      <c r="Z137" s="275"/>
      <c r="AA137" s="275"/>
      <c r="AB137" s="275"/>
      <c r="AC137" s="275"/>
      <c r="AD137" s="275"/>
      <c r="AE137" s="275"/>
    </row>
    <row r="138" spans="1:31" ht="15" customHeight="1" outlineLevel="1" x14ac:dyDescent="0.3">
      <c r="A138" s="275"/>
      <c r="B138" s="475" t="s">
        <v>348</v>
      </c>
      <c r="C138" s="452" t="s">
        <v>34</v>
      </c>
      <c r="D138" s="293" t="s">
        <v>400</v>
      </c>
      <c r="E138" s="276">
        <v>1147</v>
      </c>
      <c r="F138" s="442">
        <v>0.83297022512708785</v>
      </c>
      <c r="G138" s="279">
        <v>1377</v>
      </c>
      <c r="H138" s="278">
        <v>0.3193207126948775</v>
      </c>
      <c r="I138" s="444">
        <v>5.9656371755786419E-2</v>
      </c>
      <c r="J138" s="278">
        <v>0.25966434093909108</v>
      </c>
      <c r="K138" s="445">
        <v>0.38461538461538464</v>
      </c>
      <c r="L138" s="447">
        <v>7.6923076923076927E-2</v>
      </c>
      <c r="M138" s="576"/>
      <c r="N138" s="577"/>
      <c r="O138" s="577"/>
      <c r="P138" s="577"/>
      <c r="Q138" s="577"/>
      <c r="R138" s="577"/>
      <c r="S138" s="577"/>
      <c r="T138" s="578"/>
      <c r="U138" s="275"/>
      <c r="V138" s="314"/>
      <c r="W138" s="314"/>
      <c r="X138" s="314"/>
      <c r="Y138" s="275"/>
      <c r="Z138" s="275"/>
      <c r="AA138" s="275"/>
      <c r="AB138" s="275"/>
      <c r="AC138" s="275"/>
      <c r="AD138" s="275"/>
      <c r="AE138" s="275"/>
    </row>
    <row r="139" spans="1:31" ht="15" customHeight="1" outlineLevel="1" x14ac:dyDescent="0.3">
      <c r="A139" s="275"/>
      <c r="B139" s="475" t="s">
        <v>349</v>
      </c>
      <c r="C139" s="452" t="s">
        <v>34</v>
      </c>
      <c r="D139" s="293" t="s">
        <v>402</v>
      </c>
      <c r="E139" s="276">
        <v>1011</v>
      </c>
      <c r="F139" s="442">
        <v>1.9862475442043221</v>
      </c>
      <c r="G139" s="279">
        <v>509</v>
      </c>
      <c r="H139" s="278">
        <v>0.28145879732739421</v>
      </c>
      <c r="I139" s="444">
        <v>0.18547539170793353</v>
      </c>
      <c r="J139" s="278">
        <v>9.5983405619460685E-2</v>
      </c>
      <c r="K139" s="445">
        <v>0.13157894736842105</v>
      </c>
      <c r="L139" s="447">
        <v>0.10526315789473684</v>
      </c>
      <c r="M139" s="576"/>
      <c r="N139" s="577"/>
      <c r="O139" s="577"/>
      <c r="P139" s="577"/>
      <c r="Q139" s="577"/>
      <c r="R139" s="577"/>
      <c r="S139" s="577"/>
      <c r="T139" s="578"/>
      <c r="U139" s="275"/>
      <c r="V139" s="314"/>
      <c r="W139" s="314"/>
      <c r="X139" s="314"/>
      <c r="Y139" s="275"/>
      <c r="Z139" s="275"/>
      <c r="AA139" s="275"/>
      <c r="AB139" s="275"/>
      <c r="AC139" s="275"/>
      <c r="AD139" s="275"/>
      <c r="AE139" s="275"/>
    </row>
    <row r="140" spans="1:31" ht="15" customHeight="1" outlineLevel="1" x14ac:dyDescent="0.3">
      <c r="A140" s="275"/>
      <c r="B140" s="475" t="s">
        <v>350</v>
      </c>
      <c r="C140" s="452" t="s">
        <v>34</v>
      </c>
      <c r="D140" s="293" t="s">
        <v>416</v>
      </c>
      <c r="E140" s="276">
        <v>477</v>
      </c>
      <c r="F140" s="442">
        <v>1.1605839416058394</v>
      </c>
      <c r="G140" s="279">
        <v>411</v>
      </c>
      <c r="H140" s="278">
        <v>0.13279510022271715</v>
      </c>
      <c r="I140" s="444">
        <v>5.5291800203859903E-2</v>
      </c>
      <c r="J140" s="278">
        <v>7.7503300018857246E-2</v>
      </c>
      <c r="K140" s="445">
        <v>0</v>
      </c>
      <c r="L140" s="447">
        <v>0</v>
      </c>
      <c r="M140" s="576"/>
      <c r="N140" s="577"/>
      <c r="O140" s="577"/>
      <c r="P140" s="577"/>
      <c r="Q140" s="577"/>
      <c r="R140" s="577"/>
      <c r="S140" s="577"/>
      <c r="T140" s="578"/>
      <c r="U140" s="275"/>
      <c r="V140" s="314"/>
      <c r="W140" s="314"/>
      <c r="X140" s="314"/>
      <c r="Y140" s="275"/>
      <c r="Z140" s="275"/>
      <c r="AA140" s="275"/>
      <c r="AB140" s="275"/>
      <c r="AC140" s="275"/>
      <c r="AD140" s="275"/>
      <c r="AE140" s="275"/>
    </row>
    <row r="141" spans="1:31" ht="15" customHeight="1" outlineLevel="1" x14ac:dyDescent="0.3">
      <c r="A141" s="275"/>
      <c r="B141" s="475" t="s">
        <v>351</v>
      </c>
      <c r="C141" s="452" t="s">
        <v>34</v>
      </c>
      <c r="D141" s="293" t="s">
        <v>424</v>
      </c>
      <c r="E141" s="276">
        <v>379</v>
      </c>
      <c r="F141" s="442">
        <v>3.1065573770491803</v>
      </c>
      <c r="G141" s="279">
        <v>122</v>
      </c>
      <c r="H141" s="278">
        <v>0.10551224944320713</v>
      </c>
      <c r="I141" s="444">
        <v>8.2506403695517136E-2</v>
      </c>
      <c r="J141" s="278">
        <v>2.3005845747689987E-2</v>
      </c>
      <c r="K141" s="445">
        <v>0</v>
      </c>
      <c r="L141" s="447">
        <v>0</v>
      </c>
      <c r="M141" s="576"/>
      <c r="N141" s="577"/>
      <c r="O141" s="577"/>
      <c r="P141" s="577"/>
      <c r="Q141" s="577"/>
      <c r="R141" s="577"/>
      <c r="S141" s="577"/>
      <c r="T141" s="578"/>
      <c r="U141" s="275"/>
      <c r="V141" s="314"/>
      <c r="W141" s="314"/>
      <c r="X141" s="314"/>
      <c r="Y141" s="275"/>
      <c r="Z141" s="275"/>
      <c r="AA141" s="275"/>
      <c r="AB141" s="275"/>
      <c r="AC141" s="275"/>
      <c r="AD141" s="275"/>
      <c r="AE141" s="275"/>
    </row>
    <row r="142" spans="1:31" ht="15" customHeight="1" outlineLevel="1" x14ac:dyDescent="0.3">
      <c r="A142" s="275"/>
      <c r="B142" s="475" t="s">
        <v>352</v>
      </c>
      <c r="C142" s="455" t="s">
        <v>34</v>
      </c>
      <c r="D142" s="293" t="s">
        <v>425</v>
      </c>
      <c r="E142" s="276">
        <v>96</v>
      </c>
      <c r="F142" s="442">
        <v>0.40336134453781514</v>
      </c>
      <c r="G142" s="279">
        <v>238</v>
      </c>
      <c r="H142" s="278">
        <v>2.6726057906458798E-2</v>
      </c>
      <c r="I142" s="444">
        <v>-1.8154198552149534E-2</v>
      </c>
      <c r="J142" s="278">
        <v>4.4880256458608332E-2</v>
      </c>
      <c r="K142" s="445">
        <v>0.5</v>
      </c>
      <c r="L142" s="447">
        <v>0.5</v>
      </c>
      <c r="M142" s="576"/>
      <c r="N142" s="577"/>
      <c r="O142" s="577"/>
      <c r="P142" s="577"/>
      <c r="Q142" s="577"/>
      <c r="R142" s="577"/>
      <c r="S142" s="577"/>
      <c r="T142" s="578"/>
      <c r="U142" s="275"/>
      <c r="V142" s="314"/>
      <c r="W142" s="314"/>
      <c r="X142" s="314"/>
      <c r="Y142" s="275"/>
      <c r="Z142" s="275"/>
      <c r="AA142" s="275"/>
      <c r="AB142" s="275"/>
      <c r="AC142" s="275"/>
      <c r="AD142" s="275"/>
      <c r="AE142" s="275"/>
    </row>
    <row r="143" spans="1:31" ht="20.100000000000001" customHeight="1" x14ac:dyDescent="0.3">
      <c r="A143" s="275"/>
      <c r="B143" s="450">
        <v>9</v>
      </c>
      <c r="C143" s="691" t="s">
        <v>40</v>
      </c>
      <c r="D143" s="692"/>
      <c r="E143" s="277">
        <v>3108</v>
      </c>
      <c r="F143" s="442">
        <v>0.51619332336821122</v>
      </c>
      <c r="G143" s="279">
        <v>6021</v>
      </c>
      <c r="H143" s="443">
        <v>3.7938063791609196E-2</v>
      </c>
      <c r="I143" s="444">
        <v>-4.5733420366256279E-2</v>
      </c>
      <c r="J143" s="280">
        <v>8.3671484157865475E-2</v>
      </c>
      <c r="K143" s="445">
        <v>0.21863117870722434</v>
      </c>
      <c r="L143" s="446">
        <v>8.17490494296578E-2</v>
      </c>
      <c r="M143" s="682" t="s">
        <v>798</v>
      </c>
      <c r="N143" s="683"/>
      <c r="O143" s="683"/>
      <c r="P143" s="683"/>
      <c r="Q143" s="683"/>
      <c r="R143" s="683"/>
      <c r="S143" s="683"/>
      <c r="T143" s="684"/>
      <c r="U143" s="178"/>
      <c r="V143" s="317" t="s">
        <v>763</v>
      </c>
      <c r="W143" s="296" t="s">
        <v>861</v>
      </c>
      <c r="X143" s="314"/>
      <c r="Y143" s="275"/>
      <c r="Z143" s="275"/>
      <c r="AA143" s="275"/>
      <c r="AB143" s="5"/>
      <c r="AC143" s="275"/>
      <c r="AD143" s="275"/>
      <c r="AE143" s="275"/>
    </row>
    <row r="144" spans="1:31" ht="15" customHeight="1" outlineLevel="1" x14ac:dyDescent="0.3">
      <c r="A144" s="275"/>
      <c r="B144" s="475" t="s">
        <v>353</v>
      </c>
      <c r="C144" s="452" t="s">
        <v>40</v>
      </c>
      <c r="D144" s="293" t="s">
        <v>422</v>
      </c>
      <c r="E144" s="276">
        <v>2236</v>
      </c>
      <c r="F144" s="442">
        <v>89.44</v>
      </c>
      <c r="G144" s="279">
        <v>25</v>
      </c>
      <c r="H144" s="278">
        <v>0.71943371943371948</v>
      </c>
      <c r="I144" s="444">
        <v>0.71528158523674223</v>
      </c>
      <c r="J144" s="278">
        <v>4.1521341969772462E-3</v>
      </c>
      <c r="K144" s="445">
        <v>0.30136986301369861</v>
      </c>
      <c r="L144" s="447">
        <v>5.4794520547945202E-2</v>
      </c>
      <c r="M144" s="576"/>
      <c r="N144" s="577"/>
      <c r="O144" s="577"/>
      <c r="P144" s="577"/>
      <c r="Q144" s="577"/>
      <c r="R144" s="577"/>
      <c r="S144" s="577"/>
      <c r="T144" s="578"/>
      <c r="U144" s="275"/>
      <c r="V144" s="314"/>
      <c r="W144" s="314"/>
      <c r="X144" s="314"/>
      <c r="Y144" s="275"/>
      <c r="Z144" s="275"/>
      <c r="AA144" s="275"/>
      <c r="AB144" s="275"/>
      <c r="AC144" s="275"/>
      <c r="AD144" s="275"/>
      <c r="AE144" s="275"/>
    </row>
    <row r="145" spans="1:31" ht="15" customHeight="1" outlineLevel="1" x14ac:dyDescent="0.3">
      <c r="A145" s="275"/>
      <c r="B145" s="475" t="s">
        <v>354</v>
      </c>
      <c r="C145" s="452" t="s">
        <v>40</v>
      </c>
      <c r="D145" s="293" t="s">
        <v>415</v>
      </c>
      <c r="E145" s="276">
        <v>338</v>
      </c>
      <c r="F145" s="442">
        <v>0.23853211009174313</v>
      </c>
      <c r="G145" s="279">
        <v>1417</v>
      </c>
      <c r="H145" s="278">
        <v>0.10875160875160875</v>
      </c>
      <c r="I145" s="444">
        <v>-0.12659135753306158</v>
      </c>
      <c r="J145" s="278">
        <v>0.23534296628467033</v>
      </c>
      <c r="K145" s="445">
        <v>0.26315789473684209</v>
      </c>
      <c r="L145" s="447">
        <v>0.15789473684210525</v>
      </c>
      <c r="M145" s="576"/>
      <c r="N145" s="577"/>
      <c r="O145" s="577"/>
      <c r="P145" s="577"/>
      <c r="Q145" s="577"/>
      <c r="R145" s="577"/>
      <c r="S145" s="577"/>
      <c r="T145" s="578"/>
      <c r="U145" s="275"/>
      <c r="V145" s="314"/>
      <c r="W145" s="314"/>
      <c r="X145" s="314"/>
      <c r="Y145" s="275"/>
      <c r="Z145" s="275"/>
      <c r="AA145" s="275"/>
      <c r="AB145" s="275"/>
      <c r="AC145" s="275"/>
      <c r="AD145" s="275"/>
      <c r="AE145" s="275"/>
    </row>
    <row r="146" spans="1:31" ht="15" customHeight="1" outlineLevel="1" x14ac:dyDescent="0.3">
      <c r="A146" s="275"/>
      <c r="B146" s="475" t="s">
        <v>355</v>
      </c>
      <c r="C146" s="452" t="s">
        <v>40</v>
      </c>
      <c r="D146" s="293" t="s">
        <v>407</v>
      </c>
      <c r="E146" s="276">
        <v>170</v>
      </c>
      <c r="F146" s="442">
        <v>4.4736842105263159</v>
      </c>
      <c r="G146" s="279">
        <v>38</v>
      </c>
      <c r="H146" s="278">
        <v>5.4697554697554697E-2</v>
      </c>
      <c r="I146" s="444">
        <v>4.8386310718149285E-2</v>
      </c>
      <c r="J146" s="278">
        <v>6.3112439794054146E-3</v>
      </c>
      <c r="K146" s="445">
        <v>0.7142857142857143</v>
      </c>
      <c r="L146" s="447">
        <v>0.14285714285714285</v>
      </c>
      <c r="M146" s="576"/>
      <c r="N146" s="577"/>
      <c r="O146" s="577"/>
      <c r="P146" s="577"/>
      <c r="Q146" s="577"/>
      <c r="R146" s="577"/>
      <c r="S146" s="577"/>
      <c r="T146" s="578"/>
      <c r="U146" s="275"/>
      <c r="V146" s="314"/>
      <c r="W146" s="314"/>
      <c r="X146" s="314"/>
      <c r="Y146" s="275"/>
      <c r="Z146" s="275"/>
      <c r="AA146" s="275"/>
      <c r="AB146" s="275"/>
      <c r="AC146" s="275"/>
      <c r="AD146" s="275"/>
      <c r="AE146" s="275"/>
    </row>
    <row r="147" spans="1:31" ht="15" customHeight="1" outlineLevel="1" x14ac:dyDescent="0.3">
      <c r="A147" s="275"/>
      <c r="B147" s="475" t="s">
        <v>356</v>
      </c>
      <c r="C147" s="452" t="s">
        <v>40</v>
      </c>
      <c r="D147" s="293" t="s">
        <v>423</v>
      </c>
      <c r="E147" s="276">
        <v>56</v>
      </c>
      <c r="F147" s="442">
        <v>2.2400000000000002</v>
      </c>
      <c r="G147" s="279">
        <v>25</v>
      </c>
      <c r="H147" s="278">
        <v>1.8018018018018018E-2</v>
      </c>
      <c r="I147" s="444">
        <v>1.3865883821040773E-2</v>
      </c>
      <c r="J147" s="278">
        <v>4.1521341969772462E-3</v>
      </c>
      <c r="K147" s="445">
        <v>0</v>
      </c>
      <c r="L147" s="447">
        <v>0.66666666666666663</v>
      </c>
      <c r="M147" s="576"/>
      <c r="N147" s="577"/>
      <c r="O147" s="577"/>
      <c r="P147" s="577"/>
      <c r="Q147" s="577"/>
      <c r="R147" s="577"/>
      <c r="S147" s="577"/>
      <c r="T147" s="578"/>
      <c r="U147" s="275"/>
      <c r="V147" s="314"/>
      <c r="W147" s="314"/>
      <c r="X147" s="314"/>
      <c r="Y147" s="275"/>
      <c r="Z147" s="275"/>
      <c r="AA147" s="275"/>
      <c r="AB147" s="275"/>
      <c r="AC147" s="275"/>
      <c r="AD147" s="275"/>
      <c r="AE147" s="275"/>
    </row>
    <row r="148" spans="1:31" ht="15" customHeight="1" outlineLevel="1" x14ac:dyDescent="0.3">
      <c r="A148" s="275"/>
      <c r="B148" s="475" t="s">
        <v>357</v>
      </c>
      <c r="C148" s="455" t="s">
        <v>40</v>
      </c>
      <c r="D148" s="293" t="s">
        <v>411</v>
      </c>
      <c r="E148" s="276">
        <v>29</v>
      </c>
      <c r="F148" s="442">
        <v>0.60416666666666663</v>
      </c>
      <c r="G148" s="279">
        <v>48</v>
      </c>
      <c r="H148" s="278">
        <v>9.3307593307593306E-3</v>
      </c>
      <c r="I148" s="444">
        <v>1.358661672563018E-3</v>
      </c>
      <c r="J148" s="278">
        <v>7.9720976581963126E-3</v>
      </c>
      <c r="K148" s="445">
        <v>0.33333333333333331</v>
      </c>
      <c r="L148" s="447">
        <v>0.33333333333333331</v>
      </c>
      <c r="M148" s="576"/>
      <c r="N148" s="577"/>
      <c r="O148" s="577"/>
      <c r="P148" s="577"/>
      <c r="Q148" s="577"/>
      <c r="R148" s="577"/>
      <c r="S148" s="577"/>
      <c r="T148" s="578"/>
      <c r="U148" s="275"/>
      <c r="V148" s="314"/>
      <c r="W148" s="314"/>
      <c r="X148" s="314"/>
      <c r="Y148" s="275"/>
      <c r="Z148" s="275"/>
      <c r="AA148" s="275"/>
      <c r="AB148" s="275"/>
      <c r="AC148" s="275"/>
      <c r="AD148" s="275"/>
      <c r="AE148" s="275"/>
    </row>
    <row r="149" spans="1:31" ht="20.100000000000001" customHeight="1" x14ac:dyDescent="0.3">
      <c r="A149" s="275"/>
      <c r="B149" s="441">
        <v>10</v>
      </c>
      <c r="C149" s="693" t="s">
        <v>213</v>
      </c>
      <c r="D149" s="694"/>
      <c r="E149" s="277">
        <v>2618</v>
      </c>
      <c r="F149" s="442">
        <v>3.0196078431372548</v>
      </c>
      <c r="G149" s="279">
        <v>867</v>
      </c>
      <c r="H149" s="443">
        <v>3.1956837518157297E-2</v>
      </c>
      <c r="I149" s="444">
        <v>1.9908477318046125E-2</v>
      </c>
      <c r="J149" s="280">
        <v>1.2048360200111173E-2</v>
      </c>
      <c r="K149" s="445">
        <v>0.8113636363636364</v>
      </c>
      <c r="L149" s="446">
        <v>1.0454545454545454E-2</v>
      </c>
      <c r="M149" s="682" t="s">
        <v>623</v>
      </c>
      <c r="N149" s="683"/>
      <c r="O149" s="683"/>
      <c r="P149" s="683"/>
      <c r="Q149" s="683"/>
      <c r="R149" s="683"/>
      <c r="S149" s="683"/>
      <c r="T149" s="684"/>
      <c r="U149" s="178"/>
      <c r="V149" s="317" t="s">
        <v>862</v>
      </c>
      <c r="W149" s="296" t="s">
        <v>624</v>
      </c>
      <c r="X149" s="314"/>
      <c r="Y149" s="275"/>
      <c r="Z149" s="275"/>
      <c r="AA149" s="275"/>
      <c r="AB149" s="5"/>
      <c r="AC149" s="275"/>
      <c r="AD149" s="275"/>
      <c r="AE149" s="275"/>
    </row>
    <row r="150" spans="1:31" ht="15" customHeight="1" outlineLevel="1" x14ac:dyDescent="0.3">
      <c r="A150" s="275"/>
      <c r="B150" s="474" t="s">
        <v>358</v>
      </c>
      <c r="C150" s="452" t="s">
        <v>213</v>
      </c>
      <c r="D150" s="294" t="s">
        <v>396</v>
      </c>
      <c r="E150" s="276">
        <v>931</v>
      </c>
      <c r="F150" s="442">
        <v>3.3731884057971016</v>
      </c>
      <c r="G150" s="279">
        <v>276</v>
      </c>
      <c r="H150" s="278">
        <v>0.35561497326203206</v>
      </c>
      <c r="I150" s="444">
        <v>3.727587291601131E-2</v>
      </c>
      <c r="J150" s="278">
        <v>0.31833910034602075</v>
      </c>
      <c r="K150" s="445">
        <v>6.6666666666666666E-2</v>
      </c>
      <c r="L150" s="447">
        <v>0.2</v>
      </c>
      <c r="M150" s="579"/>
      <c r="N150" s="580"/>
      <c r="O150" s="580"/>
      <c r="P150" s="580"/>
      <c r="Q150" s="580"/>
      <c r="R150" s="580"/>
      <c r="S150" s="580"/>
      <c r="T150" s="581"/>
      <c r="U150" s="275"/>
      <c r="V150" s="314"/>
      <c r="W150" s="314"/>
      <c r="X150" s="314"/>
      <c r="Y150" s="275"/>
      <c r="Z150" s="275"/>
      <c r="AA150" s="275"/>
      <c r="AB150" s="275"/>
      <c r="AC150" s="275"/>
      <c r="AD150" s="275"/>
      <c r="AE150" s="275"/>
    </row>
    <row r="151" spans="1:31" ht="15" customHeight="1" outlineLevel="1" x14ac:dyDescent="0.3">
      <c r="A151" s="275"/>
      <c r="B151" s="475" t="s">
        <v>359</v>
      </c>
      <c r="C151" s="452" t="s">
        <v>213</v>
      </c>
      <c r="D151" s="293" t="s">
        <v>34</v>
      </c>
      <c r="E151" s="276">
        <v>296</v>
      </c>
      <c r="F151" s="442">
        <v>3.1489361702127661</v>
      </c>
      <c r="G151" s="279">
        <v>94</v>
      </c>
      <c r="H151" s="278">
        <v>0.11306340718105425</v>
      </c>
      <c r="I151" s="444">
        <v>4.6435686574094887E-3</v>
      </c>
      <c r="J151" s="278">
        <v>0.10841983852364476</v>
      </c>
      <c r="K151" s="445">
        <v>0.66666666666666663</v>
      </c>
      <c r="L151" s="447">
        <v>0</v>
      </c>
      <c r="M151" s="579"/>
      <c r="N151" s="580"/>
      <c r="O151" s="580"/>
      <c r="P151" s="580"/>
      <c r="Q151" s="580"/>
      <c r="R151" s="580"/>
      <c r="S151" s="580"/>
      <c r="T151" s="581"/>
      <c r="U151" s="275"/>
      <c r="V151" s="314"/>
      <c r="W151" s="314"/>
      <c r="X151" s="314"/>
      <c r="Y151" s="275"/>
      <c r="Z151" s="275"/>
      <c r="AA151" s="275"/>
      <c r="AB151" s="275"/>
      <c r="AC151" s="275"/>
      <c r="AD151" s="275"/>
      <c r="AE151" s="275"/>
    </row>
    <row r="152" spans="1:31" ht="15" customHeight="1" outlineLevel="1" x14ac:dyDescent="0.3">
      <c r="A152" s="275"/>
      <c r="B152" s="475" t="s">
        <v>360</v>
      </c>
      <c r="C152" s="452" t="s">
        <v>213</v>
      </c>
      <c r="D152" s="293" t="s">
        <v>412</v>
      </c>
      <c r="E152" s="276">
        <v>269</v>
      </c>
      <c r="F152" s="442">
        <v>53.8</v>
      </c>
      <c r="G152" s="279">
        <v>5</v>
      </c>
      <c r="H152" s="278">
        <v>0.1027501909854851</v>
      </c>
      <c r="I152" s="444">
        <v>9.6983178298057193E-2</v>
      </c>
      <c r="J152" s="278">
        <v>5.7670126874279125E-3</v>
      </c>
      <c r="K152" s="445">
        <v>1</v>
      </c>
      <c r="L152" s="447">
        <v>0</v>
      </c>
      <c r="M152" s="579"/>
      <c r="N152" s="580"/>
      <c r="O152" s="580"/>
      <c r="P152" s="580"/>
      <c r="Q152" s="580"/>
      <c r="R152" s="580"/>
      <c r="S152" s="580"/>
      <c r="T152" s="581"/>
      <c r="U152" s="275"/>
      <c r="V152" s="314"/>
      <c r="W152" s="314"/>
      <c r="X152" s="314"/>
      <c r="Y152" s="275"/>
      <c r="Z152" s="275"/>
      <c r="AA152" s="275"/>
      <c r="AB152" s="275"/>
      <c r="AC152" s="275"/>
      <c r="AD152" s="275"/>
      <c r="AE152" s="275"/>
    </row>
    <row r="153" spans="1:31" ht="15" customHeight="1" outlineLevel="1" x14ac:dyDescent="0.3">
      <c r="A153" s="275"/>
      <c r="B153" s="475" t="s">
        <v>361</v>
      </c>
      <c r="C153" s="452" t="s">
        <v>213</v>
      </c>
      <c r="D153" s="293"/>
      <c r="E153" s="276">
        <v>0</v>
      </c>
      <c r="F153" s="442" t="s">
        <v>30</v>
      </c>
      <c r="G153" s="279">
        <v>0</v>
      </c>
      <c r="H153" s="278">
        <v>0</v>
      </c>
      <c r="I153" s="444">
        <v>0</v>
      </c>
      <c r="J153" s="278">
        <v>0</v>
      </c>
      <c r="K153" s="445">
        <v>0</v>
      </c>
      <c r="L153" s="447">
        <v>0</v>
      </c>
      <c r="M153" s="579"/>
      <c r="N153" s="580"/>
      <c r="O153" s="580"/>
      <c r="P153" s="580"/>
      <c r="Q153" s="580"/>
      <c r="R153" s="580"/>
      <c r="S153" s="580"/>
      <c r="T153" s="581"/>
      <c r="U153" s="275"/>
      <c r="V153" s="314"/>
      <c r="W153" s="314"/>
      <c r="X153" s="314"/>
      <c r="Y153" s="275"/>
      <c r="Z153" s="275"/>
      <c r="AA153" s="275"/>
      <c r="AB153" s="275"/>
      <c r="AC153" s="275"/>
      <c r="AD153" s="275"/>
      <c r="AE153" s="275"/>
    </row>
    <row r="154" spans="1:31" ht="15" customHeight="1" outlineLevel="1" x14ac:dyDescent="0.3">
      <c r="A154" s="275"/>
      <c r="B154" s="475" t="s">
        <v>362</v>
      </c>
      <c r="C154" s="455" t="s">
        <v>213</v>
      </c>
      <c r="D154" s="293"/>
      <c r="E154" s="276">
        <v>0</v>
      </c>
      <c r="F154" s="442" t="s">
        <v>30</v>
      </c>
      <c r="G154" s="279">
        <v>0</v>
      </c>
      <c r="H154" s="278">
        <v>0</v>
      </c>
      <c r="I154" s="444">
        <v>0</v>
      </c>
      <c r="J154" s="278">
        <v>0</v>
      </c>
      <c r="K154" s="445">
        <v>0</v>
      </c>
      <c r="L154" s="447">
        <v>0</v>
      </c>
      <c r="M154" s="579"/>
      <c r="N154" s="580"/>
      <c r="O154" s="580"/>
      <c r="P154" s="580"/>
      <c r="Q154" s="580"/>
      <c r="R154" s="580"/>
      <c r="S154" s="580"/>
      <c r="T154" s="581"/>
      <c r="U154" s="275"/>
      <c r="V154" s="314"/>
      <c r="W154" s="314"/>
      <c r="X154" s="314"/>
      <c r="Y154" s="275"/>
      <c r="Z154" s="275"/>
      <c r="AA154" s="275"/>
      <c r="AB154" s="275"/>
      <c r="AC154" s="275"/>
      <c r="AD154" s="275"/>
      <c r="AE154" s="275"/>
    </row>
    <row r="155" spans="1:31" x14ac:dyDescent="0.3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96"/>
      <c r="W155" s="314"/>
      <c r="X155" s="314"/>
      <c r="Y155" s="275"/>
      <c r="Z155" s="275"/>
      <c r="AA155" s="275"/>
      <c r="AB155" s="5"/>
      <c r="AC155" s="275"/>
      <c r="AD155" s="275"/>
      <c r="AE155" s="275"/>
    </row>
    <row r="156" spans="1:31" ht="18.75" customHeight="1" x14ac:dyDescent="0.3">
      <c r="A156" s="275"/>
      <c r="B156" s="331" t="s">
        <v>539</v>
      </c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275"/>
      <c r="V156" s="314"/>
      <c r="W156" s="314"/>
      <c r="X156" s="314"/>
      <c r="Y156" s="275"/>
      <c r="Z156" s="275"/>
      <c r="AA156" s="275"/>
      <c r="AB156" s="275"/>
      <c r="AC156" s="275"/>
      <c r="AD156" s="275"/>
      <c r="AE156" s="275"/>
    </row>
    <row r="157" spans="1:31" ht="39.950000000000003" customHeight="1" x14ac:dyDescent="0.3">
      <c r="A157" s="275"/>
      <c r="B157" s="656" t="s">
        <v>708</v>
      </c>
      <c r="C157" s="657"/>
      <c r="D157" s="657"/>
      <c r="E157" s="657"/>
      <c r="F157" s="657"/>
      <c r="G157" s="657"/>
      <c r="H157" s="657"/>
      <c r="I157" s="657"/>
      <c r="J157" s="657"/>
      <c r="K157" s="657"/>
      <c r="L157" s="657"/>
      <c r="M157" s="657"/>
      <c r="N157" s="657"/>
      <c r="O157" s="657"/>
      <c r="P157" s="657"/>
      <c r="Q157" s="657"/>
      <c r="R157" s="657"/>
      <c r="S157" s="657"/>
      <c r="T157" s="657"/>
      <c r="U157" s="275"/>
      <c r="V157" s="314" t="s">
        <v>709</v>
      </c>
      <c r="W157" s="314" t="s">
        <v>710</v>
      </c>
      <c r="X157" s="314"/>
      <c r="Y157" s="275"/>
      <c r="Z157" s="275"/>
      <c r="AA157" s="275"/>
      <c r="AB157" s="275"/>
      <c r="AC157" s="275"/>
      <c r="AD157" s="275"/>
      <c r="AE157" s="275"/>
    </row>
    <row r="158" spans="1:31" ht="7.5" customHeight="1" x14ac:dyDescent="0.3">
      <c r="A158" s="275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331"/>
      <c r="U158" s="275"/>
      <c r="V158" s="314"/>
      <c r="W158" s="314"/>
      <c r="X158" s="314"/>
      <c r="Y158" s="275"/>
      <c r="Z158" s="275"/>
      <c r="AA158" s="275"/>
      <c r="AB158" s="275"/>
      <c r="AC158" s="275"/>
      <c r="AD158" s="275"/>
      <c r="AE158" s="275"/>
    </row>
    <row r="159" spans="1:31" ht="20.100000000000001" customHeight="1" x14ac:dyDescent="0.3">
      <c r="A159" s="275"/>
      <c r="B159" s="631" t="s">
        <v>315</v>
      </c>
      <c r="C159" s="649"/>
      <c r="D159" s="650"/>
      <c r="E159" s="337" t="s">
        <v>28</v>
      </c>
      <c r="F159" s="335"/>
      <c r="G159" s="335"/>
      <c r="H159" s="337" t="s">
        <v>29</v>
      </c>
      <c r="I159" s="335"/>
      <c r="J159" s="335"/>
      <c r="K159" s="628" t="s">
        <v>231</v>
      </c>
      <c r="L159" s="630"/>
      <c r="M159" s="661"/>
      <c r="N159" s="661"/>
      <c r="O159" s="661"/>
      <c r="P159" s="661"/>
      <c r="Q159" s="661"/>
      <c r="R159" s="661"/>
      <c r="S159" s="661"/>
      <c r="T159" s="636"/>
      <c r="U159" s="275"/>
      <c r="V159" s="314"/>
      <c r="W159" s="314"/>
      <c r="X159" s="678" t="s">
        <v>449</v>
      </c>
      <c r="Y159" s="678"/>
      <c r="Z159" s="275"/>
      <c r="AA159" s="275"/>
      <c r="AB159" s="275"/>
      <c r="AC159" s="275"/>
      <c r="AD159" s="275"/>
      <c r="AE159" s="275"/>
    </row>
    <row r="160" spans="1:31" ht="20.100000000000001" customHeight="1" x14ac:dyDescent="0.3">
      <c r="A160" s="275"/>
      <c r="B160" s="633"/>
      <c r="C160" s="651"/>
      <c r="D160" s="652"/>
      <c r="E160" s="341"/>
      <c r="F160" s="344" t="s">
        <v>228</v>
      </c>
      <c r="G160" s="307" t="s">
        <v>316</v>
      </c>
      <c r="H160" s="343"/>
      <c r="I160" s="308" t="s">
        <v>228</v>
      </c>
      <c r="J160" s="307" t="s">
        <v>316</v>
      </c>
      <c r="K160" s="342" t="s">
        <v>303</v>
      </c>
      <c r="L160" s="434" t="s">
        <v>304</v>
      </c>
      <c r="M160" s="662"/>
      <c r="N160" s="662"/>
      <c r="O160" s="662"/>
      <c r="P160" s="662"/>
      <c r="Q160" s="662"/>
      <c r="R160" s="662"/>
      <c r="S160" s="662"/>
      <c r="T160" s="639"/>
      <c r="U160" s="275"/>
      <c r="V160" s="314"/>
      <c r="W160" s="314"/>
      <c r="X160" s="678"/>
      <c r="Y160" s="678"/>
      <c r="Z160" s="275"/>
      <c r="AA160" s="275"/>
      <c r="AB160" s="275"/>
      <c r="AC160" s="275"/>
      <c r="AD160" s="275"/>
      <c r="AE160" s="275"/>
    </row>
    <row r="161" spans="1:31" ht="20.100000000000001" customHeight="1" x14ac:dyDescent="0.3">
      <c r="A161" s="275"/>
      <c r="B161" s="679" t="s">
        <v>232</v>
      </c>
      <c r="C161" s="670"/>
      <c r="D161" s="671"/>
      <c r="E161" s="413">
        <v>2908</v>
      </c>
      <c r="F161" s="435">
        <v>0.43867853371549254</v>
      </c>
      <c r="G161" s="436">
        <v>6629</v>
      </c>
      <c r="H161" s="473" t="s">
        <v>31</v>
      </c>
      <c r="I161" s="473" t="s">
        <v>31</v>
      </c>
      <c r="J161" s="473" t="s">
        <v>31</v>
      </c>
      <c r="K161" s="437">
        <v>0.22533632286995517</v>
      </c>
      <c r="L161" s="438">
        <v>0.11995515695067265</v>
      </c>
      <c r="M161" s="439"/>
      <c r="N161" s="439"/>
      <c r="O161" s="439"/>
      <c r="P161" s="439"/>
      <c r="Q161" s="439"/>
      <c r="R161" s="439"/>
      <c r="S161" s="439"/>
      <c r="T161" s="440"/>
      <c r="U161" s="275"/>
      <c r="V161" s="314"/>
      <c r="W161" s="314"/>
      <c r="X161" s="315" t="e">
        <f>SUM(#REF!)/SUM(#REF!)</f>
        <v>#REF!</v>
      </c>
      <c r="Y161" s="291" t="e">
        <f>SUM(#REF!)/SUM(#REF!)</f>
        <v>#REF!</v>
      </c>
      <c r="Z161" s="275"/>
      <c r="AA161" s="275"/>
      <c r="AB161" s="275"/>
      <c r="AC161" s="275"/>
      <c r="AD161" s="275"/>
      <c r="AE161" s="275"/>
    </row>
    <row r="162" spans="1:31" ht="20.100000000000001" customHeight="1" x14ac:dyDescent="0.3">
      <c r="A162" s="275"/>
      <c r="B162" s="441">
        <v>1</v>
      </c>
      <c r="C162" s="680" t="s">
        <v>36</v>
      </c>
      <c r="D162" s="681"/>
      <c r="E162" s="277">
        <v>1038</v>
      </c>
      <c r="F162" s="442">
        <v>0.46883468834688347</v>
      </c>
      <c r="G162" s="279">
        <v>2214</v>
      </c>
      <c r="H162" s="278">
        <v>0.21593509465363012</v>
      </c>
      <c r="I162" s="444">
        <v>-5.2950015863736904E-2</v>
      </c>
      <c r="J162" s="280">
        <v>0.26888511051736702</v>
      </c>
      <c r="K162" s="445">
        <v>0.13230769230769232</v>
      </c>
      <c r="L162" s="446">
        <v>5.8461538461538461E-2</v>
      </c>
      <c r="M162" s="695" t="s">
        <v>863</v>
      </c>
      <c r="N162" s="696"/>
      <c r="O162" s="696"/>
      <c r="P162" s="696"/>
      <c r="Q162" s="696"/>
      <c r="R162" s="696"/>
      <c r="S162" s="696"/>
      <c r="T162" s="697"/>
      <c r="U162" s="275"/>
      <c r="V162" s="314" t="s">
        <v>864</v>
      </c>
      <c r="W162" s="314" t="s">
        <v>865</v>
      </c>
      <c r="X162" s="314"/>
      <c r="Y162" s="275"/>
      <c r="Z162" s="275"/>
      <c r="AA162" s="275"/>
      <c r="AB162" s="275"/>
      <c r="AC162" s="275"/>
      <c r="AD162" s="275"/>
      <c r="AE162" s="275"/>
    </row>
    <row r="163" spans="1:31" ht="15" customHeight="1" outlineLevel="1" x14ac:dyDescent="0.3">
      <c r="A163" s="275"/>
      <c r="B163" s="474" t="s">
        <v>317</v>
      </c>
      <c r="C163" s="287" t="s">
        <v>36</v>
      </c>
      <c r="D163" s="293" t="s">
        <v>47</v>
      </c>
      <c r="E163" s="276">
        <v>692</v>
      </c>
      <c r="F163" s="442">
        <v>4.4358974358974361</v>
      </c>
      <c r="G163" s="279">
        <v>156</v>
      </c>
      <c r="H163" s="278">
        <v>0.66666666666666663</v>
      </c>
      <c r="I163" s="444">
        <v>0.59620596205962051</v>
      </c>
      <c r="J163" s="278">
        <v>7.0460704607046065E-2</v>
      </c>
      <c r="K163" s="445">
        <v>0</v>
      </c>
      <c r="L163" s="447">
        <v>0.18181818181818182</v>
      </c>
      <c r="M163" s="582"/>
      <c r="N163" s="582"/>
      <c r="O163" s="582"/>
      <c r="P163" s="582"/>
      <c r="Q163" s="582"/>
      <c r="R163" s="582"/>
      <c r="S163" s="582"/>
      <c r="T163" s="583"/>
      <c r="U163" s="275"/>
      <c r="V163" s="314"/>
      <c r="W163" s="314"/>
      <c r="X163" s="314"/>
      <c r="Y163" s="275"/>
      <c r="Z163" s="275"/>
      <c r="AA163" s="275"/>
      <c r="AB163" s="275"/>
      <c r="AC163" s="275"/>
      <c r="AD163" s="275"/>
      <c r="AE163" s="275"/>
    </row>
    <row r="164" spans="1:31" ht="15" customHeight="1" outlineLevel="1" x14ac:dyDescent="0.3">
      <c r="A164" s="275"/>
      <c r="B164" s="474" t="s">
        <v>364</v>
      </c>
      <c r="C164" s="287" t="s">
        <v>36</v>
      </c>
      <c r="D164" s="293" t="s">
        <v>49</v>
      </c>
      <c r="E164" s="276">
        <v>344</v>
      </c>
      <c r="F164" s="442">
        <v>1.5707762557077625</v>
      </c>
      <c r="G164" s="279">
        <v>219</v>
      </c>
      <c r="H164" s="278">
        <v>0.33140655105973027</v>
      </c>
      <c r="I164" s="444">
        <v>0.23249056189983869</v>
      </c>
      <c r="J164" s="278">
        <v>9.8915989159891596E-2</v>
      </c>
      <c r="K164" s="445">
        <v>0.5</v>
      </c>
      <c r="L164" s="447">
        <v>0</v>
      </c>
      <c r="M164" s="584"/>
      <c r="N164" s="584"/>
      <c r="O164" s="584"/>
      <c r="P164" s="584"/>
      <c r="Q164" s="584"/>
      <c r="R164" s="584"/>
      <c r="S164" s="584"/>
      <c r="T164" s="585"/>
      <c r="U164" s="275"/>
      <c r="V164" s="314"/>
      <c r="W164" s="314"/>
      <c r="X164" s="314"/>
      <c r="Y164" s="275"/>
      <c r="Z164" s="275"/>
      <c r="AA164" s="275"/>
      <c r="AB164" s="275"/>
      <c r="AC164" s="275"/>
      <c r="AD164" s="275"/>
      <c r="AE164" s="275"/>
    </row>
    <row r="165" spans="1:31" ht="15" customHeight="1" outlineLevel="1" x14ac:dyDescent="0.3">
      <c r="A165" s="275"/>
      <c r="B165" s="474" t="s">
        <v>365</v>
      </c>
      <c r="C165" s="287" t="s">
        <v>36</v>
      </c>
      <c r="D165" s="293" t="s">
        <v>51</v>
      </c>
      <c r="E165" s="276">
        <v>174</v>
      </c>
      <c r="F165" s="442">
        <v>1.0674846625766872</v>
      </c>
      <c r="G165" s="279">
        <v>163</v>
      </c>
      <c r="H165" s="278">
        <v>0.16763005780346821</v>
      </c>
      <c r="I165" s="444">
        <v>9.4007654912772631E-2</v>
      </c>
      <c r="J165" s="278">
        <v>7.3622402890695576E-2</v>
      </c>
      <c r="K165" s="445">
        <v>1</v>
      </c>
      <c r="L165" s="447">
        <v>0</v>
      </c>
      <c r="M165" s="584"/>
      <c r="N165" s="584"/>
      <c r="O165" s="584"/>
      <c r="P165" s="584"/>
      <c r="Q165" s="584"/>
      <c r="R165" s="584"/>
      <c r="S165" s="584"/>
      <c r="T165" s="585"/>
      <c r="U165" s="275"/>
      <c r="V165" s="314"/>
      <c r="W165" s="314"/>
      <c r="X165" s="314"/>
      <c r="Y165" s="275"/>
      <c r="Z165" s="275"/>
      <c r="AA165" s="275"/>
      <c r="AB165" s="275"/>
      <c r="AC165" s="275"/>
      <c r="AD165" s="275"/>
      <c r="AE165" s="275"/>
    </row>
    <row r="166" spans="1:31" ht="15" customHeight="1" outlineLevel="1" x14ac:dyDescent="0.3">
      <c r="A166" s="275"/>
      <c r="B166" s="474" t="s">
        <v>366</v>
      </c>
      <c r="C166" s="287" t="s">
        <v>36</v>
      </c>
      <c r="D166" s="293" t="s">
        <v>390</v>
      </c>
      <c r="E166" s="276">
        <v>60</v>
      </c>
      <c r="F166" s="442">
        <v>0.32432432432432434</v>
      </c>
      <c r="G166" s="279">
        <v>185</v>
      </c>
      <c r="H166" s="278">
        <v>5.7803468208092484E-2</v>
      </c>
      <c r="I166" s="444">
        <v>-2.5755700716930105E-2</v>
      </c>
      <c r="J166" s="278">
        <v>8.3559168925022589E-2</v>
      </c>
      <c r="K166" s="445">
        <v>0</v>
      </c>
      <c r="L166" s="447">
        <v>0.5</v>
      </c>
      <c r="M166" s="584"/>
      <c r="N166" s="584"/>
      <c r="O166" s="584"/>
      <c r="P166" s="584"/>
      <c r="Q166" s="584"/>
      <c r="R166" s="584"/>
      <c r="S166" s="584"/>
      <c r="T166" s="585"/>
      <c r="U166" s="275"/>
      <c r="V166" s="314"/>
      <c r="W166" s="314"/>
      <c r="X166" s="314"/>
      <c r="Y166" s="275"/>
      <c r="Z166" s="275"/>
      <c r="AA166" s="275"/>
      <c r="AB166" s="275"/>
      <c r="AC166" s="275"/>
      <c r="AD166" s="275"/>
      <c r="AE166" s="275"/>
    </row>
    <row r="167" spans="1:31" ht="15" customHeight="1" outlineLevel="1" x14ac:dyDescent="0.3">
      <c r="A167" s="275"/>
      <c r="B167" s="474" t="s">
        <v>367</v>
      </c>
      <c r="C167" s="288" t="s">
        <v>36</v>
      </c>
      <c r="D167" s="293" t="s">
        <v>54</v>
      </c>
      <c r="E167" s="276">
        <v>60</v>
      </c>
      <c r="F167" s="442">
        <v>0.22140221402214022</v>
      </c>
      <c r="G167" s="279">
        <v>271</v>
      </c>
      <c r="H167" s="278">
        <v>5.7803468208092484E-2</v>
      </c>
      <c r="I167" s="444">
        <v>-6.4599422487481142E-2</v>
      </c>
      <c r="J167" s="278">
        <v>0.12240289069557363</v>
      </c>
      <c r="K167" s="445" t="s">
        <v>32</v>
      </c>
      <c r="L167" s="447" t="s">
        <v>32</v>
      </c>
      <c r="M167" s="584"/>
      <c r="N167" s="584"/>
      <c r="O167" s="584"/>
      <c r="P167" s="584"/>
      <c r="Q167" s="584"/>
      <c r="R167" s="584"/>
      <c r="S167" s="584"/>
      <c r="T167" s="585"/>
      <c r="U167" s="275"/>
      <c r="V167" s="314"/>
      <c r="W167" s="314"/>
      <c r="X167" s="314"/>
      <c r="Y167" s="275"/>
      <c r="Z167" s="275"/>
      <c r="AA167" s="275"/>
      <c r="AB167" s="275"/>
      <c r="AC167" s="275"/>
      <c r="AD167" s="275"/>
      <c r="AE167" s="275"/>
    </row>
    <row r="168" spans="1:31" ht="20.100000000000001" customHeight="1" x14ac:dyDescent="0.3">
      <c r="A168" s="275"/>
      <c r="B168" s="450">
        <v>2</v>
      </c>
      <c r="C168" s="680" t="s">
        <v>42</v>
      </c>
      <c r="D168" s="681"/>
      <c r="E168" s="277">
        <v>885</v>
      </c>
      <c r="F168" s="442">
        <v>1.0792682926829269</v>
      </c>
      <c r="G168" s="279">
        <v>820</v>
      </c>
      <c r="H168" s="278">
        <v>0.18410651133763262</v>
      </c>
      <c r="I168" s="444">
        <v>8.4519433368237432E-2</v>
      </c>
      <c r="J168" s="280">
        <v>9.9587077969395185E-2</v>
      </c>
      <c r="K168" s="445">
        <v>0.15709969788519637</v>
      </c>
      <c r="L168" s="447">
        <v>0.1027190332326284</v>
      </c>
      <c r="M168" s="695" t="s">
        <v>799</v>
      </c>
      <c r="N168" s="696"/>
      <c r="O168" s="696"/>
      <c r="P168" s="696"/>
      <c r="Q168" s="696"/>
      <c r="R168" s="696"/>
      <c r="S168" s="696"/>
      <c r="T168" s="697"/>
      <c r="U168" s="275"/>
      <c r="V168" s="314" t="s">
        <v>866</v>
      </c>
      <c r="W168" s="314" t="s">
        <v>867</v>
      </c>
      <c r="X168" s="314"/>
      <c r="Y168" s="275"/>
      <c r="Z168" s="275"/>
      <c r="AA168" s="275"/>
      <c r="AB168" s="275"/>
      <c r="AC168" s="275"/>
      <c r="AD168" s="275"/>
      <c r="AE168" s="275"/>
    </row>
    <row r="169" spans="1:31" ht="15" customHeight="1" outlineLevel="1" x14ac:dyDescent="0.3">
      <c r="A169" s="275"/>
      <c r="B169" s="474" t="s">
        <v>318</v>
      </c>
      <c r="C169" s="287" t="s">
        <v>42</v>
      </c>
      <c r="D169" s="293" t="s">
        <v>381</v>
      </c>
      <c r="E169" s="276">
        <v>328</v>
      </c>
      <c r="F169" s="442">
        <v>1.5471698113207548</v>
      </c>
      <c r="G169" s="279">
        <v>212</v>
      </c>
      <c r="H169" s="278">
        <v>0.37062146892655368</v>
      </c>
      <c r="I169" s="444">
        <v>0.11208488356070001</v>
      </c>
      <c r="J169" s="278">
        <v>0.25853658536585367</v>
      </c>
      <c r="K169" s="445">
        <v>0</v>
      </c>
      <c r="L169" s="447">
        <v>0</v>
      </c>
      <c r="M169" s="584"/>
      <c r="N169" s="584"/>
      <c r="O169" s="584"/>
      <c r="P169" s="584"/>
      <c r="Q169" s="584"/>
      <c r="R169" s="584"/>
      <c r="S169" s="584"/>
      <c r="T169" s="585"/>
      <c r="U169" s="275"/>
      <c r="V169" s="314"/>
      <c r="W169" s="314"/>
      <c r="X169" s="314"/>
      <c r="Y169" s="275"/>
      <c r="Z169" s="275"/>
      <c r="AA169" s="275"/>
      <c r="AB169" s="275"/>
      <c r="AC169" s="275"/>
      <c r="AD169" s="275"/>
      <c r="AE169" s="275"/>
    </row>
    <row r="170" spans="1:31" ht="15" customHeight="1" outlineLevel="1" x14ac:dyDescent="0.3">
      <c r="A170" s="275"/>
      <c r="B170" s="475" t="s">
        <v>319</v>
      </c>
      <c r="C170" s="287" t="s">
        <v>42</v>
      </c>
      <c r="D170" s="293" t="s">
        <v>389</v>
      </c>
      <c r="E170" s="276">
        <v>67</v>
      </c>
      <c r="F170" s="442">
        <v>0.97101449275362317</v>
      </c>
      <c r="G170" s="279">
        <v>69</v>
      </c>
      <c r="H170" s="278">
        <v>7.5706214689265541E-2</v>
      </c>
      <c r="I170" s="444">
        <v>-8.4401267741490982E-3</v>
      </c>
      <c r="J170" s="278">
        <v>8.4146341463414639E-2</v>
      </c>
      <c r="K170" s="445">
        <v>0</v>
      </c>
      <c r="L170" s="447">
        <v>0.33333333333333331</v>
      </c>
      <c r="M170" s="584"/>
      <c r="N170" s="584"/>
      <c r="O170" s="584"/>
      <c r="P170" s="584"/>
      <c r="Q170" s="584"/>
      <c r="R170" s="584"/>
      <c r="S170" s="584"/>
      <c r="T170" s="585"/>
      <c r="U170" s="275"/>
      <c r="V170" s="314"/>
      <c r="W170" s="314"/>
      <c r="X170" s="314"/>
      <c r="Y170" s="275"/>
      <c r="Z170" s="275"/>
      <c r="AA170" s="275"/>
      <c r="AB170" s="275"/>
      <c r="AC170" s="275"/>
      <c r="AD170" s="275"/>
      <c r="AE170" s="275"/>
    </row>
    <row r="171" spans="1:31" ht="15" customHeight="1" outlineLevel="1" x14ac:dyDescent="0.3">
      <c r="A171" s="275"/>
      <c r="B171" s="475" t="s">
        <v>320</v>
      </c>
      <c r="C171" s="287" t="s">
        <v>42</v>
      </c>
      <c r="D171" s="293" t="s">
        <v>399</v>
      </c>
      <c r="E171" s="276">
        <v>26</v>
      </c>
      <c r="F171" s="442">
        <v>2</v>
      </c>
      <c r="G171" s="279">
        <v>13</v>
      </c>
      <c r="H171" s="278">
        <v>2.9378531073446328E-2</v>
      </c>
      <c r="I171" s="444">
        <v>1.3524872536860962E-2</v>
      </c>
      <c r="J171" s="278">
        <v>1.5853658536585366E-2</v>
      </c>
      <c r="K171" s="445">
        <v>0</v>
      </c>
      <c r="L171" s="447">
        <v>0</v>
      </c>
      <c r="M171" s="584"/>
      <c r="N171" s="584"/>
      <c r="O171" s="584"/>
      <c r="P171" s="584"/>
      <c r="Q171" s="584"/>
      <c r="R171" s="584"/>
      <c r="S171" s="584"/>
      <c r="T171" s="585"/>
      <c r="U171" s="275"/>
      <c r="V171" s="314"/>
      <c r="W171" s="314"/>
      <c r="X171" s="314"/>
      <c r="Y171" s="275"/>
      <c r="Z171" s="275"/>
      <c r="AA171" s="275"/>
      <c r="AB171" s="275"/>
      <c r="AC171" s="275"/>
      <c r="AD171" s="275"/>
      <c r="AE171" s="275"/>
    </row>
    <row r="172" spans="1:31" ht="15" customHeight="1" outlineLevel="1" x14ac:dyDescent="0.3">
      <c r="A172" s="275"/>
      <c r="B172" s="475" t="s">
        <v>321</v>
      </c>
      <c r="C172" s="287" t="s">
        <v>42</v>
      </c>
      <c r="D172" s="293"/>
      <c r="E172" s="276">
        <v>0</v>
      </c>
      <c r="F172" s="442" t="s">
        <v>30</v>
      </c>
      <c r="G172" s="279">
        <v>0</v>
      </c>
      <c r="H172" s="278">
        <v>0</v>
      </c>
      <c r="I172" s="444">
        <v>0</v>
      </c>
      <c r="J172" s="278">
        <v>0</v>
      </c>
      <c r="K172" s="445">
        <v>0</v>
      </c>
      <c r="L172" s="447">
        <v>0</v>
      </c>
      <c r="M172" s="584"/>
      <c r="N172" s="584"/>
      <c r="O172" s="584"/>
      <c r="P172" s="584"/>
      <c r="Q172" s="584"/>
      <c r="R172" s="584"/>
      <c r="S172" s="584"/>
      <c r="T172" s="585"/>
      <c r="U172" s="275"/>
      <c r="V172" s="314"/>
      <c r="W172" s="314"/>
      <c r="X172" s="314"/>
      <c r="Y172" s="275"/>
      <c r="Z172" s="275"/>
      <c r="AA172" s="275"/>
      <c r="AB172" s="275"/>
      <c r="AC172" s="275"/>
      <c r="AD172" s="275"/>
      <c r="AE172" s="275"/>
    </row>
    <row r="173" spans="1:31" ht="15" customHeight="1" outlineLevel="1" x14ac:dyDescent="0.3">
      <c r="A173" s="275"/>
      <c r="B173" s="475" t="s">
        <v>322</v>
      </c>
      <c r="C173" s="287" t="s">
        <v>42</v>
      </c>
      <c r="D173" s="451"/>
      <c r="E173" s="276">
        <v>0</v>
      </c>
      <c r="F173" s="442" t="s">
        <v>30</v>
      </c>
      <c r="G173" s="279">
        <v>0</v>
      </c>
      <c r="H173" s="278">
        <v>0</v>
      </c>
      <c r="I173" s="444">
        <v>0</v>
      </c>
      <c r="J173" s="278">
        <v>0</v>
      </c>
      <c r="K173" s="445">
        <v>0</v>
      </c>
      <c r="L173" s="447">
        <v>0</v>
      </c>
      <c r="M173" s="584"/>
      <c r="N173" s="584"/>
      <c r="O173" s="584"/>
      <c r="P173" s="584"/>
      <c r="Q173" s="584"/>
      <c r="R173" s="584"/>
      <c r="S173" s="584"/>
      <c r="T173" s="585"/>
      <c r="U173" s="275"/>
      <c r="V173" s="314"/>
      <c r="W173" s="314"/>
      <c r="X173" s="314"/>
      <c r="Y173" s="275"/>
      <c r="Z173" s="275"/>
      <c r="AA173" s="275"/>
      <c r="AB173" s="275"/>
      <c r="AC173" s="275"/>
      <c r="AD173" s="275"/>
      <c r="AE173" s="275"/>
    </row>
    <row r="174" spans="1:31" ht="20.100000000000001" customHeight="1" x14ac:dyDescent="0.3">
      <c r="A174" s="275"/>
      <c r="B174" s="441">
        <v>3</v>
      </c>
      <c r="C174" s="680" t="s">
        <v>45</v>
      </c>
      <c r="D174" s="681"/>
      <c r="E174" s="277">
        <v>707</v>
      </c>
      <c r="F174" s="442">
        <v>0.39943502824858756</v>
      </c>
      <c r="G174" s="279">
        <v>1770</v>
      </c>
      <c r="H174" s="278">
        <v>0.14707717911379239</v>
      </c>
      <c r="I174" s="444">
        <v>-6.7885172112828934E-2</v>
      </c>
      <c r="J174" s="280">
        <v>0.21496235122662133</v>
      </c>
      <c r="K174" s="445">
        <v>0.19902912621359223</v>
      </c>
      <c r="L174" s="447">
        <v>0.1941747572815534</v>
      </c>
      <c r="M174" s="695" t="s">
        <v>868</v>
      </c>
      <c r="N174" s="696"/>
      <c r="O174" s="696"/>
      <c r="P174" s="696"/>
      <c r="Q174" s="696"/>
      <c r="R174" s="696"/>
      <c r="S174" s="696"/>
      <c r="T174" s="697"/>
      <c r="U174" s="275"/>
      <c r="V174" s="314" t="s">
        <v>830</v>
      </c>
      <c r="W174" s="314" t="s">
        <v>721</v>
      </c>
      <c r="X174" s="314"/>
      <c r="Y174" s="275"/>
      <c r="Z174" s="275"/>
      <c r="AA174" s="275"/>
      <c r="AB174" s="275"/>
      <c r="AC174" s="275"/>
      <c r="AD174" s="275"/>
      <c r="AE174" s="275"/>
    </row>
    <row r="175" spans="1:31" ht="15" customHeight="1" outlineLevel="1" x14ac:dyDescent="0.3">
      <c r="A175" s="275"/>
      <c r="B175" s="475" t="s">
        <v>323</v>
      </c>
      <c r="C175" s="287" t="s">
        <v>45</v>
      </c>
      <c r="D175" s="293" t="s">
        <v>394</v>
      </c>
      <c r="E175" s="276">
        <v>374</v>
      </c>
      <c r="F175" s="442">
        <v>0.83296213808463249</v>
      </c>
      <c r="G175" s="279">
        <v>449</v>
      </c>
      <c r="H175" s="278">
        <v>0.52899575671852894</v>
      </c>
      <c r="I175" s="444">
        <v>0.27532344033434814</v>
      </c>
      <c r="J175" s="278">
        <v>0.25367231638418081</v>
      </c>
      <c r="K175" s="445">
        <v>0.18181818181818182</v>
      </c>
      <c r="L175" s="447">
        <v>0.36363636363636365</v>
      </c>
      <c r="M175" s="584"/>
      <c r="N175" s="584"/>
      <c r="O175" s="584"/>
      <c r="P175" s="584"/>
      <c r="Q175" s="584"/>
      <c r="R175" s="584"/>
      <c r="S175" s="584"/>
      <c r="T175" s="585"/>
      <c r="U175" s="275"/>
      <c r="V175" s="314"/>
      <c r="W175" s="314"/>
      <c r="X175" s="314"/>
      <c r="Y175" s="275"/>
      <c r="Z175" s="275"/>
      <c r="AA175" s="275"/>
      <c r="AB175" s="275"/>
      <c r="AC175" s="275"/>
      <c r="AD175" s="275"/>
      <c r="AE175" s="275"/>
    </row>
    <row r="176" spans="1:31" ht="15" customHeight="1" outlineLevel="1" x14ac:dyDescent="0.3">
      <c r="A176" s="275"/>
      <c r="B176" s="475" t="s">
        <v>324</v>
      </c>
      <c r="C176" s="287" t="s">
        <v>45</v>
      </c>
      <c r="D176" s="293" t="s">
        <v>398</v>
      </c>
      <c r="E176" s="276">
        <v>211</v>
      </c>
      <c r="F176" s="442">
        <v>0.54241645244215941</v>
      </c>
      <c r="G176" s="279">
        <v>389</v>
      </c>
      <c r="H176" s="278">
        <v>0.29844413012729842</v>
      </c>
      <c r="I176" s="444">
        <v>7.86701188278634E-2</v>
      </c>
      <c r="J176" s="278">
        <v>0.21977401129943502</v>
      </c>
      <c r="K176" s="445">
        <v>0</v>
      </c>
      <c r="L176" s="447">
        <v>0</v>
      </c>
      <c r="M176" s="584"/>
      <c r="N176" s="584"/>
      <c r="O176" s="584"/>
      <c r="P176" s="584"/>
      <c r="Q176" s="584"/>
      <c r="R176" s="584"/>
      <c r="S176" s="584"/>
      <c r="T176" s="585"/>
      <c r="U176" s="275"/>
      <c r="V176" s="314"/>
      <c r="W176" s="314"/>
      <c r="X176" s="314"/>
      <c r="Y176" s="275"/>
      <c r="Z176" s="275"/>
      <c r="AA176" s="275"/>
      <c r="AB176" s="275"/>
      <c r="AC176" s="275"/>
      <c r="AD176" s="275"/>
      <c r="AE176" s="275"/>
    </row>
    <row r="177" spans="1:31" ht="15" customHeight="1" outlineLevel="1" x14ac:dyDescent="0.3">
      <c r="A177" s="275"/>
      <c r="B177" s="475" t="s">
        <v>325</v>
      </c>
      <c r="C177" s="287" t="s">
        <v>45</v>
      </c>
      <c r="D177" s="293" t="s">
        <v>393</v>
      </c>
      <c r="E177" s="276">
        <v>23</v>
      </c>
      <c r="F177" s="442">
        <v>0.21100917431192662</v>
      </c>
      <c r="G177" s="279">
        <v>109</v>
      </c>
      <c r="H177" s="278">
        <v>3.2531824611032531E-2</v>
      </c>
      <c r="I177" s="444">
        <v>-2.9050096292922274E-2</v>
      </c>
      <c r="J177" s="278">
        <v>6.1581920903954805E-2</v>
      </c>
      <c r="K177" s="445">
        <v>0</v>
      </c>
      <c r="L177" s="447">
        <v>0</v>
      </c>
      <c r="M177" s="584"/>
      <c r="N177" s="584"/>
      <c r="O177" s="584"/>
      <c r="P177" s="584"/>
      <c r="Q177" s="584"/>
      <c r="R177" s="584"/>
      <c r="S177" s="584"/>
      <c r="T177" s="585"/>
      <c r="U177" s="275"/>
      <c r="V177" s="314"/>
      <c r="W177" s="314"/>
      <c r="X177" s="314"/>
      <c r="Y177" s="275"/>
      <c r="Z177" s="275"/>
      <c r="AA177" s="275"/>
      <c r="AB177" s="275"/>
      <c r="AC177" s="275"/>
      <c r="AD177" s="275"/>
      <c r="AE177" s="275"/>
    </row>
    <row r="178" spans="1:31" ht="15" customHeight="1" outlineLevel="1" x14ac:dyDescent="0.3">
      <c r="A178" s="275"/>
      <c r="B178" s="475" t="s">
        <v>326</v>
      </c>
      <c r="C178" s="287" t="s">
        <v>45</v>
      </c>
      <c r="D178" s="293" t="s">
        <v>384</v>
      </c>
      <c r="E178" s="276">
        <v>7</v>
      </c>
      <c r="F178" s="442">
        <v>0.1891891891891892</v>
      </c>
      <c r="G178" s="279">
        <v>37</v>
      </c>
      <c r="H178" s="278">
        <v>9.9009900990099011E-3</v>
      </c>
      <c r="I178" s="444">
        <v>-1.1002964703249985E-2</v>
      </c>
      <c r="J178" s="278">
        <v>2.0903954802259886E-2</v>
      </c>
      <c r="K178" s="445">
        <v>0</v>
      </c>
      <c r="L178" s="447">
        <v>0</v>
      </c>
      <c r="M178" s="584"/>
      <c r="N178" s="584"/>
      <c r="O178" s="584"/>
      <c r="P178" s="584"/>
      <c r="Q178" s="584"/>
      <c r="R178" s="584"/>
      <c r="S178" s="584"/>
      <c r="T178" s="585"/>
      <c r="U178" s="275"/>
      <c r="V178" s="314"/>
      <c r="W178" s="314"/>
      <c r="X178" s="314"/>
      <c r="Y178" s="275"/>
      <c r="Z178" s="275"/>
      <c r="AA178" s="275"/>
      <c r="AB178" s="275"/>
      <c r="AC178" s="275"/>
      <c r="AD178" s="275"/>
      <c r="AE178" s="275"/>
    </row>
    <row r="179" spans="1:31" ht="15" customHeight="1" outlineLevel="1" x14ac:dyDescent="0.3">
      <c r="A179" s="275"/>
      <c r="B179" s="475" t="s">
        <v>327</v>
      </c>
      <c r="C179" s="288" t="s">
        <v>45</v>
      </c>
      <c r="D179" s="451"/>
      <c r="E179" s="276">
        <v>0</v>
      </c>
      <c r="F179" s="442" t="s">
        <v>30</v>
      </c>
      <c r="G179" s="279">
        <v>0</v>
      </c>
      <c r="H179" s="278">
        <v>0</v>
      </c>
      <c r="I179" s="444">
        <v>0</v>
      </c>
      <c r="J179" s="278">
        <v>0</v>
      </c>
      <c r="K179" s="445">
        <v>0</v>
      </c>
      <c r="L179" s="447">
        <v>0</v>
      </c>
      <c r="M179" s="584"/>
      <c r="N179" s="584"/>
      <c r="O179" s="584"/>
      <c r="P179" s="584"/>
      <c r="Q179" s="584"/>
      <c r="R179" s="584"/>
      <c r="S179" s="584"/>
      <c r="T179" s="585"/>
      <c r="U179" s="275"/>
      <c r="V179" s="314"/>
      <c r="W179" s="314"/>
      <c r="X179" s="314"/>
      <c r="Y179" s="275"/>
      <c r="Z179" s="275"/>
      <c r="AA179" s="275"/>
      <c r="AB179" s="275"/>
      <c r="AC179" s="275"/>
      <c r="AD179" s="275"/>
      <c r="AE179" s="275"/>
    </row>
    <row r="180" spans="1:31" ht="20.100000000000001" customHeight="1" x14ac:dyDescent="0.3">
      <c r="A180" s="275"/>
      <c r="B180" s="441">
        <v>4</v>
      </c>
      <c r="C180" s="691" t="s">
        <v>41</v>
      </c>
      <c r="D180" s="692"/>
      <c r="E180" s="277">
        <v>678</v>
      </c>
      <c r="F180" s="442">
        <v>0.58549222797927458</v>
      </c>
      <c r="G180" s="279">
        <v>1158</v>
      </c>
      <c r="H180" s="278">
        <v>0.14104431038069482</v>
      </c>
      <c r="I180" s="444">
        <v>4.0792466293917973E-4</v>
      </c>
      <c r="J180" s="280">
        <v>0.14063638571775564</v>
      </c>
      <c r="K180" s="445">
        <v>0.1484375</v>
      </c>
      <c r="L180" s="447">
        <v>0.203125</v>
      </c>
      <c r="M180" s="695" t="s">
        <v>869</v>
      </c>
      <c r="N180" s="696"/>
      <c r="O180" s="696"/>
      <c r="P180" s="696"/>
      <c r="Q180" s="696"/>
      <c r="R180" s="696"/>
      <c r="S180" s="696"/>
      <c r="T180" s="697"/>
      <c r="U180" s="275"/>
      <c r="V180" s="314" t="s">
        <v>870</v>
      </c>
      <c r="W180" s="314" t="s">
        <v>607</v>
      </c>
      <c r="X180" s="314"/>
      <c r="Y180" s="275"/>
      <c r="Z180" s="275"/>
      <c r="AA180" s="3"/>
      <c r="AB180" s="275"/>
      <c r="AC180" s="275"/>
      <c r="AD180" s="275"/>
      <c r="AE180" s="275"/>
    </row>
    <row r="181" spans="1:31" ht="15" customHeight="1" outlineLevel="1" x14ac:dyDescent="0.3">
      <c r="A181" s="275"/>
      <c r="B181" s="474" t="s">
        <v>328</v>
      </c>
      <c r="C181" s="452" t="s">
        <v>41</v>
      </c>
      <c r="D181" s="293" t="s">
        <v>386</v>
      </c>
      <c r="E181" s="276">
        <v>463</v>
      </c>
      <c r="F181" s="442">
        <v>1.8300395256916997</v>
      </c>
      <c r="G181" s="279">
        <v>253</v>
      </c>
      <c r="H181" s="278">
        <v>0.68289085545722716</v>
      </c>
      <c r="I181" s="444">
        <v>0.46441071728796979</v>
      </c>
      <c r="J181" s="278">
        <v>0.21848013816925735</v>
      </c>
      <c r="K181" s="445">
        <v>0</v>
      </c>
      <c r="L181" s="447">
        <v>0.66666666666666663</v>
      </c>
      <c r="M181" s="584"/>
      <c r="N181" s="584"/>
      <c r="O181" s="584"/>
      <c r="P181" s="584"/>
      <c r="Q181" s="584"/>
      <c r="R181" s="584"/>
      <c r="S181" s="584"/>
      <c r="T181" s="585"/>
      <c r="U181" s="275"/>
      <c r="V181" s="314"/>
      <c r="W181" s="314"/>
      <c r="X181" s="314"/>
      <c r="Y181" s="275"/>
      <c r="Z181" s="275"/>
      <c r="AA181" s="275"/>
      <c r="AB181" s="275"/>
      <c r="AC181" s="275"/>
      <c r="AD181" s="275"/>
      <c r="AE181" s="275"/>
    </row>
    <row r="182" spans="1:31" ht="15" customHeight="1" outlineLevel="1" x14ac:dyDescent="0.3">
      <c r="A182" s="275"/>
      <c r="B182" s="474" t="s">
        <v>329</v>
      </c>
      <c r="C182" s="452" t="s">
        <v>41</v>
      </c>
      <c r="D182" s="453" t="s">
        <v>385</v>
      </c>
      <c r="E182" s="276">
        <v>305</v>
      </c>
      <c r="F182" s="442">
        <v>1.8944099378881987</v>
      </c>
      <c r="G182" s="279">
        <v>161</v>
      </c>
      <c r="H182" s="278">
        <v>0.44985250737463128</v>
      </c>
      <c r="I182" s="444">
        <v>0.31081969217601296</v>
      </c>
      <c r="J182" s="278">
        <v>0.13903281519861832</v>
      </c>
      <c r="K182" s="445">
        <v>0</v>
      </c>
      <c r="L182" s="447">
        <v>0.33333333333333331</v>
      </c>
      <c r="M182" s="584"/>
      <c r="N182" s="584"/>
      <c r="O182" s="584"/>
      <c r="P182" s="584"/>
      <c r="Q182" s="584"/>
      <c r="R182" s="584"/>
      <c r="S182" s="584"/>
      <c r="T182" s="585"/>
      <c r="U182" s="275"/>
      <c r="V182" s="314"/>
      <c r="W182" s="314"/>
      <c r="X182" s="314"/>
      <c r="Y182" s="275"/>
      <c r="Z182" s="275"/>
      <c r="AA182" s="275"/>
      <c r="AB182" s="275"/>
      <c r="AC182" s="275"/>
      <c r="AD182" s="275"/>
      <c r="AE182" s="275"/>
    </row>
    <row r="183" spans="1:31" ht="15" customHeight="1" outlineLevel="1" x14ac:dyDescent="0.3">
      <c r="A183" s="275"/>
      <c r="B183" s="474" t="s">
        <v>330</v>
      </c>
      <c r="C183" s="452" t="s">
        <v>41</v>
      </c>
      <c r="D183" s="453" t="s">
        <v>392</v>
      </c>
      <c r="E183" s="276">
        <v>186</v>
      </c>
      <c r="F183" s="442">
        <v>0.46969696969696972</v>
      </c>
      <c r="G183" s="279">
        <v>396</v>
      </c>
      <c r="H183" s="278">
        <v>0.27433628318584069</v>
      </c>
      <c r="I183" s="444">
        <v>-6.7632628731257749E-2</v>
      </c>
      <c r="J183" s="278">
        <v>0.34196891191709844</v>
      </c>
      <c r="K183" s="445">
        <v>0.25</v>
      </c>
      <c r="L183" s="447">
        <v>0.5</v>
      </c>
      <c r="M183" s="584"/>
      <c r="N183" s="584"/>
      <c r="O183" s="584"/>
      <c r="P183" s="584"/>
      <c r="Q183" s="584"/>
      <c r="R183" s="584"/>
      <c r="S183" s="584"/>
      <c r="T183" s="585"/>
      <c r="U183" s="275"/>
      <c r="V183" s="314"/>
      <c r="W183" s="314"/>
      <c r="X183" s="314"/>
      <c r="Y183" s="275"/>
      <c r="Z183" s="275"/>
      <c r="AA183" s="275"/>
      <c r="AB183" s="275"/>
      <c r="AC183" s="275"/>
      <c r="AD183" s="275"/>
      <c r="AE183" s="275"/>
    </row>
    <row r="184" spans="1:31" ht="15" customHeight="1" outlineLevel="1" x14ac:dyDescent="0.3">
      <c r="A184" s="275"/>
      <c r="B184" s="474" t="s">
        <v>331</v>
      </c>
      <c r="C184" s="452" t="s">
        <v>41</v>
      </c>
      <c r="D184" s="293"/>
      <c r="E184" s="276">
        <v>0</v>
      </c>
      <c r="F184" s="442" t="s">
        <v>30</v>
      </c>
      <c r="G184" s="279">
        <v>0</v>
      </c>
      <c r="H184" s="278">
        <v>0</v>
      </c>
      <c r="I184" s="444">
        <v>0</v>
      </c>
      <c r="J184" s="278">
        <v>0</v>
      </c>
      <c r="K184" s="445">
        <v>0</v>
      </c>
      <c r="L184" s="447">
        <v>0</v>
      </c>
      <c r="M184" s="584"/>
      <c r="N184" s="584"/>
      <c r="O184" s="584"/>
      <c r="P184" s="584"/>
      <c r="Q184" s="584"/>
      <c r="R184" s="584"/>
      <c r="S184" s="584"/>
      <c r="T184" s="585"/>
      <c r="U184" s="275"/>
      <c r="V184" s="314"/>
      <c r="W184" s="314"/>
      <c r="X184" s="314"/>
      <c r="Y184" s="275"/>
      <c r="Z184" s="275"/>
      <c r="AA184" s="275"/>
      <c r="AB184" s="275"/>
      <c r="AC184" s="275"/>
      <c r="AD184" s="275"/>
      <c r="AE184" s="275"/>
    </row>
    <row r="185" spans="1:31" ht="15" customHeight="1" outlineLevel="1" x14ac:dyDescent="0.3">
      <c r="A185" s="275"/>
      <c r="B185" s="474" t="s">
        <v>332</v>
      </c>
      <c r="C185" s="452" t="s">
        <v>41</v>
      </c>
      <c r="D185" s="454"/>
      <c r="E185" s="276">
        <v>0</v>
      </c>
      <c r="F185" s="442" t="s">
        <v>30</v>
      </c>
      <c r="G185" s="279">
        <v>0</v>
      </c>
      <c r="H185" s="278">
        <v>0</v>
      </c>
      <c r="I185" s="444">
        <v>0</v>
      </c>
      <c r="J185" s="278">
        <v>0</v>
      </c>
      <c r="K185" s="445">
        <v>0</v>
      </c>
      <c r="L185" s="447">
        <v>0</v>
      </c>
      <c r="M185" s="584"/>
      <c r="N185" s="584"/>
      <c r="O185" s="584"/>
      <c r="P185" s="584"/>
      <c r="Q185" s="584"/>
      <c r="R185" s="584"/>
      <c r="S185" s="584"/>
      <c r="T185" s="585"/>
      <c r="U185" s="275"/>
      <c r="V185" s="314"/>
      <c r="W185" s="314"/>
      <c r="X185" s="314"/>
      <c r="Y185" s="275"/>
      <c r="Z185" s="275"/>
      <c r="AA185" s="275"/>
      <c r="AB185" s="275"/>
      <c r="AC185" s="275"/>
      <c r="AD185" s="275"/>
      <c r="AE185" s="275"/>
    </row>
    <row r="186" spans="1:31" ht="20.100000000000001" customHeight="1" x14ac:dyDescent="0.3">
      <c r="A186" s="275"/>
      <c r="B186" s="441">
        <v>5</v>
      </c>
      <c r="C186" s="691" t="s">
        <v>37</v>
      </c>
      <c r="D186" s="692"/>
      <c r="E186" s="277">
        <v>423</v>
      </c>
      <c r="F186" s="442">
        <v>0.45928338762214982</v>
      </c>
      <c r="G186" s="279">
        <v>921</v>
      </c>
      <c r="H186" s="278">
        <v>8.7996671520698982E-2</v>
      </c>
      <c r="I186" s="444">
        <v>-2.385661971078025E-2</v>
      </c>
      <c r="J186" s="280">
        <v>0.11185329123147923</v>
      </c>
      <c r="K186" s="445">
        <v>6.3157894736842107E-2</v>
      </c>
      <c r="L186" s="447">
        <v>0.17894736842105263</v>
      </c>
      <c r="M186" s="695" t="s">
        <v>871</v>
      </c>
      <c r="N186" s="696"/>
      <c r="O186" s="696"/>
      <c r="P186" s="696"/>
      <c r="Q186" s="696"/>
      <c r="R186" s="696"/>
      <c r="S186" s="696"/>
      <c r="T186" s="697"/>
      <c r="U186" s="275"/>
      <c r="V186" s="314" t="s">
        <v>609</v>
      </c>
      <c r="W186" s="314">
        <v>0</v>
      </c>
      <c r="X186" s="314"/>
      <c r="Y186" s="275"/>
      <c r="Z186" s="275"/>
      <c r="AA186" s="275"/>
      <c r="AB186" s="275"/>
      <c r="AC186" s="275"/>
      <c r="AD186" s="275"/>
      <c r="AE186" s="275"/>
    </row>
    <row r="187" spans="1:31" ht="15" customHeight="1" outlineLevel="1" x14ac:dyDescent="0.3">
      <c r="A187" s="275"/>
      <c r="B187" s="475" t="s">
        <v>333</v>
      </c>
      <c r="C187" s="452" t="s">
        <v>37</v>
      </c>
      <c r="D187" s="293" t="s">
        <v>396</v>
      </c>
      <c r="E187" s="276">
        <v>323</v>
      </c>
      <c r="F187" s="442">
        <v>0.93083573487031701</v>
      </c>
      <c r="G187" s="279">
        <v>347</v>
      </c>
      <c r="H187" s="278">
        <v>0.7635933806146572</v>
      </c>
      <c r="I187" s="444">
        <v>0.38682899407828369</v>
      </c>
      <c r="J187" s="278">
        <v>0.37676438653637351</v>
      </c>
      <c r="K187" s="445">
        <v>6.6666666666666666E-2</v>
      </c>
      <c r="L187" s="447">
        <v>0.26666666666666666</v>
      </c>
      <c r="M187" s="584"/>
      <c r="N187" s="584"/>
      <c r="O187" s="584"/>
      <c r="P187" s="584"/>
      <c r="Q187" s="584"/>
      <c r="R187" s="584"/>
      <c r="S187" s="584"/>
      <c r="T187" s="585"/>
      <c r="U187" s="275"/>
      <c r="V187" s="314"/>
      <c r="W187" s="314"/>
      <c r="X187" s="314"/>
      <c r="Y187" s="275"/>
      <c r="Z187" s="275"/>
      <c r="AA187" s="275"/>
      <c r="AB187" s="275"/>
      <c r="AC187" s="275"/>
      <c r="AD187" s="275"/>
      <c r="AE187" s="275"/>
    </row>
    <row r="188" spans="1:31" ht="15" customHeight="1" outlineLevel="1" x14ac:dyDescent="0.3">
      <c r="A188" s="275"/>
      <c r="B188" s="475" t="s">
        <v>334</v>
      </c>
      <c r="C188" s="452" t="s">
        <v>37</v>
      </c>
      <c r="D188" s="293" t="s">
        <v>397</v>
      </c>
      <c r="E188" s="276">
        <v>55</v>
      </c>
      <c r="F188" s="442">
        <v>0.23404255319148937</v>
      </c>
      <c r="G188" s="279">
        <v>235</v>
      </c>
      <c r="H188" s="278">
        <v>0.13002364066193853</v>
      </c>
      <c r="I188" s="444">
        <v>-0.1251337969059225</v>
      </c>
      <c r="J188" s="278">
        <v>0.25515743756786102</v>
      </c>
      <c r="K188" s="445">
        <v>0</v>
      </c>
      <c r="L188" s="447">
        <v>0.25</v>
      </c>
      <c r="M188" s="584"/>
      <c r="N188" s="584"/>
      <c r="O188" s="584"/>
      <c r="P188" s="584"/>
      <c r="Q188" s="584"/>
      <c r="R188" s="584"/>
      <c r="S188" s="584"/>
      <c r="T188" s="585"/>
      <c r="U188" s="275"/>
      <c r="V188" s="314"/>
      <c r="W188" s="314"/>
      <c r="X188" s="314"/>
      <c r="Y188" s="275"/>
      <c r="Z188" s="275"/>
      <c r="AA188" s="275"/>
      <c r="AB188" s="275"/>
      <c r="AC188" s="275"/>
      <c r="AD188" s="275"/>
      <c r="AE188" s="275"/>
    </row>
    <row r="189" spans="1:31" ht="15" customHeight="1" outlineLevel="1" x14ac:dyDescent="0.3">
      <c r="A189" s="275"/>
      <c r="B189" s="475" t="s">
        <v>335</v>
      </c>
      <c r="C189" s="452" t="s">
        <v>37</v>
      </c>
      <c r="D189" s="293" t="s">
        <v>434</v>
      </c>
      <c r="E189" s="276">
        <v>0</v>
      </c>
      <c r="F189" s="442">
        <v>0</v>
      </c>
      <c r="G189" s="279">
        <v>1</v>
      </c>
      <c r="H189" s="278">
        <v>0</v>
      </c>
      <c r="I189" s="444">
        <v>-1.0857763300760044E-3</v>
      </c>
      <c r="J189" s="278">
        <v>1.0857763300760044E-3</v>
      </c>
      <c r="K189" s="445" t="s">
        <v>32</v>
      </c>
      <c r="L189" s="447" t="s">
        <v>32</v>
      </c>
      <c r="M189" s="584"/>
      <c r="N189" s="584"/>
      <c r="O189" s="584"/>
      <c r="P189" s="584"/>
      <c r="Q189" s="584"/>
      <c r="R189" s="584"/>
      <c r="S189" s="584"/>
      <c r="T189" s="585"/>
      <c r="U189" s="275"/>
      <c r="V189" s="314"/>
      <c r="W189" s="314"/>
      <c r="X189" s="314"/>
      <c r="Y189" s="275"/>
      <c r="Z189" s="275"/>
      <c r="AA189" s="275"/>
      <c r="AB189" s="275"/>
      <c r="AC189" s="275"/>
      <c r="AD189" s="275"/>
      <c r="AE189" s="275"/>
    </row>
    <row r="190" spans="1:31" ht="15" customHeight="1" outlineLevel="1" x14ac:dyDescent="0.3">
      <c r="A190" s="275"/>
      <c r="B190" s="475" t="s">
        <v>336</v>
      </c>
      <c r="C190" s="452" t="s">
        <v>37</v>
      </c>
      <c r="D190" s="293"/>
      <c r="E190" s="276">
        <v>0</v>
      </c>
      <c r="F190" s="442" t="s">
        <v>30</v>
      </c>
      <c r="G190" s="279">
        <v>0</v>
      </c>
      <c r="H190" s="278">
        <v>0</v>
      </c>
      <c r="I190" s="444">
        <v>0</v>
      </c>
      <c r="J190" s="278">
        <v>0</v>
      </c>
      <c r="K190" s="445">
        <v>0</v>
      </c>
      <c r="L190" s="447">
        <v>0</v>
      </c>
      <c r="M190" s="584"/>
      <c r="N190" s="584"/>
      <c r="O190" s="584"/>
      <c r="P190" s="584"/>
      <c r="Q190" s="584"/>
      <c r="R190" s="584"/>
      <c r="S190" s="584"/>
      <c r="T190" s="585"/>
      <c r="U190" s="275"/>
      <c r="V190" s="314"/>
      <c r="W190" s="314"/>
      <c r="X190" s="314"/>
      <c r="Y190" s="275"/>
      <c r="Z190" s="275"/>
      <c r="AA190" s="275"/>
      <c r="AB190" s="275"/>
      <c r="AC190" s="275"/>
      <c r="AD190" s="275"/>
      <c r="AE190" s="275"/>
    </row>
    <row r="191" spans="1:31" ht="15" customHeight="1" outlineLevel="1" x14ac:dyDescent="0.3">
      <c r="A191" s="275"/>
      <c r="B191" s="475" t="s">
        <v>337</v>
      </c>
      <c r="C191" s="455" t="s">
        <v>37</v>
      </c>
      <c r="D191" s="293"/>
      <c r="E191" s="276">
        <v>0</v>
      </c>
      <c r="F191" s="442" t="s">
        <v>30</v>
      </c>
      <c r="G191" s="279">
        <v>0</v>
      </c>
      <c r="H191" s="278">
        <v>0</v>
      </c>
      <c r="I191" s="444">
        <v>0</v>
      </c>
      <c r="J191" s="278">
        <v>0</v>
      </c>
      <c r="K191" s="445">
        <v>0</v>
      </c>
      <c r="L191" s="447">
        <v>0</v>
      </c>
      <c r="M191" s="584"/>
      <c r="N191" s="584"/>
      <c r="O191" s="584"/>
      <c r="P191" s="584"/>
      <c r="Q191" s="584"/>
      <c r="R191" s="584"/>
      <c r="S191" s="584"/>
      <c r="T191" s="585"/>
      <c r="U191" s="275"/>
      <c r="V191" s="314"/>
      <c r="W191" s="314"/>
      <c r="X191" s="314"/>
      <c r="Y191" s="275"/>
      <c r="Z191" s="275"/>
      <c r="AA191" s="275"/>
      <c r="AB191" s="275"/>
      <c r="AC191" s="275"/>
      <c r="AD191" s="275"/>
      <c r="AE191" s="275"/>
    </row>
    <row r="192" spans="1:31" ht="20.100000000000001" customHeight="1" x14ac:dyDescent="0.3">
      <c r="A192" s="275"/>
      <c r="B192" s="450">
        <v>6</v>
      </c>
      <c r="C192" s="698" t="s">
        <v>237</v>
      </c>
      <c r="D192" s="699"/>
      <c r="E192" s="277">
        <v>388</v>
      </c>
      <c r="F192" s="442">
        <v>1.6099585062240664</v>
      </c>
      <c r="G192" s="279">
        <v>241</v>
      </c>
      <c r="H192" s="278">
        <v>8.071562304971916E-2</v>
      </c>
      <c r="I192" s="444">
        <v>5.1446737939201792E-2</v>
      </c>
      <c r="J192" s="280">
        <v>2.9268885110517368E-2</v>
      </c>
      <c r="K192" s="445">
        <v>9.0909090909090912E-2</v>
      </c>
      <c r="L192" s="447">
        <v>0.16363636363636364</v>
      </c>
      <c r="M192" s="695" t="s">
        <v>802</v>
      </c>
      <c r="N192" s="696"/>
      <c r="O192" s="696"/>
      <c r="P192" s="696"/>
      <c r="Q192" s="696"/>
      <c r="R192" s="696"/>
      <c r="S192" s="696"/>
      <c r="T192" s="697"/>
      <c r="U192" s="275"/>
      <c r="V192" s="314" t="s">
        <v>722</v>
      </c>
      <c r="W192" s="314" t="s">
        <v>723</v>
      </c>
      <c r="X192" s="314"/>
      <c r="Y192" s="275"/>
      <c r="Z192" s="275"/>
      <c r="AA192" s="275"/>
      <c r="AB192" s="275"/>
      <c r="AC192" s="275"/>
      <c r="AD192" s="275"/>
      <c r="AE192" s="275"/>
    </row>
    <row r="193" spans="1:31" ht="15" customHeight="1" outlineLevel="1" x14ac:dyDescent="0.3">
      <c r="A193" s="275"/>
      <c r="B193" s="475" t="s">
        <v>338</v>
      </c>
      <c r="C193" s="452" t="s">
        <v>237</v>
      </c>
      <c r="D193" s="293" t="s">
        <v>382</v>
      </c>
      <c r="E193" s="276">
        <v>133</v>
      </c>
      <c r="F193" s="442">
        <v>1.4456521739130435</v>
      </c>
      <c r="G193" s="279">
        <v>92</v>
      </c>
      <c r="H193" s="278">
        <v>0.34278350515463918</v>
      </c>
      <c r="I193" s="444">
        <v>-3.8959233434572416E-2</v>
      </c>
      <c r="J193" s="278">
        <v>0.38174273858921159</v>
      </c>
      <c r="K193" s="445">
        <v>0</v>
      </c>
      <c r="L193" s="447">
        <v>0</v>
      </c>
      <c r="M193" s="584"/>
      <c r="N193" s="584"/>
      <c r="O193" s="584"/>
      <c r="P193" s="584"/>
      <c r="Q193" s="584"/>
      <c r="R193" s="584"/>
      <c r="S193" s="584"/>
      <c r="T193" s="585"/>
      <c r="U193" s="275"/>
      <c r="V193" s="314"/>
      <c r="W193" s="314"/>
      <c r="X193" s="314"/>
      <c r="Y193" s="275"/>
      <c r="Z193" s="275"/>
      <c r="AA193" s="275"/>
      <c r="AB193" s="275"/>
      <c r="AC193" s="275"/>
      <c r="AD193" s="275"/>
      <c r="AE193" s="275"/>
    </row>
    <row r="194" spans="1:31" ht="15" customHeight="1" outlineLevel="1" x14ac:dyDescent="0.3">
      <c r="A194" s="275"/>
      <c r="B194" s="475" t="s">
        <v>339</v>
      </c>
      <c r="C194" s="452" t="s">
        <v>237</v>
      </c>
      <c r="D194" s="293"/>
      <c r="E194" s="276">
        <v>0</v>
      </c>
      <c r="F194" s="442" t="s">
        <v>30</v>
      </c>
      <c r="G194" s="279">
        <v>0</v>
      </c>
      <c r="H194" s="278">
        <v>0</v>
      </c>
      <c r="I194" s="444">
        <v>0</v>
      </c>
      <c r="J194" s="278">
        <v>0</v>
      </c>
      <c r="K194" s="445">
        <v>0</v>
      </c>
      <c r="L194" s="447">
        <v>0</v>
      </c>
      <c r="M194" s="584"/>
      <c r="N194" s="584"/>
      <c r="O194" s="584"/>
      <c r="P194" s="584"/>
      <c r="Q194" s="584"/>
      <c r="R194" s="584"/>
      <c r="S194" s="584"/>
      <c r="T194" s="585"/>
      <c r="U194" s="275"/>
      <c r="V194" s="314"/>
      <c r="W194" s="314"/>
      <c r="X194" s="314"/>
      <c r="Y194" s="275"/>
      <c r="Z194" s="275"/>
      <c r="AA194" s="275"/>
      <c r="AB194" s="275"/>
      <c r="AC194" s="275"/>
      <c r="AD194" s="275"/>
      <c r="AE194" s="275"/>
    </row>
    <row r="195" spans="1:31" ht="15" customHeight="1" outlineLevel="1" x14ac:dyDescent="0.3">
      <c r="A195" s="275"/>
      <c r="B195" s="475" t="s">
        <v>340</v>
      </c>
      <c r="C195" s="452" t="s">
        <v>237</v>
      </c>
      <c r="D195" s="293"/>
      <c r="E195" s="276">
        <v>0</v>
      </c>
      <c r="F195" s="442" t="s">
        <v>30</v>
      </c>
      <c r="G195" s="279">
        <v>0</v>
      </c>
      <c r="H195" s="278">
        <v>0</v>
      </c>
      <c r="I195" s="444">
        <v>0</v>
      </c>
      <c r="J195" s="278">
        <v>0</v>
      </c>
      <c r="K195" s="445">
        <v>0</v>
      </c>
      <c r="L195" s="447">
        <v>0</v>
      </c>
      <c r="M195" s="584"/>
      <c r="N195" s="584"/>
      <c r="O195" s="584"/>
      <c r="P195" s="584"/>
      <c r="Q195" s="584"/>
      <c r="R195" s="584"/>
      <c r="S195" s="584"/>
      <c r="T195" s="585"/>
      <c r="U195" s="275"/>
      <c r="V195" s="314"/>
      <c r="W195" s="314"/>
      <c r="X195" s="314"/>
      <c r="Y195" s="275"/>
      <c r="Z195" s="275"/>
      <c r="AA195" s="275"/>
      <c r="AB195" s="275"/>
      <c r="AC195" s="275"/>
      <c r="AD195" s="275"/>
      <c r="AE195" s="275"/>
    </row>
    <row r="196" spans="1:31" ht="15" customHeight="1" outlineLevel="1" x14ac:dyDescent="0.3">
      <c r="A196" s="275"/>
      <c r="B196" s="475" t="s">
        <v>341</v>
      </c>
      <c r="C196" s="452" t="s">
        <v>237</v>
      </c>
      <c r="D196" s="293"/>
      <c r="E196" s="276">
        <v>0</v>
      </c>
      <c r="F196" s="442" t="s">
        <v>30</v>
      </c>
      <c r="G196" s="279">
        <v>0</v>
      </c>
      <c r="H196" s="278">
        <v>0</v>
      </c>
      <c r="I196" s="444">
        <v>0</v>
      </c>
      <c r="J196" s="278">
        <v>0</v>
      </c>
      <c r="K196" s="445">
        <v>0</v>
      </c>
      <c r="L196" s="447">
        <v>0</v>
      </c>
      <c r="M196" s="584"/>
      <c r="N196" s="584"/>
      <c r="O196" s="584"/>
      <c r="P196" s="584"/>
      <c r="Q196" s="584"/>
      <c r="R196" s="584"/>
      <c r="S196" s="584"/>
      <c r="T196" s="585"/>
      <c r="U196" s="275"/>
      <c r="V196" s="314"/>
      <c r="W196" s="314"/>
      <c r="X196" s="314"/>
      <c r="Y196" s="275"/>
      <c r="Z196" s="275"/>
      <c r="AA196" s="275"/>
      <c r="AB196" s="275"/>
      <c r="AC196" s="275"/>
      <c r="AD196" s="275"/>
      <c r="AE196" s="275"/>
    </row>
    <row r="197" spans="1:31" ht="15" customHeight="1" outlineLevel="1" x14ac:dyDescent="0.3">
      <c r="A197" s="275"/>
      <c r="B197" s="475" t="s">
        <v>342</v>
      </c>
      <c r="C197" s="455" t="s">
        <v>237</v>
      </c>
      <c r="D197" s="293"/>
      <c r="E197" s="276">
        <v>0</v>
      </c>
      <c r="F197" s="442" t="s">
        <v>30</v>
      </c>
      <c r="G197" s="279">
        <v>0</v>
      </c>
      <c r="H197" s="278">
        <v>0</v>
      </c>
      <c r="I197" s="444">
        <v>0</v>
      </c>
      <c r="J197" s="278">
        <v>0</v>
      </c>
      <c r="K197" s="445">
        <v>0</v>
      </c>
      <c r="L197" s="447">
        <v>0</v>
      </c>
      <c r="M197" s="584"/>
      <c r="N197" s="584"/>
      <c r="O197" s="584"/>
      <c r="P197" s="584"/>
      <c r="Q197" s="584"/>
      <c r="R197" s="584"/>
      <c r="S197" s="584"/>
      <c r="T197" s="585"/>
      <c r="U197" s="275"/>
      <c r="V197" s="314"/>
      <c r="W197" s="314"/>
      <c r="X197" s="314"/>
      <c r="Y197" s="275"/>
      <c r="Z197" s="275"/>
      <c r="AA197" s="275"/>
      <c r="AB197" s="275"/>
      <c r="AC197" s="275"/>
      <c r="AD197" s="275"/>
      <c r="AE197" s="275"/>
    </row>
    <row r="198" spans="1:31" ht="20.100000000000001" customHeight="1" x14ac:dyDescent="0.3">
      <c r="A198" s="275"/>
      <c r="B198" s="450">
        <v>7</v>
      </c>
      <c r="C198" s="691" t="s">
        <v>40</v>
      </c>
      <c r="D198" s="692"/>
      <c r="E198" s="277">
        <v>270</v>
      </c>
      <c r="F198" s="442">
        <v>3.2926829268292681</v>
      </c>
      <c r="G198" s="279">
        <v>82</v>
      </c>
      <c r="H198" s="278">
        <v>5.6168088204701476E-2</v>
      </c>
      <c r="I198" s="444">
        <v>4.6209380407761957E-2</v>
      </c>
      <c r="J198" s="280">
        <v>9.9587077969395185E-3</v>
      </c>
      <c r="K198" s="445">
        <v>6.6666666666666666E-2</v>
      </c>
      <c r="L198" s="447">
        <v>3.3333333333333333E-2</v>
      </c>
      <c r="M198" s="695" t="s">
        <v>748</v>
      </c>
      <c r="N198" s="696"/>
      <c r="O198" s="696"/>
      <c r="P198" s="696"/>
      <c r="Q198" s="696"/>
      <c r="R198" s="696"/>
      <c r="S198" s="696"/>
      <c r="T198" s="697"/>
      <c r="U198" s="275"/>
      <c r="V198" s="314" t="s">
        <v>872</v>
      </c>
      <c r="W198" s="314" t="s">
        <v>873</v>
      </c>
      <c r="X198" s="314"/>
      <c r="Y198" s="275"/>
      <c r="Z198" s="275"/>
      <c r="AA198" s="275"/>
      <c r="AB198" s="275"/>
      <c r="AC198" s="275"/>
      <c r="AD198" s="275"/>
      <c r="AE198" s="275"/>
    </row>
    <row r="199" spans="1:31" ht="15" customHeight="1" outlineLevel="1" x14ac:dyDescent="0.3">
      <c r="A199" s="275"/>
      <c r="B199" s="475" t="s">
        <v>343</v>
      </c>
      <c r="C199" s="452" t="s">
        <v>40</v>
      </c>
      <c r="D199" s="293" t="s">
        <v>387</v>
      </c>
      <c r="E199" s="276">
        <v>6</v>
      </c>
      <c r="F199" s="442">
        <v>0.19354838709677419</v>
      </c>
      <c r="G199" s="279">
        <v>31</v>
      </c>
      <c r="H199" s="278">
        <v>2.2222222222222223E-2</v>
      </c>
      <c r="I199" s="444">
        <v>-0.35582655826558268</v>
      </c>
      <c r="J199" s="278">
        <v>0.37804878048780488</v>
      </c>
      <c r="K199" s="445" t="s">
        <v>32</v>
      </c>
      <c r="L199" s="447" t="s">
        <v>32</v>
      </c>
      <c r="M199" s="584"/>
      <c r="N199" s="584"/>
      <c r="O199" s="584"/>
      <c r="P199" s="584"/>
      <c r="Q199" s="584"/>
      <c r="R199" s="584"/>
      <c r="S199" s="584"/>
      <c r="T199" s="585"/>
      <c r="U199" s="275"/>
      <c r="V199" s="314"/>
      <c r="W199" s="314"/>
      <c r="X199" s="314"/>
      <c r="Y199" s="275"/>
      <c r="Z199" s="275"/>
      <c r="AA199" s="275"/>
      <c r="AB199" s="275"/>
      <c r="AC199" s="275"/>
      <c r="AD199" s="275"/>
      <c r="AE199" s="275"/>
    </row>
    <row r="200" spans="1:31" ht="15" customHeight="1" outlineLevel="1" x14ac:dyDescent="0.3">
      <c r="A200" s="275"/>
      <c r="B200" s="475" t="s">
        <v>344</v>
      </c>
      <c r="C200" s="452" t="s">
        <v>40</v>
      </c>
      <c r="D200" s="293" t="s">
        <v>422</v>
      </c>
      <c r="E200" s="276">
        <v>1</v>
      </c>
      <c r="F200" s="442">
        <v>1</v>
      </c>
      <c r="G200" s="279">
        <v>1</v>
      </c>
      <c r="H200" s="278">
        <v>3.7037037037037038E-3</v>
      </c>
      <c r="I200" s="444">
        <v>-8.4914182475158088E-3</v>
      </c>
      <c r="J200" s="278">
        <v>1.2195121951219513E-2</v>
      </c>
      <c r="K200" s="445" t="s">
        <v>32</v>
      </c>
      <c r="L200" s="447" t="s">
        <v>32</v>
      </c>
      <c r="M200" s="584"/>
      <c r="N200" s="584"/>
      <c r="O200" s="584"/>
      <c r="P200" s="584"/>
      <c r="Q200" s="584"/>
      <c r="R200" s="584"/>
      <c r="S200" s="584"/>
      <c r="T200" s="585"/>
      <c r="U200" s="275"/>
      <c r="V200" s="314"/>
      <c r="W200" s="314"/>
      <c r="X200" s="314"/>
      <c r="Y200" s="275"/>
      <c r="Z200" s="275"/>
      <c r="AA200" s="275"/>
      <c r="AB200" s="275"/>
      <c r="AC200" s="275"/>
      <c r="AD200" s="275"/>
      <c r="AE200" s="275"/>
    </row>
    <row r="201" spans="1:31" ht="15" customHeight="1" outlineLevel="1" x14ac:dyDescent="0.3">
      <c r="A201" s="275"/>
      <c r="B201" s="475" t="s">
        <v>345</v>
      </c>
      <c r="C201" s="452" t="s">
        <v>40</v>
      </c>
      <c r="D201" s="293"/>
      <c r="E201" s="276">
        <v>0</v>
      </c>
      <c r="F201" s="442" t="s">
        <v>30</v>
      </c>
      <c r="G201" s="279">
        <v>0</v>
      </c>
      <c r="H201" s="278">
        <v>0</v>
      </c>
      <c r="I201" s="444">
        <v>0</v>
      </c>
      <c r="J201" s="278">
        <v>0</v>
      </c>
      <c r="K201" s="445">
        <v>0</v>
      </c>
      <c r="L201" s="447">
        <v>0</v>
      </c>
      <c r="M201" s="584"/>
      <c r="N201" s="584"/>
      <c r="O201" s="584"/>
      <c r="P201" s="584"/>
      <c r="Q201" s="584"/>
      <c r="R201" s="584"/>
      <c r="S201" s="584"/>
      <c r="T201" s="585"/>
      <c r="U201" s="275"/>
      <c r="V201" s="314"/>
      <c r="W201" s="314"/>
      <c r="X201" s="314"/>
      <c r="Y201" s="275"/>
      <c r="Z201" s="275"/>
      <c r="AA201" s="275"/>
      <c r="AB201" s="275"/>
      <c r="AC201" s="275"/>
      <c r="AD201" s="275"/>
      <c r="AE201" s="275"/>
    </row>
    <row r="202" spans="1:31" ht="15" customHeight="1" outlineLevel="1" x14ac:dyDescent="0.3">
      <c r="A202" s="275"/>
      <c r="B202" s="475" t="s">
        <v>346</v>
      </c>
      <c r="C202" s="452" t="s">
        <v>40</v>
      </c>
      <c r="D202" s="293"/>
      <c r="E202" s="276">
        <v>0</v>
      </c>
      <c r="F202" s="442" t="s">
        <v>30</v>
      </c>
      <c r="G202" s="279">
        <v>0</v>
      </c>
      <c r="H202" s="278">
        <v>0</v>
      </c>
      <c r="I202" s="444">
        <v>0</v>
      </c>
      <c r="J202" s="278">
        <v>0</v>
      </c>
      <c r="K202" s="445">
        <v>0</v>
      </c>
      <c r="L202" s="447">
        <v>0</v>
      </c>
      <c r="M202" s="584"/>
      <c r="N202" s="584"/>
      <c r="O202" s="584"/>
      <c r="P202" s="584"/>
      <c r="Q202" s="584"/>
      <c r="R202" s="584"/>
      <c r="S202" s="584"/>
      <c r="T202" s="585"/>
      <c r="U202" s="275"/>
      <c r="V202" s="314"/>
      <c r="W202" s="314"/>
      <c r="X202" s="314"/>
      <c r="Y202" s="275"/>
      <c r="Z202" s="275"/>
      <c r="AA202" s="275"/>
      <c r="AB202" s="275"/>
      <c r="AC202" s="275"/>
      <c r="AD202" s="275"/>
      <c r="AE202" s="275"/>
    </row>
    <row r="203" spans="1:31" ht="15" customHeight="1" outlineLevel="1" x14ac:dyDescent="0.3">
      <c r="A203" s="275"/>
      <c r="B203" s="475" t="s">
        <v>347</v>
      </c>
      <c r="C203" s="455" t="s">
        <v>40</v>
      </c>
      <c r="D203" s="293"/>
      <c r="E203" s="276">
        <v>0</v>
      </c>
      <c r="F203" s="442" t="s">
        <v>30</v>
      </c>
      <c r="G203" s="279">
        <v>0</v>
      </c>
      <c r="H203" s="278">
        <v>0</v>
      </c>
      <c r="I203" s="444">
        <v>0</v>
      </c>
      <c r="J203" s="278">
        <v>0</v>
      </c>
      <c r="K203" s="445">
        <v>0</v>
      </c>
      <c r="L203" s="447">
        <v>0</v>
      </c>
      <c r="M203" s="584"/>
      <c r="N203" s="584"/>
      <c r="O203" s="584"/>
      <c r="P203" s="584"/>
      <c r="Q203" s="584"/>
      <c r="R203" s="584"/>
      <c r="S203" s="584"/>
      <c r="T203" s="585"/>
      <c r="U203" s="275"/>
      <c r="V203" s="314"/>
      <c r="W203" s="314"/>
      <c r="X203" s="314"/>
      <c r="Y203" s="275"/>
      <c r="Z203" s="275"/>
      <c r="AA203" s="275"/>
      <c r="AB203" s="275"/>
      <c r="AC203" s="275"/>
      <c r="AD203" s="275"/>
      <c r="AE203" s="275"/>
    </row>
    <row r="204" spans="1:31" ht="20.100000000000001" customHeight="1" x14ac:dyDescent="0.3">
      <c r="A204" s="275"/>
      <c r="B204" s="450">
        <v>8</v>
      </c>
      <c r="C204" s="691" t="s">
        <v>34</v>
      </c>
      <c r="D204" s="692"/>
      <c r="E204" s="277">
        <v>213</v>
      </c>
      <c r="F204" s="442">
        <v>0.72945205479452058</v>
      </c>
      <c r="G204" s="279">
        <v>292</v>
      </c>
      <c r="H204" s="278">
        <v>4.4310380694820052E-2</v>
      </c>
      <c r="I204" s="444">
        <v>8.8476651252305458E-3</v>
      </c>
      <c r="J204" s="280">
        <v>3.5462715569589506E-2</v>
      </c>
      <c r="K204" s="445">
        <v>5.6338028169014086E-2</v>
      </c>
      <c r="L204" s="447">
        <v>1.4084507042253521E-2</v>
      </c>
      <c r="M204" s="695" t="s">
        <v>874</v>
      </c>
      <c r="N204" s="696"/>
      <c r="O204" s="696"/>
      <c r="P204" s="696"/>
      <c r="Q204" s="696"/>
      <c r="R204" s="696"/>
      <c r="S204" s="696"/>
      <c r="T204" s="697"/>
      <c r="U204" s="275"/>
      <c r="V204" s="314" t="s">
        <v>614</v>
      </c>
      <c r="W204" s="314" t="s">
        <v>875</v>
      </c>
      <c r="X204" s="314"/>
      <c r="Y204" s="275"/>
      <c r="Z204" s="275"/>
      <c r="AA204" s="275"/>
      <c r="AB204" s="275"/>
      <c r="AC204" s="275"/>
      <c r="AD204" s="275"/>
      <c r="AE204" s="275"/>
    </row>
    <row r="205" spans="1:31" ht="15" customHeight="1" outlineLevel="1" x14ac:dyDescent="0.3">
      <c r="A205" s="275"/>
      <c r="B205" s="475" t="s">
        <v>348</v>
      </c>
      <c r="C205" s="452" t="s">
        <v>34</v>
      </c>
      <c r="D205" s="293" t="s">
        <v>400</v>
      </c>
      <c r="E205" s="276">
        <v>44</v>
      </c>
      <c r="F205" s="442">
        <v>5.5</v>
      </c>
      <c r="G205" s="279">
        <v>8</v>
      </c>
      <c r="H205" s="278">
        <v>0.20657276995305165</v>
      </c>
      <c r="I205" s="444">
        <v>0.17917550967907905</v>
      </c>
      <c r="J205" s="278">
        <v>2.7397260273972601E-2</v>
      </c>
      <c r="K205" s="445">
        <v>0</v>
      </c>
      <c r="L205" s="447">
        <v>0</v>
      </c>
      <c r="M205" s="584"/>
      <c r="N205" s="584"/>
      <c r="O205" s="584"/>
      <c r="P205" s="584"/>
      <c r="Q205" s="584"/>
      <c r="R205" s="584"/>
      <c r="S205" s="584"/>
      <c r="T205" s="585"/>
      <c r="U205" s="275"/>
      <c r="V205" s="314"/>
      <c r="W205" s="314"/>
      <c r="X205" s="314"/>
      <c r="Y205" s="275"/>
      <c r="Z205" s="275"/>
      <c r="AA205" s="275"/>
      <c r="AB205" s="275"/>
      <c r="AC205" s="275"/>
      <c r="AD205" s="275"/>
      <c r="AE205" s="275"/>
    </row>
    <row r="206" spans="1:31" ht="15" customHeight="1" outlineLevel="1" x14ac:dyDescent="0.3">
      <c r="A206" s="275"/>
      <c r="B206" s="475" t="s">
        <v>349</v>
      </c>
      <c r="C206" s="452" t="s">
        <v>34</v>
      </c>
      <c r="D206" s="293" t="s">
        <v>391</v>
      </c>
      <c r="E206" s="276">
        <v>14</v>
      </c>
      <c r="F206" s="442">
        <v>2.3333333333333335</v>
      </c>
      <c r="G206" s="279">
        <v>6</v>
      </c>
      <c r="H206" s="278">
        <v>6.5727699530516437E-2</v>
      </c>
      <c r="I206" s="444">
        <v>4.5179754325036986E-2</v>
      </c>
      <c r="J206" s="278">
        <v>2.0547945205479451E-2</v>
      </c>
      <c r="K206" s="445" t="s">
        <v>32</v>
      </c>
      <c r="L206" s="447" t="s">
        <v>32</v>
      </c>
      <c r="M206" s="584"/>
      <c r="N206" s="584"/>
      <c r="O206" s="584"/>
      <c r="P206" s="584"/>
      <c r="Q206" s="584"/>
      <c r="R206" s="584"/>
      <c r="S206" s="584"/>
      <c r="T206" s="585"/>
      <c r="U206" s="275"/>
      <c r="V206" s="314"/>
      <c r="W206" s="314"/>
      <c r="X206" s="314"/>
      <c r="Y206" s="275"/>
      <c r="Z206" s="275"/>
      <c r="AA206" s="275"/>
      <c r="AB206" s="275"/>
      <c r="AC206" s="275"/>
      <c r="AD206" s="275"/>
      <c r="AE206" s="275"/>
    </row>
    <row r="207" spans="1:31" ht="15" customHeight="1" outlineLevel="1" x14ac:dyDescent="0.3">
      <c r="A207" s="275"/>
      <c r="B207" s="475" t="s">
        <v>350</v>
      </c>
      <c r="C207" s="452" t="s">
        <v>34</v>
      </c>
      <c r="D207" s="293" t="s">
        <v>383</v>
      </c>
      <c r="E207" s="276">
        <v>11</v>
      </c>
      <c r="F207" s="442">
        <v>11</v>
      </c>
      <c r="G207" s="279">
        <v>1</v>
      </c>
      <c r="H207" s="278">
        <v>5.1643192488262914E-2</v>
      </c>
      <c r="I207" s="444">
        <v>4.8218534954016339E-2</v>
      </c>
      <c r="J207" s="278">
        <v>3.4246575342465752E-3</v>
      </c>
      <c r="K207" s="445" t="s">
        <v>32</v>
      </c>
      <c r="L207" s="447" t="s">
        <v>32</v>
      </c>
      <c r="M207" s="584"/>
      <c r="N207" s="584"/>
      <c r="O207" s="584"/>
      <c r="P207" s="584"/>
      <c r="Q207" s="584"/>
      <c r="R207" s="584"/>
      <c r="S207" s="584"/>
      <c r="T207" s="585"/>
      <c r="U207" s="275"/>
      <c r="V207" s="314"/>
      <c r="W207" s="314"/>
      <c r="X207" s="314"/>
      <c r="Y207" s="275"/>
      <c r="Z207" s="275"/>
      <c r="AA207" s="275"/>
      <c r="AB207" s="275"/>
      <c r="AC207" s="275"/>
      <c r="AD207" s="275"/>
      <c r="AE207" s="275"/>
    </row>
    <row r="208" spans="1:31" ht="15" customHeight="1" outlineLevel="1" x14ac:dyDescent="0.3">
      <c r="A208" s="275"/>
      <c r="B208" s="475" t="s">
        <v>351</v>
      </c>
      <c r="C208" s="452" t="s">
        <v>34</v>
      </c>
      <c r="D208" s="293"/>
      <c r="E208" s="276">
        <v>0</v>
      </c>
      <c r="F208" s="442" t="s">
        <v>30</v>
      </c>
      <c r="G208" s="279">
        <v>0</v>
      </c>
      <c r="H208" s="278">
        <v>0</v>
      </c>
      <c r="I208" s="444">
        <v>0</v>
      </c>
      <c r="J208" s="278">
        <v>0</v>
      </c>
      <c r="K208" s="445">
        <v>0</v>
      </c>
      <c r="L208" s="447">
        <v>0</v>
      </c>
      <c r="M208" s="584"/>
      <c r="N208" s="584"/>
      <c r="O208" s="584"/>
      <c r="P208" s="584"/>
      <c r="Q208" s="584"/>
      <c r="R208" s="584"/>
      <c r="S208" s="584"/>
      <c r="T208" s="585"/>
      <c r="U208" s="275"/>
      <c r="V208" s="314"/>
      <c r="W208" s="314"/>
      <c r="X208" s="314"/>
      <c r="Y208" s="275"/>
      <c r="Z208" s="275"/>
      <c r="AA208" s="275"/>
      <c r="AB208" s="275"/>
      <c r="AC208" s="275"/>
      <c r="AD208" s="275"/>
      <c r="AE208" s="275"/>
    </row>
    <row r="209" spans="1:31" ht="15" customHeight="1" outlineLevel="1" x14ac:dyDescent="0.3">
      <c r="A209" s="275"/>
      <c r="B209" s="475" t="s">
        <v>352</v>
      </c>
      <c r="C209" s="455" t="s">
        <v>34</v>
      </c>
      <c r="D209" s="293"/>
      <c r="E209" s="276">
        <v>0</v>
      </c>
      <c r="F209" s="442" t="s">
        <v>30</v>
      </c>
      <c r="G209" s="279">
        <v>0</v>
      </c>
      <c r="H209" s="278">
        <v>0</v>
      </c>
      <c r="I209" s="444">
        <v>0</v>
      </c>
      <c r="J209" s="278">
        <v>0</v>
      </c>
      <c r="K209" s="445">
        <v>0</v>
      </c>
      <c r="L209" s="447">
        <v>0</v>
      </c>
      <c r="M209" s="584"/>
      <c r="N209" s="584"/>
      <c r="O209" s="584"/>
      <c r="P209" s="584"/>
      <c r="Q209" s="584"/>
      <c r="R209" s="584"/>
      <c r="S209" s="584"/>
      <c r="T209" s="585"/>
      <c r="U209" s="275"/>
      <c r="V209" s="314"/>
      <c r="W209" s="314"/>
      <c r="X209" s="314"/>
      <c r="Y209" s="275"/>
      <c r="Z209" s="275"/>
      <c r="AA209" s="275"/>
      <c r="AB209" s="275"/>
      <c r="AC209" s="275"/>
      <c r="AD209" s="275"/>
      <c r="AE209" s="275"/>
    </row>
    <row r="210" spans="1:31" ht="20.100000000000001" customHeight="1" x14ac:dyDescent="0.3">
      <c r="A210" s="275"/>
      <c r="B210" s="450">
        <v>9</v>
      </c>
      <c r="C210" s="693" t="s">
        <v>43</v>
      </c>
      <c r="D210" s="694"/>
      <c r="E210" s="277">
        <v>202</v>
      </c>
      <c r="F210" s="442">
        <v>0.27445652173913043</v>
      </c>
      <c r="G210" s="279">
        <v>736</v>
      </c>
      <c r="H210" s="278">
        <v>4.2022051175369252E-2</v>
      </c>
      <c r="I210" s="444">
        <v>-4.7363423684965947E-2</v>
      </c>
      <c r="J210" s="280">
        <v>8.9385474860335198E-2</v>
      </c>
      <c r="K210" s="445">
        <v>0.16666666666666666</v>
      </c>
      <c r="L210" s="447">
        <v>0.29629629629629628</v>
      </c>
      <c r="M210" s="695" t="s">
        <v>750</v>
      </c>
      <c r="N210" s="696"/>
      <c r="O210" s="696"/>
      <c r="P210" s="696"/>
      <c r="Q210" s="696"/>
      <c r="R210" s="696"/>
      <c r="S210" s="696"/>
      <c r="T210" s="697"/>
      <c r="U210" s="275"/>
      <c r="V210" s="314">
        <v>0</v>
      </c>
      <c r="W210" s="314">
        <v>0</v>
      </c>
      <c r="X210" s="314"/>
      <c r="Y210" s="275"/>
      <c r="Z210" s="275"/>
      <c r="AA210" s="275"/>
      <c r="AB210" s="275"/>
      <c r="AC210" s="275"/>
      <c r="AD210" s="275"/>
      <c r="AE210" s="275"/>
    </row>
    <row r="211" spans="1:31" ht="15" customHeight="1" outlineLevel="1" x14ac:dyDescent="0.3">
      <c r="A211" s="275"/>
      <c r="B211" s="475" t="s">
        <v>353</v>
      </c>
      <c r="C211" s="452" t="s">
        <v>43</v>
      </c>
      <c r="D211" s="294" t="s">
        <v>395</v>
      </c>
      <c r="E211" s="276">
        <v>110</v>
      </c>
      <c r="F211" s="442">
        <v>0.42307692307692307</v>
      </c>
      <c r="G211" s="279">
        <v>260</v>
      </c>
      <c r="H211" s="278">
        <v>0.54455445544554459</v>
      </c>
      <c r="I211" s="444">
        <v>0.19129358588032719</v>
      </c>
      <c r="J211" s="278">
        <v>0.35326086956521741</v>
      </c>
      <c r="K211" s="445">
        <v>0.25</v>
      </c>
      <c r="L211" s="447">
        <v>0</v>
      </c>
      <c r="M211" s="584"/>
      <c r="N211" s="584"/>
      <c r="O211" s="584"/>
      <c r="P211" s="584"/>
      <c r="Q211" s="584"/>
      <c r="R211" s="584"/>
      <c r="S211" s="584"/>
      <c r="T211" s="585"/>
      <c r="U211" s="275"/>
      <c r="V211" s="314"/>
      <c r="W211" s="314"/>
      <c r="X211" s="314"/>
      <c r="Y211" s="275"/>
      <c r="Z211" s="275"/>
      <c r="AA211" s="275"/>
      <c r="AB211" s="275"/>
      <c r="AC211" s="275"/>
      <c r="AD211" s="275"/>
      <c r="AE211" s="275"/>
    </row>
    <row r="212" spans="1:31" ht="15" customHeight="1" outlineLevel="1" x14ac:dyDescent="0.3">
      <c r="A212" s="275"/>
      <c r="B212" s="475" t="s">
        <v>354</v>
      </c>
      <c r="C212" s="452" t="s">
        <v>43</v>
      </c>
      <c r="D212" s="293" t="s">
        <v>388</v>
      </c>
      <c r="E212" s="276">
        <v>82</v>
      </c>
      <c r="F212" s="442">
        <v>0.55033557046979864</v>
      </c>
      <c r="G212" s="279">
        <v>149</v>
      </c>
      <c r="H212" s="278">
        <v>0.40594059405940597</v>
      </c>
      <c r="I212" s="444">
        <v>0.20349494188549291</v>
      </c>
      <c r="J212" s="278">
        <v>0.20244565217391305</v>
      </c>
      <c r="K212" s="445">
        <v>0.33333333333333331</v>
      </c>
      <c r="L212" s="447">
        <v>0.33333333333333331</v>
      </c>
      <c r="M212" s="584"/>
      <c r="N212" s="584"/>
      <c r="O212" s="584"/>
      <c r="P212" s="584"/>
      <c r="Q212" s="584"/>
      <c r="R212" s="584"/>
      <c r="S212" s="584"/>
      <c r="T212" s="585"/>
      <c r="U212" s="275"/>
      <c r="V212" s="314"/>
      <c r="W212" s="314"/>
      <c r="X212" s="314"/>
      <c r="Y212" s="275"/>
      <c r="Z212" s="275"/>
      <c r="AA212" s="275"/>
      <c r="AB212" s="275"/>
      <c r="AC212" s="275"/>
      <c r="AD212" s="275"/>
      <c r="AE212" s="275"/>
    </row>
    <row r="213" spans="1:31" ht="15" customHeight="1" outlineLevel="1" x14ac:dyDescent="0.3">
      <c r="A213" s="275"/>
      <c r="B213" s="475" t="s">
        <v>355</v>
      </c>
      <c r="C213" s="452" t="s">
        <v>43</v>
      </c>
      <c r="D213" s="293"/>
      <c r="E213" s="276">
        <v>0</v>
      </c>
      <c r="F213" s="442" t="s">
        <v>30</v>
      </c>
      <c r="G213" s="279">
        <v>0</v>
      </c>
      <c r="H213" s="278">
        <v>0</v>
      </c>
      <c r="I213" s="444">
        <v>0</v>
      </c>
      <c r="J213" s="278">
        <v>0</v>
      </c>
      <c r="K213" s="445">
        <v>0</v>
      </c>
      <c r="L213" s="447">
        <v>0</v>
      </c>
      <c r="M213" s="584"/>
      <c r="N213" s="584"/>
      <c r="O213" s="584"/>
      <c r="P213" s="584"/>
      <c r="Q213" s="584"/>
      <c r="R213" s="584"/>
      <c r="S213" s="584"/>
      <c r="T213" s="585"/>
      <c r="U213" s="275"/>
      <c r="V213" s="314"/>
      <c r="W213" s="314"/>
      <c r="X213" s="314"/>
      <c r="Y213" s="275"/>
      <c r="Z213" s="275"/>
      <c r="AA213" s="275"/>
      <c r="AB213" s="275"/>
      <c r="AC213" s="275"/>
      <c r="AD213" s="275"/>
      <c r="AE213" s="275"/>
    </row>
    <row r="214" spans="1:31" ht="15" customHeight="1" outlineLevel="1" x14ac:dyDescent="0.3">
      <c r="A214" s="275"/>
      <c r="B214" s="475" t="s">
        <v>356</v>
      </c>
      <c r="C214" s="452" t="s">
        <v>43</v>
      </c>
      <c r="D214" s="293"/>
      <c r="E214" s="276">
        <v>0</v>
      </c>
      <c r="F214" s="442" t="s">
        <v>30</v>
      </c>
      <c r="G214" s="279">
        <v>0</v>
      </c>
      <c r="H214" s="278">
        <v>0</v>
      </c>
      <c r="I214" s="444">
        <v>0</v>
      </c>
      <c r="J214" s="278">
        <v>0</v>
      </c>
      <c r="K214" s="445">
        <v>0</v>
      </c>
      <c r="L214" s="447">
        <v>0</v>
      </c>
      <c r="M214" s="584"/>
      <c r="N214" s="584"/>
      <c r="O214" s="584"/>
      <c r="P214" s="584"/>
      <c r="Q214" s="584"/>
      <c r="R214" s="584"/>
      <c r="S214" s="584"/>
      <c r="T214" s="585"/>
      <c r="U214" s="275"/>
      <c r="V214" s="314"/>
      <c r="W214" s="314"/>
      <c r="X214" s="314"/>
      <c r="Y214" s="275"/>
      <c r="Z214" s="275"/>
      <c r="AA214" s="275"/>
      <c r="AB214" s="275"/>
      <c r="AC214" s="275"/>
      <c r="AD214" s="275"/>
      <c r="AE214" s="275"/>
    </row>
    <row r="215" spans="1:31" ht="15" customHeight="1" outlineLevel="1" x14ac:dyDescent="0.3">
      <c r="A215" s="275"/>
      <c r="B215" s="475" t="s">
        <v>357</v>
      </c>
      <c r="C215" s="455" t="s">
        <v>43</v>
      </c>
      <c r="D215" s="293"/>
      <c r="E215" s="276">
        <v>0</v>
      </c>
      <c r="F215" s="442" t="s">
        <v>30</v>
      </c>
      <c r="G215" s="279">
        <v>0</v>
      </c>
      <c r="H215" s="278">
        <v>0</v>
      </c>
      <c r="I215" s="444">
        <v>0</v>
      </c>
      <c r="J215" s="278">
        <v>0</v>
      </c>
      <c r="K215" s="445">
        <v>0</v>
      </c>
      <c r="L215" s="447">
        <v>0</v>
      </c>
      <c r="M215" s="584"/>
      <c r="N215" s="584"/>
      <c r="O215" s="584"/>
      <c r="P215" s="584"/>
      <c r="Q215" s="584"/>
      <c r="R215" s="584"/>
      <c r="S215" s="584"/>
      <c r="T215" s="585"/>
      <c r="U215" s="275"/>
      <c r="V215" s="314"/>
      <c r="W215" s="314"/>
      <c r="X215" s="314"/>
      <c r="Y215" s="275"/>
      <c r="Z215" s="275"/>
      <c r="AA215" s="275"/>
      <c r="AB215" s="275"/>
      <c r="AC215" s="275"/>
      <c r="AD215" s="275"/>
      <c r="AE215" s="275"/>
    </row>
    <row r="216" spans="1:31" ht="15" customHeight="1" outlineLevel="1" x14ac:dyDescent="0.3">
      <c r="A216" s="275"/>
      <c r="B216" s="450">
        <v>10</v>
      </c>
      <c r="C216" s="693" t="s">
        <v>662</v>
      </c>
      <c r="D216" s="694"/>
      <c r="E216" s="277">
        <v>3</v>
      </c>
      <c r="F216" s="442" t="s">
        <v>30</v>
      </c>
      <c r="G216" s="279">
        <v>0</v>
      </c>
      <c r="H216" s="278">
        <v>6.2408986894112747E-4</v>
      </c>
      <c r="I216" s="444">
        <v>6.2408986894112747E-4</v>
      </c>
      <c r="J216" s="280">
        <v>0</v>
      </c>
      <c r="K216" s="445">
        <v>0.66666666666666663</v>
      </c>
      <c r="L216" s="447">
        <v>0</v>
      </c>
      <c r="M216" s="695">
        <v>0</v>
      </c>
      <c r="N216" s="696"/>
      <c r="O216" s="696"/>
      <c r="P216" s="696"/>
      <c r="Q216" s="696"/>
      <c r="R216" s="696"/>
      <c r="S216" s="696"/>
      <c r="T216" s="697"/>
      <c r="U216" s="275"/>
      <c r="V216" s="314"/>
      <c r="W216" s="314"/>
      <c r="X216" s="314"/>
      <c r="Y216" s="275"/>
      <c r="Z216" s="275"/>
      <c r="AA216" s="275"/>
      <c r="AB216" s="275"/>
      <c r="AC216" s="275"/>
      <c r="AD216" s="275"/>
      <c r="AE216" s="275"/>
    </row>
    <row r="217" spans="1:31" ht="15" customHeight="1" outlineLevel="1" x14ac:dyDescent="0.3">
      <c r="A217" s="275"/>
      <c r="B217" s="475" t="s">
        <v>664</v>
      </c>
      <c r="C217" s="452" t="s">
        <v>662</v>
      </c>
      <c r="D217" s="294" t="s">
        <v>663</v>
      </c>
      <c r="E217" s="276">
        <v>3</v>
      </c>
      <c r="F217" s="442" t="s">
        <v>30</v>
      </c>
      <c r="G217" s="279">
        <v>0</v>
      </c>
      <c r="H217" s="278">
        <v>1</v>
      </c>
      <c r="I217" s="444" t="s">
        <v>32</v>
      </c>
      <c r="J217" s="278" t="s">
        <v>32</v>
      </c>
      <c r="K217" s="445">
        <v>1</v>
      </c>
      <c r="L217" s="447">
        <v>0</v>
      </c>
      <c r="M217" s="584"/>
      <c r="N217" s="584"/>
      <c r="O217" s="584"/>
      <c r="P217" s="584"/>
      <c r="Q217" s="584"/>
      <c r="R217" s="584"/>
      <c r="S217" s="584"/>
      <c r="T217" s="585"/>
      <c r="U217" s="275"/>
      <c r="V217" s="314"/>
      <c r="W217" s="314"/>
      <c r="X217" s="314"/>
      <c r="Y217" s="275"/>
      <c r="Z217" s="275"/>
      <c r="AA217" s="275"/>
      <c r="AB217" s="275"/>
      <c r="AC217" s="275"/>
      <c r="AD217" s="275"/>
      <c r="AE217" s="275"/>
    </row>
    <row r="218" spans="1:31" ht="15" customHeight="1" outlineLevel="1" x14ac:dyDescent="0.3">
      <c r="A218" s="275"/>
      <c r="B218" s="475" t="s">
        <v>665</v>
      </c>
      <c r="C218" s="452" t="s">
        <v>662</v>
      </c>
      <c r="D218" s="293"/>
      <c r="E218" s="276">
        <v>0</v>
      </c>
      <c r="F218" s="442" t="s">
        <v>30</v>
      </c>
      <c r="G218" s="279">
        <v>0</v>
      </c>
      <c r="H218" s="278">
        <v>0</v>
      </c>
      <c r="I218" s="444" t="s">
        <v>32</v>
      </c>
      <c r="J218" s="278" t="s">
        <v>32</v>
      </c>
      <c r="K218" s="445">
        <v>0</v>
      </c>
      <c r="L218" s="447">
        <v>0</v>
      </c>
      <c r="M218" s="584"/>
      <c r="N218" s="584"/>
      <c r="O218" s="584"/>
      <c r="P218" s="584"/>
      <c r="Q218" s="584"/>
      <c r="R218" s="584"/>
      <c r="S218" s="584"/>
      <c r="T218" s="585"/>
      <c r="U218" s="275"/>
      <c r="V218" s="314"/>
      <c r="W218" s="314"/>
      <c r="X218" s="314"/>
      <c r="Y218" s="275"/>
      <c r="Z218" s="275"/>
      <c r="AA218" s="275"/>
      <c r="AB218" s="275"/>
      <c r="AC218" s="275"/>
      <c r="AD218" s="275"/>
      <c r="AE218" s="275"/>
    </row>
    <row r="219" spans="1:31" ht="15" customHeight="1" outlineLevel="1" x14ac:dyDescent="0.3">
      <c r="A219" s="275"/>
      <c r="B219" s="475" t="s">
        <v>666</v>
      </c>
      <c r="C219" s="452" t="s">
        <v>662</v>
      </c>
      <c r="D219" s="293"/>
      <c r="E219" s="276">
        <v>0</v>
      </c>
      <c r="F219" s="442" t="s">
        <v>30</v>
      </c>
      <c r="G219" s="279">
        <v>0</v>
      </c>
      <c r="H219" s="278">
        <v>0</v>
      </c>
      <c r="I219" s="444" t="s">
        <v>32</v>
      </c>
      <c r="J219" s="278" t="s">
        <v>32</v>
      </c>
      <c r="K219" s="445">
        <v>0</v>
      </c>
      <c r="L219" s="447">
        <v>0</v>
      </c>
      <c r="M219" s="584"/>
      <c r="N219" s="584"/>
      <c r="O219" s="584"/>
      <c r="P219" s="584"/>
      <c r="Q219" s="584"/>
      <c r="R219" s="584"/>
      <c r="S219" s="584"/>
      <c r="T219" s="585"/>
      <c r="U219" s="275"/>
      <c r="V219" s="314"/>
      <c r="W219" s="314"/>
      <c r="X219" s="314"/>
      <c r="Y219" s="275"/>
      <c r="Z219" s="275"/>
      <c r="AA219" s="275"/>
      <c r="AB219" s="275"/>
      <c r="AC219" s="275"/>
      <c r="AD219" s="275"/>
      <c r="AE219" s="275"/>
    </row>
    <row r="220" spans="1:31" ht="15" customHeight="1" outlineLevel="1" x14ac:dyDescent="0.3">
      <c r="A220" s="275"/>
      <c r="B220" s="475" t="s">
        <v>667</v>
      </c>
      <c r="C220" s="452" t="s">
        <v>662</v>
      </c>
      <c r="D220" s="293"/>
      <c r="E220" s="276">
        <v>0</v>
      </c>
      <c r="F220" s="442" t="s">
        <v>30</v>
      </c>
      <c r="G220" s="279">
        <v>0</v>
      </c>
      <c r="H220" s="278">
        <v>0</v>
      </c>
      <c r="I220" s="444" t="s">
        <v>32</v>
      </c>
      <c r="J220" s="278" t="s">
        <v>32</v>
      </c>
      <c r="K220" s="445">
        <v>0</v>
      </c>
      <c r="L220" s="447">
        <v>0</v>
      </c>
      <c r="M220" s="584"/>
      <c r="N220" s="584"/>
      <c r="O220" s="584"/>
      <c r="P220" s="584"/>
      <c r="Q220" s="584"/>
      <c r="R220" s="584"/>
      <c r="S220" s="584"/>
      <c r="T220" s="585"/>
      <c r="U220" s="275"/>
      <c r="V220" s="314"/>
      <c r="W220" s="314"/>
      <c r="X220" s="314"/>
      <c r="Y220" s="275"/>
      <c r="Z220" s="275"/>
      <c r="AA220" s="275"/>
      <c r="AB220" s="275"/>
      <c r="AC220" s="275"/>
      <c r="AD220" s="275"/>
      <c r="AE220" s="275"/>
    </row>
    <row r="221" spans="1:31" ht="15" customHeight="1" outlineLevel="1" x14ac:dyDescent="0.3">
      <c r="A221" s="275"/>
      <c r="B221" s="475" t="s">
        <v>668</v>
      </c>
      <c r="C221" s="455" t="s">
        <v>662</v>
      </c>
      <c r="D221" s="293"/>
      <c r="E221" s="276">
        <v>0</v>
      </c>
      <c r="F221" s="442" t="s">
        <v>30</v>
      </c>
      <c r="G221" s="279">
        <v>0</v>
      </c>
      <c r="H221" s="278">
        <v>0</v>
      </c>
      <c r="I221" s="444" t="s">
        <v>32</v>
      </c>
      <c r="J221" s="278" t="s">
        <v>32</v>
      </c>
      <c r="K221" s="445">
        <v>0</v>
      </c>
      <c r="L221" s="447">
        <v>0</v>
      </c>
      <c r="M221" s="584"/>
      <c r="N221" s="584"/>
      <c r="O221" s="584"/>
      <c r="P221" s="584"/>
      <c r="Q221" s="584"/>
      <c r="R221" s="584"/>
      <c r="S221" s="584"/>
      <c r="T221" s="585"/>
      <c r="U221" s="275"/>
      <c r="V221" s="314"/>
      <c r="W221" s="314"/>
      <c r="X221" s="314"/>
      <c r="Y221" s="275"/>
      <c r="Z221" s="275"/>
      <c r="AA221" s="275"/>
      <c r="AB221" s="275"/>
      <c r="AC221" s="275"/>
      <c r="AD221" s="275"/>
      <c r="AE221" s="275"/>
    </row>
    <row r="222" spans="1:31" ht="39.950000000000003" customHeight="1" x14ac:dyDescent="0.3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314"/>
      <c r="W222" s="314"/>
      <c r="X222" s="314"/>
      <c r="Y222" s="275"/>
      <c r="Z222" s="275"/>
      <c r="AA222" s="275"/>
      <c r="AB222" s="275"/>
      <c r="AC222" s="275"/>
      <c r="AD222" s="275"/>
      <c r="AE222" s="275"/>
    </row>
    <row r="223" spans="1:31" ht="18.75" customHeight="1" x14ac:dyDescent="0.3">
      <c r="A223" s="275"/>
      <c r="B223" s="331" t="s">
        <v>713</v>
      </c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314"/>
      <c r="W223" s="314"/>
      <c r="X223" s="314"/>
      <c r="Y223" s="275"/>
      <c r="Z223" s="275"/>
      <c r="AA223" s="275"/>
      <c r="AB223" s="275"/>
      <c r="AC223" s="275"/>
      <c r="AD223" s="275"/>
      <c r="AE223" s="275"/>
    </row>
    <row r="224" spans="1:31" ht="18.75" customHeight="1" x14ac:dyDescent="0.3">
      <c r="A224" s="275"/>
      <c r="B224" s="331"/>
      <c r="C224" s="331" t="s">
        <v>371</v>
      </c>
      <c r="D224" s="275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275"/>
      <c r="T224" s="275"/>
      <c r="U224" s="275"/>
      <c r="V224" s="314"/>
      <c r="W224" s="314"/>
      <c r="X224" s="314"/>
      <c r="Y224" s="275"/>
      <c r="Z224" s="275"/>
      <c r="AA224" s="275"/>
      <c r="AB224" s="275"/>
      <c r="AC224" s="275"/>
      <c r="AD224" s="275"/>
      <c r="AE224" s="275"/>
    </row>
    <row r="225" spans="1:389" ht="18.75" customHeight="1" x14ac:dyDescent="0.3">
      <c r="A225" s="275"/>
      <c r="B225" s="653" t="s">
        <v>315</v>
      </c>
      <c r="C225" s="653"/>
      <c r="D225" s="653"/>
      <c r="E225" s="653" t="s">
        <v>28</v>
      </c>
      <c r="F225" s="653" t="s">
        <v>29</v>
      </c>
      <c r="G225" s="634" t="s">
        <v>372</v>
      </c>
      <c r="H225" s="661"/>
      <c r="I225" s="661"/>
      <c r="J225" s="661"/>
      <c r="K225" s="661"/>
      <c r="L225" s="661"/>
      <c r="M225" s="661"/>
      <c r="N225" s="661"/>
      <c r="O225" s="661"/>
      <c r="P225" s="661"/>
      <c r="Q225" s="661"/>
      <c r="R225" s="661"/>
      <c r="S225" s="661"/>
      <c r="T225" s="636"/>
      <c r="U225" s="275"/>
      <c r="V225" s="314"/>
      <c r="W225" s="314"/>
      <c r="X225" s="314"/>
      <c r="Y225" s="275"/>
      <c r="Z225" s="275"/>
      <c r="AA225" s="275"/>
      <c r="AB225" s="275"/>
      <c r="AC225" s="275"/>
      <c r="AD225" s="275"/>
      <c r="AE225" s="275"/>
    </row>
    <row r="226" spans="1:389" ht="20.25" customHeight="1" x14ac:dyDescent="0.3">
      <c r="A226" s="275"/>
      <c r="B226" s="653"/>
      <c r="C226" s="653"/>
      <c r="D226" s="653"/>
      <c r="E226" s="653"/>
      <c r="F226" s="653"/>
      <c r="G226" s="635"/>
      <c r="H226" s="707"/>
      <c r="I226" s="707"/>
      <c r="J226" s="707"/>
      <c r="K226" s="707"/>
      <c r="L226" s="662"/>
      <c r="M226" s="662"/>
      <c r="N226" s="662"/>
      <c r="O226" s="662"/>
      <c r="P226" s="662"/>
      <c r="Q226" s="662"/>
      <c r="R226" s="662"/>
      <c r="S226" s="662"/>
      <c r="T226" s="639"/>
      <c r="U226" s="275"/>
      <c r="V226" s="314"/>
      <c r="W226" s="314"/>
      <c r="X226" s="316" t="s">
        <v>379</v>
      </c>
      <c r="Y226" s="275"/>
      <c r="Z226" s="275"/>
      <c r="AA226" s="275"/>
      <c r="AB226" s="275"/>
      <c r="AC226" s="275"/>
      <c r="AD226" s="275"/>
      <c r="AE226" s="275"/>
      <c r="AF226" s="1"/>
      <c r="NY226"/>
    </row>
    <row r="227" spans="1:389" ht="20.100000000000001" customHeight="1" x14ac:dyDescent="0.3">
      <c r="A227" s="275"/>
      <c r="B227" s="679" t="s">
        <v>232</v>
      </c>
      <c r="C227" s="670"/>
      <c r="D227" s="671"/>
      <c r="E227" s="457">
        <v>2263</v>
      </c>
      <c r="F227" s="306" t="s">
        <v>31</v>
      </c>
      <c r="G227" s="700"/>
      <c r="H227" s="701"/>
      <c r="I227" s="701"/>
      <c r="J227" s="701"/>
      <c r="K227" s="701"/>
      <c r="L227" s="701"/>
      <c r="M227" s="701"/>
      <c r="N227" s="701"/>
      <c r="O227" s="701"/>
      <c r="P227" s="701"/>
      <c r="Q227" s="701"/>
      <c r="R227" s="701"/>
      <c r="S227" s="701"/>
      <c r="T227" s="702"/>
      <c r="U227" s="275"/>
      <c r="V227" s="314"/>
      <c r="W227" s="314"/>
      <c r="X227" s="458" t="s">
        <v>378</v>
      </c>
      <c r="Y227" s="275">
        <v>2263</v>
      </c>
      <c r="Z227" s="275"/>
      <c r="AB227" s="275"/>
      <c r="AC227" s="275"/>
      <c r="AD227" s="275"/>
      <c r="AE227" s="275"/>
      <c r="AF227" s="1"/>
      <c r="NY227"/>
    </row>
    <row r="228" spans="1:389" ht="20.100000000000001" customHeight="1" x14ac:dyDescent="0.3">
      <c r="A228" s="275"/>
      <c r="B228" s="703">
        <v>1</v>
      </c>
      <c r="C228" s="703"/>
      <c r="D228" s="459" t="s">
        <v>36</v>
      </c>
      <c r="E228" s="460">
        <v>1221</v>
      </c>
      <c r="F228" s="461">
        <v>0.13763949949272911</v>
      </c>
      <c r="G228" s="704" t="s">
        <v>673</v>
      </c>
      <c r="H228" s="705"/>
      <c r="I228" s="705"/>
      <c r="J228" s="705"/>
      <c r="K228" s="705"/>
      <c r="L228" s="705"/>
      <c r="M228" s="705"/>
      <c r="N228" s="705"/>
      <c r="O228" s="705"/>
      <c r="P228" s="705"/>
      <c r="Q228" s="705"/>
      <c r="R228" s="705"/>
      <c r="S228" s="705"/>
      <c r="T228" s="706"/>
      <c r="U228" s="275"/>
      <c r="V228" s="314" t="s">
        <v>670</v>
      </c>
      <c r="W228" s="314"/>
      <c r="X228" s="223" t="s">
        <v>36</v>
      </c>
      <c r="Y228" s="275">
        <v>1221</v>
      </c>
      <c r="Z228" s="224"/>
      <c r="AB228" s="275"/>
      <c r="AC228" s="275"/>
      <c r="AD228" s="275"/>
      <c r="AE228" s="275"/>
      <c r="AF228" s="1"/>
      <c r="NY228"/>
    </row>
    <row r="229" spans="1:389" ht="20.100000000000001" customHeight="1" x14ac:dyDescent="0.3">
      <c r="A229" s="275"/>
      <c r="B229" s="703">
        <v>2</v>
      </c>
      <c r="C229" s="703"/>
      <c r="D229" s="459" t="s">
        <v>39</v>
      </c>
      <c r="E229" s="460">
        <v>1166</v>
      </c>
      <c r="F229" s="461">
        <v>0.13143952203810169</v>
      </c>
      <c r="G229" s="704" t="s">
        <v>454</v>
      </c>
      <c r="H229" s="705"/>
      <c r="I229" s="705"/>
      <c r="J229" s="705"/>
      <c r="K229" s="705"/>
      <c r="L229" s="705"/>
      <c r="M229" s="705"/>
      <c r="N229" s="705"/>
      <c r="O229" s="705"/>
      <c r="P229" s="705"/>
      <c r="Q229" s="705"/>
      <c r="R229" s="705"/>
      <c r="S229" s="705"/>
      <c r="T229" s="706"/>
      <c r="U229" s="275"/>
      <c r="V229" s="314" t="s">
        <v>455</v>
      </c>
      <c r="W229" s="314"/>
      <c r="X229" s="223" t="s">
        <v>39</v>
      </c>
      <c r="Y229" s="275">
        <v>1166</v>
      </c>
      <c r="Z229" s="224"/>
      <c r="AA229" s="275"/>
      <c r="AB229" s="275"/>
      <c r="AC229" s="275"/>
      <c r="AD229" s="275"/>
      <c r="AE229" s="275"/>
      <c r="AF229" s="1"/>
      <c r="NY229"/>
    </row>
    <row r="230" spans="1:389" ht="20.100000000000001" customHeight="1" x14ac:dyDescent="0.3">
      <c r="A230" s="275"/>
      <c r="B230" s="703">
        <v>3</v>
      </c>
      <c r="C230" s="703"/>
      <c r="D230" s="459" t="s">
        <v>35</v>
      </c>
      <c r="E230" s="460">
        <v>1068</v>
      </c>
      <c r="F230" s="461">
        <v>0.12039228948258369</v>
      </c>
      <c r="G230" s="704" t="s">
        <v>672</v>
      </c>
      <c r="H230" s="705"/>
      <c r="I230" s="705"/>
      <c r="J230" s="705"/>
      <c r="K230" s="705"/>
      <c r="L230" s="705"/>
      <c r="M230" s="705"/>
      <c r="N230" s="705"/>
      <c r="O230" s="705"/>
      <c r="P230" s="705"/>
      <c r="Q230" s="705"/>
      <c r="R230" s="705"/>
      <c r="S230" s="705"/>
      <c r="T230" s="706"/>
      <c r="U230" s="275"/>
      <c r="V230" s="314" t="s">
        <v>671</v>
      </c>
      <c r="W230" s="314"/>
      <c r="X230" s="223" t="s">
        <v>35</v>
      </c>
      <c r="Y230" s="275">
        <v>1068</v>
      </c>
      <c r="Z230" s="224"/>
      <c r="AA230" s="275"/>
      <c r="AB230" s="275"/>
      <c r="AC230" s="275"/>
      <c r="AD230" s="275"/>
      <c r="AE230" s="275"/>
      <c r="AF230" s="1"/>
      <c r="NY230"/>
    </row>
    <row r="231" spans="1:389" ht="20.100000000000001" customHeight="1" x14ac:dyDescent="0.3">
      <c r="A231" s="275"/>
      <c r="B231" s="703">
        <v>4</v>
      </c>
      <c r="C231" s="703"/>
      <c r="D231" s="459" t="s">
        <v>38</v>
      </c>
      <c r="E231" s="460">
        <v>929</v>
      </c>
      <c r="F231" s="461">
        <v>0.104723255551798</v>
      </c>
      <c r="G231" s="704" t="s">
        <v>715</v>
      </c>
      <c r="H231" s="705"/>
      <c r="I231" s="705"/>
      <c r="J231" s="705"/>
      <c r="K231" s="705"/>
      <c r="L231" s="705"/>
      <c r="M231" s="705"/>
      <c r="N231" s="705"/>
      <c r="O231" s="705"/>
      <c r="P231" s="705"/>
      <c r="Q231" s="705"/>
      <c r="R231" s="705"/>
      <c r="S231" s="705"/>
      <c r="T231" s="706"/>
      <c r="U231" s="275"/>
      <c r="V231" s="296" t="s">
        <v>674</v>
      </c>
      <c r="W231" s="314"/>
      <c r="X231" s="223" t="s">
        <v>42</v>
      </c>
      <c r="Y231" s="275">
        <v>928</v>
      </c>
      <c r="Z231" s="224"/>
      <c r="AA231" s="275"/>
      <c r="AB231" s="275"/>
      <c r="AC231" s="275"/>
      <c r="AD231" s="275"/>
      <c r="AE231" s="275"/>
      <c r="AF231" s="1"/>
      <c r="NY231"/>
    </row>
    <row r="232" spans="1:389" ht="20.100000000000001" customHeight="1" x14ac:dyDescent="0.3">
      <c r="A232" s="275"/>
      <c r="B232" s="703">
        <v>5</v>
      </c>
      <c r="C232" s="703"/>
      <c r="D232" s="462" t="s">
        <v>42</v>
      </c>
      <c r="E232" s="460">
        <v>928</v>
      </c>
      <c r="F232" s="461">
        <v>0.10461052868898658</v>
      </c>
      <c r="G232" s="714" t="s">
        <v>831</v>
      </c>
      <c r="H232" s="715"/>
      <c r="I232" s="715"/>
      <c r="J232" s="715"/>
      <c r="K232" s="715"/>
      <c r="L232" s="715"/>
      <c r="M232" s="715"/>
      <c r="N232" s="715"/>
      <c r="O232" s="715"/>
      <c r="P232" s="715"/>
      <c r="Q232" s="715"/>
      <c r="R232" s="715"/>
      <c r="S232" s="715"/>
      <c r="T232" s="716"/>
      <c r="U232" s="275"/>
      <c r="V232" s="314" t="s">
        <v>676</v>
      </c>
      <c r="W232" s="314"/>
      <c r="X232" s="223" t="s">
        <v>41</v>
      </c>
      <c r="Y232" s="275">
        <v>897</v>
      </c>
      <c r="Z232" s="224"/>
      <c r="AA232" s="275"/>
      <c r="AB232" s="275"/>
      <c r="AC232" s="275"/>
      <c r="AD232" s="275"/>
      <c r="AE232" s="275"/>
      <c r="AF232" s="1"/>
      <c r="NY232"/>
    </row>
    <row r="233" spans="1:389" ht="20.100000000000001" customHeight="1" x14ac:dyDescent="0.3">
      <c r="A233" s="275"/>
      <c r="B233" s="703">
        <v>6</v>
      </c>
      <c r="C233" s="703"/>
      <c r="D233" s="462" t="s">
        <v>41</v>
      </c>
      <c r="E233" s="460">
        <v>897</v>
      </c>
      <c r="F233" s="461">
        <v>0.10111599594183295</v>
      </c>
      <c r="G233" s="708" t="s">
        <v>827</v>
      </c>
      <c r="H233" s="709"/>
      <c r="I233" s="709"/>
      <c r="J233" s="709"/>
      <c r="K233" s="709"/>
      <c r="L233" s="709"/>
      <c r="M233" s="709"/>
      <c r="N233" s="709"/>
      <c r="O233" s="709"/>
      <c r="P233" s="709"/>
      <c r="Q233" s="709"/>
      <c r="R233" s="709"/>
      <c r="S233" s="709"/>
      <c r="T233" s="710"/>
      <c r="U233" s="275"/>
      <c r="V233" s="314" t="s">
        <v>717</v>
      </c>
      <c r="W233" s="314"/>
      <c r="X233" s="223" t="s">
        <v>38</v>
      </c>
      <c r="Y233" s="275">
        <v>929</v>
      </c>
      <c r="Z233" s="224"/>
      <c r="AA233" s="275"/>
      <c r="AB233" s="275"/>
      <c r="AC233" s="275"/>
      <c r="AD233" s="275"/>
      <c r="AE233" s="275"/>
      <c r="AF233" s="1"/>
      <c r="NY233"/>
    </row>
    <row r="234" spans="1:389" ht="20.100000000000001" customHeight="1" x14ac:dyDescent="0.3">
      <c r="A234" s="275"/>
      <c r="B234" s="703">
        <v>7</v>
      </c>
      <c r="C234" s="703"/>
      <c r="D234" s="462" t="s">
        <v>37</v>
      </c>
      <c r="E234" s="460">
        <v>601</v>
      </c>
      <c r="F234" s="461">
        <v>6.7748844549656184E-2</v>
      </c>
      <c r="G234" s="711"/>
      <c r="H234" s="712"/>
      <c r="I234" s="712"/>
      <c r="J234" s="712"/>
      <c r="K234" s="712"/>
      <c r="L234" s="712"/>
      <c r="M234" s="712"/>
      <c r="N234" s="712"/>
      <c r="O234" s="712"/>
      <c r="P234" s="712"/>
      <c r="Q234" s="712"/>
      <c r="R234" s="712"/>
      <c r="S234" s="712"/>
      <c r="T234" s="713"/>
      <c r="U234" s="275"/>
      <c r="V234" s="314"/>
      <c r="W234" s="314"/>
      <c r="X234" s="223" t="s">
        <v>34</v>
      </c>
      <c r="Y234" s="275">
        <v>527</v>
      </c>
      <c r="Z234" s="224"/>
      <c r="AA234" s="275"/>
      <c r="AB234" s="275"/>
      <c r="AC234" s="275"/>
      <c r="AD234" s="275"/>
      <c r="AE234" s="275"/>
      <c r="AF234" s="1"/>
      <c r="NY234"/>
    </row>
    <row r="235" spans="1:389" ht="20.100000000000001" customHeight="1" x14ac:dyDescent="0.3">
      <c r="A235" s="275"/>
      <c r="B235" s="703">
        <v>8</v>
      </c>
      <c r="C235" s="703"/>
      <c r="D235" s="462" t="s">
        <v>34</v>
      </c>
      <c r="E235" s="460">
        <v>527</v>
      </c>
      <c r="F235" s="461">
        <v>5.9407056701611997E-2</v>
      </c>
      <c r="G235" s="711"/>
      <c r="H235" s="712"/>
      <c r="I235" s="712"/>
      <c r="J235" s="712"/>
      <c r="K235" s="712"/>
      <c r="L235" s="712"/>
      <c r="M235" s="712"/>
      <c r="N235" s="712"/>
      <c r="O235" s="712"/>
      <c r="P235" s="712"/>
      <c r="Q235" s="712"/>
      <c r="R235" s="712"/>
      <c r="S235" s="712"/>
      <c r="T235" s="713"/>
      <c r="U235" s="275"/>
      <c r="V235" s="314"/>
      <c r="W235" s="314"/>
      <c r="X235" s="223" t="s">
        <v>37</v>
      </c>
      <c r="Y235" s="275">
        <v>601</v>
      </c>
      <c r="Z235" s="224"/>
      <c r="AA235" s="275"/>
      <c r="AB235" s="275"/>
      <c r="AC235" s="275"/>
      <c r="AD235" s="275"/>
      <c r="AE235" s="275"/>
      <c r="AF235" s="1"/>
      <c r="NY235"/>
    </row>
    <row r="236" spans="1:389" ht="20.100000000000001" customHeight="1" x14ac:dyDescent="0.3">
      <c r="A236" s="275"/>
      <c r="B236" s="703">
        <v>9</v>
      </c>
      <c r="C236" s="703"/>
      <c r="D236" s="462" t="s">
        <v>45</v>
      </c>
      <c r="E236" s="460">
        <v>347</v>
      </c>
      <c r="F236" s="461">
        <v>3.9116221395558565E-2</v>
      </c>
      <c r="G236" s="711"/>
      <c r="H236" s="712"/>
      <c r="I236" s="712"/>
      <c r="J236" s="712"/>
      <c r="K236" s="712"/>
      <c r="L236" s="712"/>
      <c r="M236" s="712"/>
      <c r="N236" s="712"/>
      <c r="O236" s="712"/>
      <c r="P236" s="712"/>
      <c r="Q236" s="712"/>
      <c r="R236" s="712"/>
      <c r="S236" s="712"/>
      <c r="T236" s="713"/>
      <c r="U236" s="275"/>
      <c r="V236" s="314"/>
      <c r="W236" s="314"/>
      <c r="X236" s="223" t="s">
        <v>44</v>
      </c>
      <c r="Y236" s="275">
        <v>324</v>
      </c>
      <c r="Z236" s="224"/>
      <c r="AA236" s="275"/>
      <c r="AB236" s="275"/>
      <c r="AC236" s="275"/>
      <c r="AD236" s="275"/>
      <c r="AE236" s="275"/>
      <c r="AF236" s="1"/>
      <c r="NY236"/>
    </row>
    <row r="237" spans="1:389" ht="20.100000000000001" customHeight="1" x14ac:dyDescent="0.3">
      <c r="A237" s="275"/>
      <c r="B237" s="703">
        <v>10</v>
      </c>
      <c r="C237" s="703"/>
      <c r="D237" s="462" t="s">
        <v>44</v>
      </c>
      <c r="E237" s="460">
        <v>324</v>
      </c>
      <c r="F237" s="461">
        <v>3.6523503550896182E-2</v>
      </c>
      <c r="G237" s="711"/>
      <c r="H237" s="712"/>
      <c r="I237" s="712"/>
      <c r="J237" s="712"/>
      <c r="K237" s="712"/>
      <c r="L237" s="712"/>
      <c r="M237" s="712"/>
      <c r="N237" s="712"/>
      <c r="O237" s="712"/>
      <c r="P237" s="712"/>
      <c r="Q237" s="712"/>
      <c r="R237" s="712"/>
      <c r="S237" s="712"/>
      <c r="T237" s="713"/>
      <c r="U237" s="275"/>
      <c r="V237" s="314"/>
      <c r="W237" s="314"/>
      <c r="X237" s="223" t="s">
        <v>45</v>
      </c>
      <c r="Y237" s="275">
        <v>347</v>
      </c>
      <c r="Z237" s="224"/>
      <c r="AA237" s="275"/>
      <c r="AB237" s="275"/>
      <c r="AC237" s="275"/>
      <c r="AD237" s="275"/>
      <c r="AE237" s="275"/>
      <c r="AF237" s="1"/>
      <c r="NY237"/>
    </row>
    <row r="238" spans="1:389" x14ac:dyDescent="0.3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314"/>
      <c r="W238" s="314"/>
      <c r="X238" s="223" t="s">
        <v>213</v>
      </c>
      <c r="Y238" s="275">
        <v>274</v>
      </c>
      <c r="Z238" s="224"/>
      <c r="AA238" s="275"/>
      <c r="AB238" s="275"/>
      <c r="AC238" s="275"/>
      <c r="AD238" s="275"/>
      <c r="AE238" s="275"/>
      <c r="AF238" s="1"/>
      <c r="NY238"/>
    </row>
    <row r="239" spans="1:389" ht="20.25" x14ac:dyDescent="0.3">
      <c r="A239" s="275"/>
      <c r="B239" s="331" t="s">
        <v>236</v>
      </c>
      <c r="C239" s="331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314"/>
      <c r="W239" s="314"/>
      <c r="X239" s="223" t="s">
        <v>40</v>
      </c>
      <c r="Y239" s="275">
        <v>330</v>
      </c>
      <c r="Z239" s="224"/>
      <c r="AA239" s="275"/>
      <c r="AB239" s="275"/>
      <c r="AC239" s="275"/>
      <c r="AD239" s="275"/>
      <c r="AE239" s="275"/>
    </row>
    <row r="240" spans="1:389" ht="9.9499999999999993" customHeight="1" x14ac:dyDescent="0.3">
      <c r="A240" s="275"/>
      <c r="B240" s="725"/>
      <c r="C240" s="726"/>
      <c r="D240" s="727"/>
      <c r="E240" s="631" t="s">
        <v>233</v>
      </c>
      <c r="F240" s="412"/>
      <c r="G240" s="412"/>
      <c r="H240" s="376"/>
      <c r="I240" s="463"/>
      <c r="J240" s="634" t="s">
        <v>262</v>
      </c>
      <c r="K240" s="661"/>
      <c r="L240" s="661"/>
      <c r="M240" s="661"/>
      <c r="N240" s="661"/>
      <c r="O240" s="661"/>
      <c r="P240" s="661"/>
      <c r="Q240" s="661"/>
      <c r="R240" s="661"/>
      <c r="S240" s="661"/>
      <c r="T240" s="636"/>
      <c r="U240" s="275"/>
      <c r="V240" s="314"/>
      <c r="W240" s="314"/>
      <c r="X240" s="223" t="s">
        <v>43</v>
      </c>
      <c r="Y240" s="275">
        <v>120</v>
      </c>
      <c r="Z240" s="224"/>
      <c r="AA240" s="275"/>
      <c r="AB240" s="275"/>
      <c r="AC240" s="275"/>
      <c r="AD240" s="275"/>
      <c r="AE240" s="275"/>
      <c r="AF240" s="1"/>
      <c r="NY240"/>
    </row>
    <row r="241" spans="1:389" ht="9.9499999999999993" customHeight="1" x14ac:dyDescent="0.3">
      <c r="A241" s="275"/>
      <c r="B241" s="725"/>
      <c r="C241" s="726"/>
      <c r="D241" s="727"/>
      <c r="E241" s="632"/>
      <c r="F241" s="631" t="s">
        <v>234</v>
      </c>
      <c r="G241" s="649"/>
      <c r="H241" s="376"/>
      <c r="I241" s="463"/>
      <c r="J241" s="635"/>
      <c r="K241" s="707"/>
      <c r="L241" s="707"/>
      <c r="M241" s="707"/>
      <c r="N241" s="707"/>
      <c r="O241" s="707"/>
      <c r="P241" s="707"/>
      <c r="Q241" s="707"/>
      <c r="R241" s="707"/>
      <c r="S241" s="707"/>
      <c r="T241" s="637"/>
      <c r="U241" s="275"/>
      <c r="V241" s="314"/>
      <c r="W241" s="314"/>
      <c r="X241" s="223" t="s">
        <v>212</v>
      </c>
      <c r="Y241" s="275">
        <v>139</v>
      </c>
      <c r="Z241" s="224"/>
      <c r="AA241" s="275"/>
      <c r="AB241" s="275"/>
      <c r="AC241" s="275"/>
      <c r="AD241" s="275"/>
      <c r="AE241" s="275"/>
      <c r="AF241" s="1"/>
      <c r="NY241"/>
    </row>
    <row r="242" spans="1:389" ht="30" customHeight="1" x14ac:dyDescent="0.3">
      <c r="A242" s="275"/>
      <c r="B242" s="725"/>
      <c r="C242" s="726"/>
      <c r="D242" s="727"/>
      <c r="E242" s="633"/>
      <c r="F242" s="633"/>
      <c r="G242" s="651"/>
      <c r="H242" s="464" t="s">
        <v>380</v>
      </c>
      <c r="I242" s="411" t="s">
        <v>29</v>
      </c>
      <c r="J242" s="638"/>
      <c r="K242" s="662"/>
      <c r="L242" s="662"/>
      <c r="M242" s="662"/>
      <c r="N242" s="662"/>
      <c r="O242" s="662"/>
      <c r="P242" s="662"/>
      <c r="Q242" s="662"/>
      <c r="R242" s="662"/>
      <c r="S242" s="662"/>
      <c r="T242" s="639"/>
      <c r="U242" s="275"/>
      <c r="V242" s="314"/>
      <c r="W242" s="314"/>
      <c r="Z242" s="275"/>
      <c r="AA242" s="275"/>
      <c r="AB242" s="275"/>
      <c r="AC242" s="275"/>
      <c r="AD242" s="275"/>
      <c r="AE242" s="275"/>
      <c r="AF242" s="1"/>
      <c r="NY242"/>
    </row>
    <row r="243" spans="1:389" ht="19.149999999999999" customHeight="1" x14ac:dyDescent="0.3">
      <c r="A243" s="275"/>
      <c r="B243" s="717" t="s">
        <v>28</v>
      </c>
      <c r="C243" s="718"/>
      <c r="D243" s="719"/>
      <c r="E243" s="465">
        <v>3592</v>
      </c>
      <c r="F243" s="720">
        <v>1755</v>
      </c>
      <c r="G243" s="721"/>
      <c r="H243" s="466">
        <v>72</v>
      </c>
      <c r="I243" s="467">
        <v>4.1025641025641026E-2</v>
      </c>
      <c r="J243" s="722" t="s">
        <v>774</v>
      </c>
      <c r="K243" s="723"/>
      <c r="L243" s="723"/>
      <c r="M243" s="723"/>
      <c r="N243" s="723"/>
      <c r="O243" s="723"/>
      <c r="P243" s="723"/>
      <c r="Q243" s="723"/>
      <c r="R243" s="723"/>
      <c r="S243" s="723"/>
      <c r="T243" s="724"/>
      <c r="U243" s="275"/>
      <c r="V243" s="314" t="s">
        <v>677</v>
      </c>
      <c r="W243" s="314"/>
      <c r="X243" s="458" t="s">
        <v>377</v>
      </c>
      <c r="Y243" s="275"/>
      <c r="Z243" s="275"/>
      <c r="AA243" s="275"/>
      <c r="AB243" s="275"/>
      <c r="AC243" s="275"/>
      <c r="AD243" s="275"/>
      <c r="AE243" s="275"/>
      <c r="AF243" s="1"/>
      <c r="NY243"/>
    </row>
    <row r="244" spans="1:389" ht="39.950000000000003" customHeight="1" x14ac:dyDescent="0.3">
      <c r="X244" s="458" t="s">
        <v>448</v>
      </c>
    </row>
    <row r="245" spans="1:389" x14ac:dyDescent="0.3">
      <c r="Y245" t="s">
        <v>442</v>
      </c>
    </row>
    <row r="246" spans="1:389" x14ac:dyDescent="0.3">
      <c r="Y246" s="223">
        <v>72</v>
      </c>
    </row>
    <row r="248" spans="1:389" ht="20.25" x14ac:dyDescent="0.3">
      <c r="H248" s="626"/>
      <c r="I248" s="626"/>
      <c r="J248" s="626"/>
      <c r="K248" s="626"/>
      <c r="L248" s="626"/>
      <c r="M248" s="626"/>
      <c r="N248" s="626"/>
      <c r="O248" s="626"/>
      <c r="P248" s="626"/>
      <c r="Q248" s="626"/>
      <c r="R248" s="626"/>
      <c r="S248" s="626"/>
      <c r="T248" s="626"/>
      <c r="U248" s="626"/>
    </row>
  </sheetData>
  <mergeCells count="138">
    <mergeCell ref="AE25:AE27"/>
    <mergeCell ref="G26:G27"/>
    <mergeCell ref="H26:H27"/>
    <mergeCell ref="O26:P26"/>
    <mergeCell ref="Q26:R26"/>
    <mergeCell ref="AB26:AB27"/>
    <mergeCell ref="AC26:AC27"/>
    <mergeCell ref="B2:T3"/>
    <mergeCell ref="B24:D27"/>
    <mergeCell ref="E24:E27"/>
    <mergeCell ref="L24:L27"/>
    <mergeCell ref="X24:Y27"/>
    <mergeCell ref="Z24:Z27"/>
    <mergeCell ref="F25:F27"/>
    <mergeCell ref="I25:I27"/>
    <mergeCell ref="J25:J27"/>
    <mergeCell ref="M25:N26"/>
    <mergeCell ref="B28:D28"/>
    <mergeCell ref="X28:Y28"/>
    <mergeCell ref="B29:D29"/>
    <mergeCell ref="X29:Y29"/>
    <mergeCell ref="B30:D30"/>
    <mergeCell ref="X30:Y30"/>
    <mergeCell ref="S25:T26"/>
    <mergeCell ref="AA25:AA27"/>
    <mergeCell ref="AD25:AD27"/>
    <mergeCell ref="B47:D48"/>
    <mergeCell ref="E47:E48"/>
    <mergeCell ref="H47:H48"/>
    <mergeCell ref="B49:D49"/>
    <mergeCell ref="B68:T68"/>
    <mergeCell ref="X68:AB71"/>
    <mergeCell ref="B70:E71"/>
    <mergeCell ref="F70:F71"/>
    <mergeCell ref="G70:G71"/>
    <mergeCell ref="H70:I70"/>
    <mergeCell ref="J76:T76"/>
    <mergeCell ref="J77:T77"/>
    <mergeCell ref="J78:T78"/>
    <mergeCell ref="J79:T79"/>
    <mergeCell ref="J80:T80"/>
    <mergeCell ref="J81:T81"/>
    <mergeCell ref="J70:T71"/>
    <mergeCell ref="B72:E72"/>
    <mergeCell ref="J72:T72"/>
    <mergeCell ref="J73:T73"/>
    <mergeCell ref="J74:T74"/>
    <mergeCell ref="J75:T75"/>
    <mergeCell ref="X92:Y93"/>
    <mergeCell ref="B94:D94"/>
    <mergeCell ref="C95:D95"/>
    <mergeCell ref="M95:T95"/>
    <mergeCell ref="C101:D101"/>
    <mergeCell ref="M101:T101"/>
    <mergeCell ref="J82:T82"/>
    <mergeCell ref="J83:T83"/>
    <mergeCell ref="J84:T84"/>
    <mergeCell ref="J85:T85"/>
    <mergeCell ref="B90:T90"/>
    <mergeCell ref="B92:D93"/>
    <mergeCell ref="K92:L92"/>
    <mergeCell ref="M92:T93"/>
    <mergeCell ref="C125:D125"/>
    <mergeCell ref="M125:T125"/>
    <mergeCell ref="C131:D131"/>
    <mergeCell ref="M131:T131"/>
    <mergeCell ref="C137:D137"/>
    <mergeCell ref="M137:T137"/>
    <mergeCell ref="C107:D107"/>
    <mergeCell ref="M107:T107"/>
    <mergeCell ref="C113:D113"/>
    <mergeCell ref="M113:T113"/>
    <mergeCell ref="C119:D119"/>
    <mergeCell ref="M119:T119"/>
    <mergeCell ref="X159:Y160"/>
    <mergeCell ref="B161:D161"/>
    <mergeCell ref="C162:D162"/>
    <mergeCell ref="M162:T162"/>
    <mergeCell ref="C168:D168"/>
    <mergeCell ref="M168:T168"/>
    <mergeCell ref="C143:D143"/>
    <mergeCell ref="M143:T143"/>
    <mergeCell ref="C149:D149"/>
    <mergeCell ref="M149:T149"/>
    <mergeCell ref="B157:T157"/>
    <mergeCell ref="B159:D160"/>
    <mergeCell ref="K159:L159"/>
    <mergeCell ref="M159:T160"/>
    <mergeCell ref="C192:D192"/>
    <mergeCell ref="M192:T192"/>
    <mergeCell ref="C198:D198"/>
    <mergeCell ref="M198:T198"/>
    <mergeCell ref="C204:D204"/>
    <mergeCell ref="M204:T204"/>
    <mergeCell ref="C174:D174"/>
    <mergeCell ref="M174:T174"/>
    <mergeCell ref="C180:D180"/>
    <mergeCell ref="M180:T180"/>
    <mergeCell ref="C186:D186"/>
    <mergeCell ref="M186:T186"/>
    <mergeCell ref="B227:D227"/>
    <mergeCell ref="G227:T227"/>
    <mergeCell ref="B228:C228"/>
    <mergeCell ref="G228:T228"/>
    <mergeCell ref="B229:C229"/>
    <mergeCell ref="G229:T229"/>
    <mergeCell ref="C210:D210"/>
    <mergeCell ref="M210:T210"/>
    <mergeCell ref="C216:D216"/>
    <mergeCell ref="M216:T216"/>
    <mergeCell ref="B225:D226"/>
    <mergeCell ref="E225:E226"/>
    <mergeCell ref="F225:F226"/>
    <mergeCell ref="G225:T226"/>
    <mergeCell ref="B233:C233"/>
    <mergeCell ref="G233:T233"/>
    <mergeCell ref="B234:C234"/>
    <mergeCell ref="G234:T234"/>
    <mergeCell ref="B235:C235"/>
    <mergeCell ref="G235:T235"/>
    <mergeCell ref="B230:C230"/>
    <mergeCell ref="G230:T230"/>
    <mergeCell ref="B231:C231"/>
    <mergeCell ref="G231:T231"/>
    <mergeCell ref="B232:C232"/>
    <mergeCell ref="G232:T232"/>
    <mergeCell ref="B243:D243"/>
    <mergeCell ref="F243:G243"/>
    <mergeCell ref="J243:T243"/>
    <mergeCell ref="H248:U248"/>
    <mergeCell ref="B236:C236"/>
    <mergeCell ref="G236:T236"/>
    <mergeCell ref="B237:C237"/>
    <mergeCell ref="G237:T237"/>
    <mergeCell ref="B240:D242"/>
    <mergeCell ref="E240:E242"/>
    <mergeCell ref="J240:T242"/>
    <mergeCell ref="F241:G242"/>
  </mergeCells>
  <phoneticPr fontId="3" type="noConversion"/>
  <conditionalFormatting sqref="E29:J29 V29">
    <cfRule type="cellIs" dxfId="170" priority="13" operator="lessThan">
      <formula>1</formula>
    </cfRule>
    <cfRule type="cellIs" dxfId="169" priority="14" operator="greaterThanOrEqual">
      <formula>1</formula>
    </cfRule>
  </conditionalFormatting>
  <conditionalFormatting sqref="E96:L100 E102:L106 E108:L112 E114:L118 E120:L124 E126:L130 E132:L136 E138:L142 E144:L148 E150:L154">
    <cfRule type="expression" dxfId="168" priority="2">
      <formula>$D96=""</formula>
    </cfRule>
  </conditionalFormatting>
  <conditionalFormatting sqref="E163:L167 E169:L173 E175:L179 E181:L185 E187:L191 E193:L197 E199:L203 E205:L209 E211:L215 E217:L221">
    <cfRule type="expression" dxfId="167" priority="1">
      <formula>$D163=""</formula>
    </cfRule>
  </conditionalFormatting>
  <conditionalFormatting sqref="F49:F60">
    <cfRule type="cellIs" dxfId="166" priority="5" operator="lessThan">
      <formula>1</formula>
    </cfRule>
    <cfRule type="cellIs" dxfId="165" priority="6" operator="greaterThan">
      <formula>1</formula>
    </cfRule>
  </conditionalFormatting>
  <conditionalFormatting sqref="I50:I60">
    <cfRule type="cellIs" dxfId="164" priority="7" operator="lessThan">
      <formula>0</formula>
    </cfRule>
    <cfRule type="cellIs" dxfId="163" priority="8" operator="greaterThan">
      <formula>0</formula>
    </cfRule>
  </conditionalFormatting>
  <conditionalFormatting sqref="Z29:AD29">
    <cfRule type="cellIs" dxfId="162" priority="9" operator="lessThan">
      <formula>0.95</formula>
    </cfRule>
    <cfRule type="cellIs" dxfId="161" priority="10" operator="greaterThanOrEqual">
      <formula>0.95</formula>
    </cfRule>
  </conditionalFormatting>
  <conditionalFormatting sqref="AE29">
    <cfRule type="cellIs" dxfId="160" priority="3" operator="lessThan">
      <formula>1</formula>
    </cfRule>
    <cfRule type="cellIs" dxfId="159" priority="4" operator="greaterThanOrEqual">
      <formula>1</formula>
    </cfRule>
  </conditionalFormatting>
  <conditionalFormatting sqref="AH29:AL29">
    <cfRule type="cellIs" dxfId="158" priority="11" operator="lessThan">
      <formula>0.95</formula>
    </cfRule>
    <cfRule type="cellIs" dxfId="157" priority="12" operator="greaterThanOrEqual">
      <formula>0.95</formula>
    </cfRule>
  </conditionalFormatting>
  <hyperlinks>
    <hyperlink ref="X226" r:id="rId1" xr:uid="{045DCB82-BEEC-480B-BB25-997E8CD121F5}"/>
    <hyperlink ref="V40" r:id="rId2" xr:uid="{18FA1AF9-C9C0-4B44-8173-CE98D55E1F4C}"/>
    <hyperlink ref="V38" r:id="rId3" xr:uid="{25048389-5852-4174-BFFE-91723582ABE7}"/>
    <hyperlink ref="V15" r:id="rId4" xr:uid="{D25E4284-D52B-4566-BECC-B62BDF2B2C7F}"/>
    <hyperlink ref="W15" r:id="rId5" xr:uid="{2FB69495-3FA9-4B9E-B19D-4FB2FF23DF84}"/>
    <hyperlink ref="V16" r:id="rId6" xr:uid="{B2ECE622-EE1B-417A-B239-922E1248C31E}"/>
    <hyperlink ref="W16" r:id="rId7" xr:uid="{71090F76-A3AF-448A-AFF3-EAE67ACBB054}"/>
    <hyperlink ref="V13" r:id="rId8" xr:uid="{6283F377-3904-4757-9FA8-8D1EFB335488}"/>
    <hyperlink ref="W13" r:id="rId9" xr:uid="{CBBC1C1C-E25A-423E-A3ED-C133CE23E89C}"/>
    <hyperlink ref="V231" r:id="rId10" xr:uid="{4A8BD1DC-1969-4AD8-A9A5-CA38034BF695}"/>
    <hyperlink ref="V9" r:id="rId11" xr:uid="{AAB8E4B2-74BF-4D8F-8A62-48072013754E}"/>
    <hyperlink ref="W10" r:id="rId12" xr:uid="{CE661544-AB06-4B98-A68A-F79D62DF566E}"/>
    <hyperlink ref="V8" r:id="rId13" xr:uid="{3DF36C0D-DA4A-4238-9E10-CC2C3E4F5BB6}"/>
    <hyperlink ref="V7" r:id="rId14" xr:uid="{949124A4-A30E-41CD-B926-F07825416028}"/>
    <hyperlink ref="W8" r:id="rId15" xr:uid="{A2BB46B8-8984-4B83-BFF7-B0EF91169629}"/>
    <hyperlink ref="V10" r:id="rId16" xr:uid="{B8133439-C8BA-4898-B7C3-0D8C845C06D1}"/>
    <hyperlink ref="V19" r:id="rId17" xr:uid="{C9045D08-EE27-4F93-AE7F-42430A751BB5}"/>
    <hyperlink ref="W19" r:id="rId18" xr:uid="{87B6784F-9EFD-4847-B0AB-19B17EAB49BD}"/>
    <hyperlink ref="V42" r:id="rId19" xr:uid="{5F56E112-7554-4EF9-9F25-2482D9AFC6BE}"/>
    <hyperlink ref="V41" r:id="rId20" xr:uid="{06C8AFFC-1AAE-40D2-B1E1-1FA1AB0C5BE2}"/>
    <hyperlink ref="V75" r:id="rId21" xr:uid="{3C25D270-31C1-4ACE-B0D5-25C1DBE01428}"/>
  </hyperlinks>
  <pageMargins left="0.7" right="0.7" top="0.75" bottom="0.75" header="0.3" footer="0.3"/>
  <pageSetup paperSize="9" scale="37" fitToWidth="0" orientation="portrait" r:id="rId22"/>
  <rowBreaks count="1" manualBreakCount="1">
    <brk id="86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1572-0D7B-40AA-9413-E3F7EA35E40B}">
  <sheetPr>
    <tabColor rgb="FF0000FF"/>
  </sheetPr>
  <dimension ref="A1:NY248"/>
  <sheetViews>
    <sheetView showGridLines="0" view="pageBreakPreview" zoomScale="70" zoomScaleNormal="55" zoomScaleSheetLayoutView="70" workbookViewId="0">
      <selection activeCell="V79" sqref="V79"/>
    </sheetView>
  </sheetViews>
  <sheetFormatPr defaultColWidth="9" defaultRowHeight="16.5" outlineLevelRow="1" x14ac:dyDescent="0.3"/>
  <cols>
    <col min="1" max="2" width="2.625" customWidth="1"/>
    <col min="3" max="3" width="2.875" customWidth="1"/>
    <col min="4" max="4" width="13.25" customWidth="1"/>
    <col min="5" max="12" width="12.625" customWidth="1"/>
    <col min="13" max="20" width="6.625" customWidth="1"/>
    <col min="21" max="21" width="2.625" customWidth="1"/>
    <col min="22" max="24" width="11.5" style="297" customWidth="1"/>
    <col min="25" max="31" width="14.125" customWidth="1"/>
    <col min="32" max="32" width="11.875" customWidth="1"/>
    <col min="33" max="37" width="12.75" style="1" customWidth="1"/>
    <col min="38" max="38" width="12.375" style="1" customWidth="1"/>
    <col min="39" max="39" width="11.875" style="1" customWidth="1"/>
    <col min="40" max="40" width="12.75" style="1" customWidth="1"/>
    <col min="41" max="41" width="9.875" style="1" customWidth="1"/>
    <col min="42" max="42" width="9.125" style="1" customWidth="1"/>
    <col min="43" max="389" width="9" style="1" customWidth="1"/>
    <col min="390" max="392" width="9" customWidth="1"/>
  </cols>
  <sheetData>
    <row r="1" spans="1:389" s="6" customFormat="1" ht="20.100000000000001" customHeight="1" x14ac:dyDescent="0.3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25"/>
      <c r="W1" s="323"/>
      <c r="X1" s="323"/>
      <c r="Y1" s="318"/>
      <c r="Z1" s="318"/>
      <c r="AA1" s="318"/>
      <c r="AB1" s="318"/>
      <c r="AC1" s="318"/>
      <c r="AD1" s="318"/>
      <c r="AE1" s="318"/>
      <c r="AF1" s="158"/>
      <c r="AG1" s="158"/>
      <c r="AH1" s="158"/>
      <c r="AI1" s="158"/>
      <c r="AJ1" s="158"/>
      <c r="AK1" s="158"/>
      <c r="AL1" s="158"/>
      <c r="AM1" s="158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 s="1"/>
    </row>
    <row r="2" spans="1:389" s="7" customFormat="1" ht="20.100000000000001" customHeight="1" x14ac:dyDescent="0.3">
      <c r="A2" s="326"/>
      <c r="B2" s="627" t="s">
        <v>501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324"/>
      <c r="V2" s="327"/>
      <c r="W2" s="328"/>
      <c r="X2" s="468" t="s">
        <v>220</v>
      </c>
      <c r="Y2" s="469" t="s">
        <v>211</v>
      </c>
      <c r="Z2" s="329" t="s">
        <v>207</v>
      </c>
      <c r="AA2" s="469" t="s">
        <v>210</v>
      </c>
      <c r="AB2" s="470" t="s">
        <v>208</v>
      </c>
      <c r="AC2" s="470" t="s">
        <v>209</v>
      </c>
      <c r="AD2" s="326"/>
      <c r="AE2" s="326"/>
      <c r="AF2" s="330"/>
      <c r="AG2" s="330"/>
      <c r="AH2" s="330"/>
      <c r="AI2" s="330"/>
      <c r="AJ2" s="330"/>
      <c r="AK2" s="330"/>
      <c r="AL2" s="330"/>
      <c r="AM2" s="330"/>
      <c r="NY2" s="1"/>
    </row>
    <row r="3" spans="1:389" s="6" customFormat="1" ht="20.100000000000001" customHeight="1" x14ac:dyDescent="0.3">
      <c r="A3" s="318"/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324"/>
      <c r="V3" s="485"/>
      <c r="W3" s="485"/>
      <c r="X3" s="486">
        <v>45651</v>
      </c>
      <c r="Y3" s="321">
        <v>45679</v>
      </c>
      <c r="Z3" s="321">
        <v>45680</v>
      </c>
      <c r="AA3" s="321">
        <v>45721</v>
      </c>
      <c r="AB3" s="321">
        <v>45651</v>
      </c>
      <c r="AC3" s="321">
        <v>45656</v>
      </c>
      <c r="AD3" s="318"/>
      <c r="AE3" s="318"/>
      <c r="AF3" s="158"/>
      <c r="AG3" s="158"/>
      <c r="AH3" s="158"/>
      <c r="AI3" s="158"/>
      <c r="AJ3" s="158"/>
      <c r="AK3" s="158"/>
      <c r="AL3" s="158"/>
      <c r="AM3" s="15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 s="1"/>
    </row>
    <row r="4" spans="1:389" s="6" customFormat="1" ht="24.95" customHeight="1" x14ac:dyDescent="0.3">
      <c r="A4" s="318"/>
      <c r="B4" s="331" t="s">
        <v>502</v>
      </c>
      <c r="C4" s="331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32" t="s">
        <v>788</v>
      </c>
      <c r="Q4" s="318"/>
      <c r="R4" s="318"/>
      <c r="S4" s="318"/>
      <c r="T4" s="324"/>
      <c r="U4" s="324"/>
      <c r="V4" s="485"/>
      <c r="W4" s="485"/>
      <c r="X4" s="486">
        <v>46050</v>
      </c>
      <c r="Y4" s="321">
        <v>46078</v>
      </c>
      <c r="Z4" s="321">
        <v>46079</v>
      </c>
      <c r="AA4" s="321">
        <v>46120</v>
      </c>
      <c r="AB4" s="321">
        <v>46050</v>
      </c>
      <c r="AC4" s="321">
        <v>46055</v>
      </c>
      <c r="AD4" s="318"/>
      <c r="AE4" s="318"/>
      <c r="AF4" s="158"/>
      <c r="AG4" s="158"/>
      <c r="AH4" s="158"/>
      <c r="AI4" s="158"/>
      <c r="AJ4" s="158"/>
      <c r="AK4" s="158"/>
      <c r="AL4" s="158"/>
      <c r="AM4" s="158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 s="1"/>
    </row>
    <row r="5" spans="1:389" s="6" customFormat="1" ht="18.75" customHeight="1" x14ac:dyDescent="0.3">
      <c r="A5" s="318"/>
      <c r="B5" s="319"/>
      <c r="C5" s="503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78"/>
      <c r="V5" s="487"/>
      <c r="W5" s="488"/>
      <c r="X5" s="489"/>
      <c r="Y5" s="476"/>
      <c r="Z5" s="480"/>
      <c r="AA5" s="320"/>
      <c r="AB5" s="320"/>
      <c r="AC5" s="320"/>
      <c r="AD5" s="318"/>
      <c r="AE5" s="318"/>
      <c r="AF5" s="158"/>
      <c r="AG5" s="158"/>
      <c r="AH5" s="158"/>
      <c r="AI5" s="158"/>
      <c r="AJ5" s="158"/>
      <c r="AK5" s="158"/>
      <c r="AL5" s="158"/>
      <c r="AM5" s="15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 s="1"/>
    </row>
    <row r="6" spans="1:389" s="6" customFormat="1" ht="18.75" customHeight="1" x14ac:dyDescent="0.3">
      <c r="A6" s="318"/>
      <c r="B6" s="319"/>
      <c r="C6" s="484" t="s">
        <v>770</v>
      </c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78"/>
      <c r="V6" s="487"/>
      <c r="W6" s="488"/>
      <c r="X6" s="489"/>
      <c r="Y6" s="476"/>
      <c r="Z6" s="480"/>
      <c r="AA6" s="320"/>
      <c r="AB6" s="320"/>
      <c r="AC6" s="320"/>
      <c r="AD6" s="318"/>
      <c r="AE6" s="318"/>
      <c r="AF6" s="158"/>
      <c r="AG6" s="158"/>
      <c r="AH6" s="158"/>
      <c r="AI6" s="158"/>
      <c r="AJ6" s="158"/>
      <c r="AK6" s="158"/>
      <c r="AL6" s="158"/>
      <c r="AM6" s="158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 s="1"/>
    </row>
    <row r="7" spans="1:389" s="6" customFormat="1" ht="18.75" customHeight="1" x14ac:dyDescent="0.3">
      <c r="A7" s="318"/>
      <c r="B7" s="319"/>
      <c r="C7" s="481" t="s">
        <v>771</v>
      </c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78"/>
      <c r="V7" s="511" t="s">
        <v>700</v>
      </c>
      <c r="W7" s="488"/>
      <c r="X7" s="488"/>
      <c r="Y7" s="488"/>
      <c r="Z7" s="480"/>
      <c r="AA7" s="320"/>
      <c r="AB7" s="320"/>
      <c r="AC7" s="320"/>
      <c r="AD7" s="318"/>
      <c r="AE7" s="318"/>
      <c r="AF7" s="158"/>
      <c r="AG7" s="158"/>
      <c r="AH7" s="158"/>
      <c r="AI7" s="158"/>
      <c r="AJ7" s="158"/>
      <c r="AK7" s="158"/>
      <c r="AL7" s="158"/>
      <c r="AM7" s="158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 s="1"/>
    </row>
    <row r="8" spans="1:389" s="6" customFormat="1" ht="18.75" customHeight="1" x14ac:dyDescent="0.3">
      <c r="A8" s="318"/>
      <c r="B8" s="319"/>
      <c r="C8" s="481" t="s">
        <v>692</v>
      </c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178"/>
      <c r="V8" s="488" t="s">
        <v>463</v>
      </c>
      <c r="W8" s="511" t="s">
        <v>462</v>
      </c>
      <c r="X8" s="489"/>
      <c r="Y8" s="488"/>
      <c r="Z8" s="480"/>
      <c r="AA8" s="320"/>
      <c r="AB8" s="320"/>
      <c r="AC8" s="320"/>
      <c r="AD8" s="318"/>
      <c r="AE8" s="318"/>
      <c r="AF8" s="158"/>
      <c r="AG8" s="158"/>
      <c r="AH8" s="158"/>
      <c r="AI8" s="158"/>
      <c r="AJ8" s="158"/>
      <c r="AK8" s="158"/>
      <c r="AL8" s="158"/>
      <c r="AM8" s="15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 s="1"/>
    </row>
    <row r="9" spans="1:389" s="6" customFormat="1" ht="18.75" customHeight="1" x14ac:dyDescent="0.3">
      <c r="A9" s="318"/>
      <c r="B9" s="319"/>
      <c r="C9" s="481" t="s">
        <v>687</v>
      </c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178"/>
      <c r="V9" s="487" t="s">
        <v>461</v>
      </c>
      <c r="W9" s="488"/>
      <c r="X9" s="487"/>
      <c r="Y9" s="488"/>
      <c r="Z9" s="480"/>
      <c r="AA9" s="320"/>
      <c r="AB9" s="320"/>
      <c r="AC9" s="320"/>
      <c r="AD9" s="318"/>
      <c r="AE9" s="318"/>
      <c r="AF9" s="158"/>
      <c r="AG9" s="158"/>
      <c r="AH9" s="158"/>
      <c r="AI9" s="158"/>
      <c r="AJ9" s="158"/>
      <c r="AK9" s="158"/>
      <c r="AL9" s="158"/>
      <c r="AM9" s="158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 s="1"/>
    </row>
    <row r="10" spans="1:389" s="6" customFormat="1" ht="18.75" customHeight="1" x14ac:dyDescent="0.3">
      <c r="A10" s="318"/>
      <c r="B10" s="319"/>
      <c r="C10" s="481" t="s">
        <v>772</v>
      </c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78"/>
      <c r="V10" s="489" t="s">
        <v>705</v>
      </c>
      <c r="W10" s="491" t="s">
        <v>545</v>
      </c>
      <c r="X10" s="490"/>
      <c r="Y10" s="491"/>
      <c r="Z10" s="480"/>
      <c r="AA10" s="320"/>
      <c r="AB10" s="320"/>
      <c r="AC10" s="320"/>
      <c r="AD10" s="318"/>
      <c r="AE10" s="318"/>
      <c r="AF10" s="158"/>
      <c r="AG10" s="158"/>
      <c r="AH10" s="158"/>
      <c r="AI10" s="158"/>
      <c r="AJ10" s="158"/>
      <c r="AK10" s="158"/>
      <c r="AL10" s="158"/>
      <c r="AM10" s="158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 s="1"/>
    </row>
    <row r="11" spans="1:389" s="6" customFormat="1" ht="18.75" customHeight="1" x14ac:dyDescent="0.3">
      <c r="A11" s="318"/>
      <c r="B11" s="319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78"/>
      <c r="V11" s="487"/>
      <c r="W11" s="488"/>
      <c r="X11" s="489"/>
      <c r="Y11" s="476"/>
      <c r="Z11" s="480"/>
      <c r="AA11" s="320"/>
      <c r="AB11" s="320"/>
      <c r="AC11" s="320"/>
      <c r="AD11" s="318"/>
      <c r="AE11" s="318"/>
      <c r="AF11" s="158"/>
      <c r="AG11" s="158"/>
      <c r="AH11" s="158"/>
      <c r="AI11" s="158"/>
      <c r="AJ11" s="158"/>
      <c r="AK11" s="158"/>
      <c r="AL11" s="158"/>
      <c r="AM11" s="15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 s="1"/>
    </row>
    <row r="12" spans="1:389" s="6" customFormat="1" ht="18.75" customHeight="1" x14ac:dyDescent="0.3">
      <c r="A12" s="318"/>
      <c r="B12" s="319"/>
      <c r="C12" s="484" t="s">
        <v>775</v>
      </c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78"/>
      <c r="V12" s="487"/>
      <c r="W12" s="488"/>
      <c r="X12" s="489"/>
      <c r="Y12" s="476"/>
      <c r="Z12" s="480"/>
      <c r="AA12" s="320"/>
      <c r="AB12" s="320"/>
      <c r="AC12" s="320"/>
      <c r="AD12" s="318"/>
      <c r="AE12" s="318"/>
      <c r="AF12" s="158"/>
      <c r="AG12" s="158"/>
      <c r="AH12" s="158"/>
      <c r="AI12" s="158"/>
      <c r="AJ12" s="158"/>
      <c r="AK12" s="158"/>
      <c r="AL12" s="158"/>
      <c r="AM12" s="158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 s="1"/>
    </row>
    <row r="13" spans="1:389" s="6" customFormat="1" ht="18.75" customHeight="1" x14ac:dyDescent="0.3">
      <c r="A13" s="318"/>
      <c r="B13" s="319"/>
      <c r="C13" s="481" t="s">
        <v>779</v>
      </c>
      <c r="D13" s="482"/>
      <c r="E13" s="482"/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178"/>
      <c r="V13" s="504" t="s">
        <v>495</v>
      </c>
      <c r="W13" s="317" t="s">
        <v>500</v>
      </c>
      <c r="X13" s="489"/>
      <c r="Y13" s="476"/>
      <c r="Z13" s="480"/>
      <c r="AA13" s="320"/>
      <c r="AB13" s="320"/>
      <c r="AC13" s="320"/>
      <c r="AD13" s="318"/>
      <c r="AE13" s="318"/>
      <c r="AF13" s="158"/>
      <c r="AG13" s="158"/>
      <c r="AH13" s="158"/>
      <c r="AI13" s="158"/>
      <c r="AJ13" s="158"/>
      <c r="AK13" s="158"/>
      <c r="AL13" s="158"/>
      <c r="AM13" s="15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 s="1"/>
    </row>
    <row r="14" spans="1:389" s="6" customFormat="1" ht="18.75" customHeight="1" x14ac:dyDescent="0.3">
      <c r="A14" s="318"/>
      <c r="B14" s="319"/>
      <c r="C14" s="481" t="s">
        <v>782</v>
      </c>
      <c r="D14" s="482"/>
      <c r="E14" s="482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178"/>
      <c r="V14" s="487"/>
      <c r="W14" s="488"/>
      <c r="X14" s="489"/>
      <c r="Y14" s="476"/>
      <c r="Z14" s="480"/>
      <c r="AA14" s="320"/>
      <c r="AB14" s="320"/>
      <c r="AC14" s="320"/>
      <c r="AD14" s="318"/>
      <c r="AE14" s="318"/>
      <c r="AF14" s="158"/>
      <c r="AG14" s="158"/>
      <c r="AH14" s="158"/>
      <c r="AI14" s="158"/>
      <c r="AJ14" s="158"/>
      <c r="AK14" s="158"/>
      <c r="AL14" s="158"/>
      <c r="AM14" s="158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 s="1"/>
    </row>
    <row r="15" spans="1:389" s="6" customFormat="1" ht="18.75" customHeight="1" x14ac:dyDescent="0.3">
      <c r="A15" s="318"/>
      <c r="B15" s="319"/>
      <c r="C15" s="481" t="s">
        <v>785</v>
      </c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2"/>
      <c r="Q15" s="482"/>
      <c r="R15" s="482"/>
      <c r="S15" s="482"/>
      <c r="T15" s="482"/>
      <c r="U15" s="178"/>
      <c r="V15" s="317" t="s">
        <v>553</v>
      </c>
      <c r="W15" s="504" t="s">
        <v>540</v>
      </c>
      <c r="X15" s="489"/>
      <c r="Y15" s="476"/>
      <c r="Z15" s="480"/>
      <c r="AA15" s="320"/>
      <c r="AB15" s="320"/>
      <c r="AC15" s="320"/>
      <c r="AD15" s="318"/>
      <c r="AE15" s="318"/>
      <c r="AF15" s="158"/>
      <c r="AG15" s="158"/>
      <c r="AH15" s="158"/>
      <c r="AI15" s="158"/>
      <c r="AJ15" s="158"/>
      <c r="AK15" s="158"/>
      <c r="AL15" s="158"/>
      <c r="AM15" s="158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 s="1"/>
    </row>
    <row r="16" spans="1:389" s="6" customFormat="1" ht="18.75" customHeight="1" x14ac:dyDescent="0.3">
      <c r="A16" s="318"/>
      <c r="B16" s="319"/>
      <c r="C16" s="481" t="s">
        <v>780</v>
      </c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178"/>
      <c r="V16" s="504" t="s">
        <v>541</v>
      </c>
      <c r="W16" s="504" t="s">
        <v>542</v>
      </c>
      <c r="X16" s="489"/>
      <c r="Y16" s="476"/>
      <c r="Z16" s="480"/>
      <c r="AA16" s="320"/>
      <c r="AB16" s="320"/>
      <c r="AC16" s="320"/>
      <c r="AD16" s="318"/>
      <c r="AE16" s="318"/>
      <c r="AF16" s="158"/>
      <c r="AG16" s="158"/>
      <c r="AH16" s="158"/>
      <c r="AI16" s="158"/>
      <c r="AJ16" s="158"/>
      <c r="AK16" s="158"/>
      <c r="AL16" s="158"/>
      <c r="AM16" s="158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 s="1"/>
    </row>
    <row r="17" spans="1:389" s="6" customFormat="1" ht="18.75" customHeight="1" x14ac:dyDescent="0.3">
      <c r="A17" s="318"/>
      <c r="B17" s="319"/>
      <c r="C17" s="482"/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2"/>
      <c r="O17" s="482"/>
      <c r="P17" s="482"/>
      <c r="Q17" s="482"/>
      <c r="R17" s="482"/>
      <c r="S17" s="482"/>
      <c r="T17" s="482"/>
      <c r="U17" s="178"/>
      <c r="V17" s="487"/>
      <c r="W17" s="488"/>
      <c r="X17" s="489"/>
      <c r="Y17" s="476"/>
      <c r="Z17" s="480"/>
      <c r="AA17" s="320"/>
      <c r="AB17" s="320"/>
      <c r="AC17" s="320"/>
      <c r="AD17" s="318"/>
      <c r="AE17" s="318"/>
      <c r="AF17" s="158"/>
      <c r="AG17" s="158"/>
      <c r="AH17" s="158"/>
      <c r="AI17" s="158"/>
      <c r="AJ17" s="158"/>
      <c r="AK17" s="158"/>
      <c r="AL17" s="158"/>
      <c r="AM17" s="158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 s="1"/>
    </row>
    <row r="18" spans="1:389" s="6" customFormat="1" ht="18.75" customHeight="1" x14ac:dyDescent="0.3">
      <c r="A18" s="318"/>
      <c r="B18" s="319"/>
      <c r="C18" s="484" t="s">
        <v>694</v>
      </c>
      <c r="D18" s="482"/>
      <c r="E18" s="482"/>
      <c r="F18" s="482"/>
      <c r="G18" s="482"/>
      <c r="H18" s="482"/>
      <c r="I18" s="482"/>
      <c r="J18" s="482"/>
      <c r="K18" s="482"/>
      <c r="L18" s="482"/>
      <c r="M18" s="482"/>
      <c r="N18" s="482"/>
      <c r="O18" s="482"/>
      <c r="P18" s="482"/>
      <c r="Q18" s="482"/>
      <c r="R18" s="482"/>
      <c r="S18" s="482"/>
      <c r="T18" s="482"/>
      <c r="U18" s="178"/>
      <c r="V18" s="487"/>
      <c r="W18" s="488"/>
      <c r="X18" s="489"/>
      <c r="Y18" s="476"/>
      <c r="Z18" s="480"/>
      <c r="AA18" s="320"/>
      <c r="AB18" s="320"/>
      <c r="AC18" s="320"/>
      <c r="AD18" s="318"/>
      <c r="AE18" s="318"/>
      <c r="AF18" s="158"/>
      <c r="AG18" s="158"/>
      <c r="AH18" s="158"/>
      <c r="AI18" s="158"/>
      <c r="AJ18" s="158"/>
      <c r="AK18" s="158"/>
      <c r="AL18" s="158"/>
      <c r="AM18" s="15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 s="1"/>
    </row>
    <row r="19" spans="1:389" s="6" customFormat="1" ht="18.75" customHeight="1" x14ac:dyDescent="0.3">
      <c r="A19" s="318"/>
      <c r="B19" s="319"/>
      <c r="C19" s="481" t="s">
        <v>669</v>
      </c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82"/>
      <c r="Q19" s="482"/>
      <c r="R19" s="482"/>
      <c r="S19" s="482"/>
      <c r="T19" s="482"/>
      <c r="U19" s="178"/>
      <c r="V19" s="489" t="s">
        <v>705</v>
      </c>
      <c r="W19" s="511" t="s">
        <v>462</v>
      </c>
      <c r="X19" s="489"/>
      <c r="Y19" s="476"/>
      <c r="Z19" s="480"/>
      <c r="AA19" s="320"/>
      <c r="AB19" s="320"/>
      <c r="AC19" s="320"/>
      <c r="AD19" s="318"/>
      <c r="AE19" s="318"/>
      <c r="AF19" s="158"/>
      <c r="AG19" s="158"/>
      <c r="AH19" s="158"/>
      <c r="AI19" s="158"/>
      <c r="AJ19" s="158"/>
      <c r="AK19" s="158"/>
      <c r="AL19" s="158"/>
      <c r="AM19" s="158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 s="1"/>
    </row>
    <row r="20" spans="1:389" s="6" customFormat="1" ht="18.75" customHeight="1" x14ac:dyDescent="0.3">
      <c r="A20" s="318"/>
      <c r="B20" s="319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82"/>
      <c r="Q20" s="482"/>
      <c r="R20" s="482"/>
      <c r="S20" s="482"/>
      <c r="T20" s="482"/>
      <c r="U20" s="178"/>
      <c r="V20" s="487"/>
      <c r="W20" s="488"/>
      <c r="X20" s="489"/>
      <c r="Y20" s="476"/>
      <c r="Z20" s="480"/>
      <c r="AA20" s="320"/>
      <c r="AB20" s="320"/>
      <c r="AC20" s="320"/>
      <c r="AD20" s="318"/>
      <c r="AE20" s="318"/>
      <c r="AF20" s="158"/>
      <c r="AG20" s="158"/>
      <c r="AH20" s="158"/>
      <c r="AI20" s="158"/>
      <c r="AJ20" s="158"/>
      <c r="AK20" s="158"/>
      <c r="AL20" s="158"/>
      <c r="AM20" s="158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 s="1"/>
    </row>
    <row r="21" spans="1:389" x14ac:dyDescent="0.3">
      <c r="V21" s="492"/>
      <c r="W21" s="492"/>
      <c r="X21" s="492"/>
    </row>
    <row r="22" spans="1:389" s="6" customFormat="1" ht="7.5" customHeight="1" x14ac:dyDescent="0.3">
      <c r="A22" s="318"/>
      <c r="B22" s="324"/>
      <c r="C22" s="324"/>
      <c r="D22" s="324"/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3"/>
      <c r="W22" s="323"/>
      <c r="X22" s="322"/>
      <c r="Y22" s="321"/>
      <c r="Z22" s="321"/>
      <c r="AA22" s="321"/>
      <c r="AB22" s="321"/>
      <c r="AC22" s="321"/>
      <c r="AD22" s="318"/>
      <c r="AE22" s="318"/>
      <c r="AF22" s="158"/>
      <c r="AG22" s="158"/>
      <c r="AH22" s="158"/>
      <c r="AI22" s="158"/>
      <c r="AJ22" s="158"/>
      <c r="AK22" s="158"/>
      <c r="AL22" s="158"/>
      <c r="AM22" s="158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 s="1"/>
    </row>
    <row r="23" spans="1:389" s="8" customFormat="1" ht="18.75" customHeight="1" x14ac:dyDescent="0.3">
      <c r="A23" s="331"/>
      <c r="B23" s="331" t="s">
        <v>298</v>
      </c>
      <c r="C23" s="331"/>
      <c r="D23" s="331"/>
      <c r="E23" s="331"/>
      <c r="F23" s="331"/>
      <c r="G23" s="331"/>
      <c r="H23" s="331"/>
      <c r="I23" s="333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4"/>
      <c r="W23" s="334"/>
      <c r="X23" s="334" t="s">
        <v>373</v>
      </c>
      <c r="Y23" s="178"/>
      <c r="Z23" s="178"/>
      <c r="AA23" s="178"/>
      <c r="AB23" s="178"/>
      <c r="AC23" s="178"/>
      <c r="AD23" s="178"/>
      <c r="AE23" s="178"/>
      <c r="AF23" s="259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Y23" s="1"/>
    </row>
    <row r="24" spans="1:389" s="9" customFormat="1" ht="9.9499999999999993" customHeight="1" x14ac:dyDescent="0.3">
      <c r="A24" s="178"/>
      <c r="B24" s="628" t="s">
        <v>17</v>
      </c>
      <c r="C24" s="629"/>
      <c r="D24" s="630"/>
      <c r="E24" s="631" t="s">
        <v>18</v>
      </c>
      <c r="F24" s="338"/>
      <c r="G24" s="338"/>
      <c r="H24" s="338"/>
      <c r="I24" s="338"/>
      <c r="J24" s="339"/>
      <c r="K24" s="178"/>
      <c r="L24" s="634" t="s">
        <v>17</v>
      </c>
      <c r="M24" s="338"/>
      <c r="N24" s="338"/>
      <c r="O24" s="338"/>
      <c r="P24" s="338"/>
      <c r="Q24" s="338"/>
      <c r="R24" s="338"/>
      <c r="S24" s="338"/>
      <c r="T24" s="339"/>
      <c r="U24" s="178"/>
      <c r="V24" s="312"/>
      <c r="W24" s="312"/>
      <c r="X24" s="634" t="s">
        <v>17</v>
      </c>
      <c r="Y24" s="636"/>
      <c r="Z24" s="631" t="s">
        <v>18</v>
      </c>
      <c r="AA24" s="338"/>
      <c r="AB24" s="338"/>
      <c r="AC24" s="338"/>
      <c r="AD24" s="338"/>
      <c r="AE24" s="339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Y24" s="1"/>
    </row>
    <row r="25" spans="1:389" s="9" customFormat="1" ht="9.9499999999999993" customHeight="1" x14ac:dyDescent="0.3">
      <c r="A25" s="178"/>
      <c r="B25" s="628"/>
      <c r="C25" s="629"/>
      <c r="D25" s="630"/>
      <c r="E25" s="632"/>
      <c r="F25" s="634" t="s">
        <v>55</v>
      </c>
      <c r="G25" s="338"/>
      <c r="H25" s="335"/>
      <c r="I25" s="647" t="s">
        <v>216</v>
      </c>
      <c r="J25" s="647" t="s">
        <v>299</v>
      </c>
      <c r="K25" s="178"/>
      <c r="L25" s="635"/>
      <c r="M25" s="634" t="s">
        <v>55</v>
      </c>
      <c r="N25" s="661"/>
      <c r="O25" s="338"/>
      <c r="P25" s="338"/>
      <c r="Q25" s="338"/>
      <c r="R25" s="338"/>
      <c r="S25" s="631" t="s">
        <v>216</v>
      </c>
      <c r="T25" s="650"/>
      <c r="U25" s="178"/>
      <c r="V25" s="312"/>
      <c r="W25" s="312"/>
      <c r="X25" s="635"/>
      <c r="Y25" s="637"/>
      <c r="Z25" s="632"/>
      <c r="AA25" s="634" t="s">
        <v>55</v>
      </c>
      <c r="AB25" s="338"/>
      <c r="AC25" s="339"/>
      <c r="AD25" s="647" t="s">
        <v>216</v>
      </c>
      <c r="AE25" s="647" t="s">
        <v>299</v>
      </c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Y25" s="1"/>
    </row>
    <row r="26" spans="1:389" s="9" customFormat="1" ht="30" customHeight="1" x14ac:dyDescent="0.3">
      <c r="A26" s="178"/>
      <c r="B26" s="628"/>
      <c r="C26" s="629"/>
      <c r="D26" s="630"/>
      <c r="E26" s="632"/>
      <c r="F26" s="635"/>
      <c r="G26" s="659" t="s">
        <v>56</v>
      </c>
      <c r="H26" s="659" t="s">
        <v>219</v>
      </c>
      <c r="I26" s="658"/>
      <c r="J26" s="658"/>
      <c r="K26" s="178"/>
      <c r="L26" s="635"/>
      <c r="M26" s="638"/>
      <c r="N26" s="662"/>
      <c r="O26" s="628" t="s">
        <v>56</v>
      </c>
      <c r="P26" s="630"/>
      <c r="Q26" s="628" t="s">
        <v>219</v>
      </c>
      <c r="R26" s="630"/>
      <c r="S26" s="633"/>
      <c r="T26" s="652"/>
      <c r="U26" s="178"/>
      <c r="V26" s="312"/>
      <c r="W26" s="312"/>
      <c r="X26" s="635"/>
      <c r="Y26" s="637"/>
      <c r="Z26" s="632"/>
      <c r="AA26" s="635"/>
      <c r="AB26" s="659" t="s">
        <v>56</v>
      </c>
      <c r="AC26" s="659" t="s">
        <v>219</v>
      </c>
      <c r="AD26" s="658"/>
      <c r="AE26" s="6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Y26" s="1"/>
    </row>
    <row r="27" spans="1:389" s="9" customFormat="1" ht="30" customHeight="1" x14ac:dyDescent="0.3">
      <c r="A27" s="178"/>
      <c r="B27" s="628"/>
      <c r="C27" s="629"/>
      <c r="D27" s="630"/>
      <c r="E27" s="633"/>
      <c r="F27" s="638"/>
      <c r="G27" s="660"/>
      <c r="H27" s="660"/>
      <c r="I27" s="648"/>
      <c r="J27" s="648"/>
      <c r="K27" s="178"/>
      <c r="L27" s="635"/>
      <c r="M27" s="344" t="s">
        <v>303</v>
      </c>
      <c r="N27" s="344" t="s">
        <v>304</v>
      </c>
      <c r="O27" s="344" t="s">
        <v>303</v>
      </c>
      <c r="P27" s="344" t="s">
        <v>304</v>
      </c>
      <c r="Q27" s="344" t="s">
        <v>303</v>
      </c>
      <c r="R27" s="344" t="s">
        <v>304</v>
      </c>
      <c r="S27" s="344" t="s">
        <v>303</v>
      </c>
      <c r="T27" s="344" t="s">
        <v>304</v>
      </c>
      <c r="U27" s="178"/>
      <c r="V27" s="312"/>
      <c r="W27" s="312"/>
      <c r="X27" s="638"/>
      <c r="Y27" s="639"/>
      <c r="Z27" s="633"/>
      <c r="AA27" s="638"/>
      <c r="AB27" s="660"/>
      <c r="AC27" s="660"/>
      <c r="AD27" s="648"/>
      <c r="AE27" s="64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Y27" s="1"/>
    </row>
    <row r="28" spans="1:389" s="9" customFormat="1" ht="30" customHeight="1" x14ac:dyDescent="0.3">
      <c r="A28" s="178"/>
      <c r="B28" s="640" t="s">
        <v>240</v>
      </c>
      <c r="C28" s="641"/>
      <c r="D28" s="642"/>
      <c r="E28" s="345">
        <v>150401</v>
      </c>
      <c r="F28" s="346">
        <v>47087</v>
      </c>
      <c r="G28" s="347">
        <v>27933</v>
      </c>
      <c r="H28" s="346">
        <v>19154</v>
      </c>
      <c r="I28" s="347">
        <v>2625</v>
      </c>
      <c r="J28" s="347">
        <v>15674</v>
      </c>
      <c r="K28" s="178"/>
      <c r="L28" s="348" t="s">
        <v>240</v>
      </c>
      <c r="M28" s="305">
        <v>0.27221960044045934</v>
      </c>
      <c r="N28" s="349">
        <v>0.11881914949399612</v>
      </c>
      <c r="O28" s="349">
        <v>0.34349448986846781</v>
      </c>
      <c r="P28" s="349">
        <v>0.14255243512264487</v>
      </c>
      <c r="Q28" s="349">
        <v>0.16965085049239034</v>
      </c>
      <c r="R28" s="349">
        <v>8.4665558255531403E-2</v>
      </c>
      <c r="S28" s="349">
        <v>0.22752293577981653</v>
      </c>
      <c r="T28" s="349">
        <v>0.11192660550458716</v>
      </c>
      <c r="U28" s="178"/>
      <c r="V28" s="350"/>
      <c r="W28" s="312"/>
      <c r="X28" s="640" t="s">
        <v>240</v>
      </c>
      <c r="Y28" s="642"/>
      <c r="Z28" s="345">
        <v>150401</v>
      </c>
      <c r="AA28" s="347">
        <v>47087</v>
      </c>
      <c r="AB28" s="347">
        <v>27933</v>
      </c>
      <c r="AC28" s="347">
        <v>19154</v>
      </c>
      <c r="AD28" s="347">
        <v>2625</v>
      </c>
      <c r="AE28" s="347">
        <v>15674</v>
      </c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Y28" s="1"/>
    </row>
    <row r="29" spans="1:389" s="9" customFormat="1" ht="30" customHeight="1" x14ac:dyDescent="0.3">
      <c r="A29" s="178"/>
      <c r="B29" s="640" t="s">
        <v>227</v>
      </c>
      <c r="C29" s="641"/>
      <c r="D29" s="642"/>
      <c r="E29" s="351">
        <v>2.5813266969879001</v>
      </c>
      <c r="F29" s="352">
        <v>1.3884646005956418</v>
      </c>
      <c r="G29" s="353">
        <v>1.5431744102535772</v>
      </c>
      <c r="H29" s="352">
        <v>1.5890160942425751</v>
      </c>
      <c r="I29" s="353">
        <v>0.43431502316346793</v>
      </c>
      <c r="J29" s="353">
        <v>0.51121983039791263</v>
      </c>
      <c r="K29" s="178"/>
      <c r="L29" s="348" t="s">
        <v>227</v>
      </c>
      <c r="M29" s="354">
        <v>8.9013493570230334E-2</v>
      </c>
      <c r="N29" s="355">
        <v>2.6579963743359983E-2</v>
      </c>
      <c r="O29" s="356">
        <v>0.15448807405435303</v>
      </c>
      <c r="P29" s="357">
        <v>5.4985242474821047E-2</v>
      </c>
      <c r="Q29" s="357">
        <v>7.2984435895747102E-3</v>
      </c>
      <c r="R29" s="356">
        <v>-4.6805831390245162E-2</v>
      </c>
      <c r="S29" s="356">
        <v>-2.675329603024218E-2</v>
      </c>
      <c r="T29" s="356">
        <v>-6.4483912749178474E-2</v>
      </c>
      <c r="U29" s="178"/>
      <c r="V29" s="358"/>
      <c r="W29" s="312"/>
      <c r="X29" s="640" t="s">
        <v>227</v>
      </c>
      <c r="Y29" s="642"/>
      <c r="Z29" s="351">
        <v>2.5813266969879001</v>
      </c>
      <c r="AA29" s="353">
        <v>1.3884646005956418</v>
      </c>
      <c r="AB29" s="353">
        <v>1.5431744102535772</v>
      </c>
      <c r="AC29" s="353">
        <v>1.5890160942425751</v>
      </c>
      <c r="AD29" s="353">
        <v>0.43431502316346793</v>
      </c>
      <c r="AE29" s="353">
        <v>0.51121983039791263</v>
      </c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Y29" s="1"/>
    </row>
    <row r="30" spans="1:389" s="9" customFormat="1" ht="30" customHeight="1" x14ac:dyDescent="0.3">
      <c r="A30" s="178"/>
      <c r="B30" s="640" t="s">
        <v>241</v>
      </c>
      <c r="C30" s="641"/>
      <c r="D30" s="642"/>
      <c r="E30" s="345">
        <v>58265</v>
      </c>
      <c r="F30" s="346">
        <v>33913</v>
      </c>
      <c r="G30" s="347">
        <v>18101</v>
      </c>
      <c r="H30" s="346">
        <v>12054</v>
      </c>
      <c r="I30" s="347">
        <v>6044</v>
      </c>
      <c r="J30" s="347">
        <v>30660</v>
      </c>
      <c r="K30" s="178"/>
      <c r="L30" s="348" t="s">
        <v>241</v>
      </c>
      <c r="M30" s="359">
        <v>0.18320610687022901</v>
      </c>
      <c r="N30" s="360">
        <v>9.2239185750636138E-2</v>
      </c>
      <c r="O30" s="360">
        <v>0.18900641581411479</v>
      </c>
      <c r="P30" s="360">
        <v>8.7567192647823824E-2</v>
      </c>
      <c r="Q30" s="360">
        <v>0.16235240690281563</v>
      </c>
      <c r="R30" s="360">
        <v>0.13147138964577657</v>
      </c>
      <c r="S30" s="360">
        <v>0.25427623181005871</v>
      </c>
      <c r="T30" s="360">
        <v>0.17641051825376564</v>
      </c>
      <c r="U30" s="178"/>
      <c r="V30" s="312"/>
      <c r="W30" s="312"/>
      <c r="X30" s="640" t="s">
        <v>241</v>
      </c>
      <c r="Y30" s="642"/>
      <c r="Z30" s="345">
        <v>58265</v>
      </c>
      <c r="AA30" s="347">
        <v>33913</v>
      </c>
      <c r="AB30" s="347">
        <v>18101</v>
      </c>
      <c r="AC30" s="347">
        <v>12054</v>
      </c>
      <c r="AD30" s="347">
        <v>6044</v>
      </c>
      <c r="AE30" s="347">
        <v>30660</v>
      </c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Y30" s="1"/>
    </row>
    <row r="31" spans="1:389" s="9" customFormat="1" ht="20.100000000000001" customHeight="1" x14ac:dyDescent="0.3">
      <c r="A31" s="178"/>
      <c r="B31" s="361" t="s">
        <v>300</v>
      </c>
      <c r="C31" s="178"/>
      <c r="D31" s="333"/>
      <c r="E31" s="362"/>
      <c r="F31" s="363"/>
      <c r="G31" s="364"/>
      <c r="H31" s="365"/>
      <c r="I31" s="366"/>
      <c r="J31" s="367"/>
      <c r="K31" s="178"/>
      <c r="L31" s="361" t="s">
        <v>313</v>
      </c>
      <c r="M31" s="368"/>
      <c r="N31" s="368"/>
      <c r="O31" s="331"/>
      <c r="P31" s="331"/>
      <c r="Q31" s="331"/>
      <c r="R31" s="331"/>
      <c r="S31" s="331"/>
      <c r="T31" s="331"/>
      <c r="U31" s="331"/>
      <c r="V31" s="369"/>
      <c r="W31" s="312"/>
      <c r="X31" s="312"/>
      <c r="Y31" s="178"/>
      <c r="Z31" s="178"/>
      <c r="AA31" s="178"/>
      <c r="AB31" s="178"/>
      <c r="AC31" s="178"/>
      <c r="AD31" s="178"/>
      <c r="AE31" s="178"/>
      <c r="AF31" s="259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Y31" s="1"/>
    </row>
    <row r="32" spans="1:389" s="9" customFormat="1" ht="19.5" customHeight="1" x14ac:dyDescent="0.3">
      <c r="A32" s="178"/>
      <c r="B32" s="361" t="s">
        <v>374</v>
      </c>
      <c r="C32" s="178"/>
      <c r="D32" s="333"/>
      <c r="E32" s="362"/>
      <c r="F32" s="363"/>
      <c r="G32" s="364"/>
      <c r="H32" s="370"/>
      <c r="I32" s="366"/>
      <c r="J32" s="367"/>
      <c r="K32" s="333"/>
      <c r="L32" s="368"/>
      <c r="M32" s="368"/>
      <c r="N32" s="331"/>
      <c r="O32" s="331"/>
      <c r="P32" s="331"/>
      <c r="Q32" s="331"/>
      <c r="R32" s="331"/>
      <c r="S32" s="331"/>
      <c r="T32" s="331"/>
      <c r="U32" s="331"/>
      <c r="V32" s="369"/>
      <c r="W32" s="312"/>
      <c r="X32" s="312"/>
      <c r="Y32" s="178"/>
      <c r="Z32" s="178"/>
      <c r="AA32" s="178"/>
      <c r="AB32" s="178"/>
      <c r="AC32" s="178"/>
      <c r="AD32" s="178"/>
      <c r="AE32" s="178"/>
      <c r="AF32" s="259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Y32" s="1"/>
    </row>
    <row r="33" spans="1:389" s="9" customFormat="1" ht="19.5" customHeight="1" x14ac:dyDescent="0.3">
      <c r="A33" s="178"/>
      <c r="B33" s="361" t="s">
        <v>482</v>
      </c>
      <c r="C33" s="178"/>
      <c r="D33" s="333"/>
      <c r="E33" s="362"/>
      <c r="F33" s="363"/>
      <c r="G33" s="476"/>
      <c r="H33" s="477"/>
      <c r="I33" s="366"/>
      <c r="J33" s="367"/>
      <c r="K33" s="333"/>
      <c r="L33" s="368"/>
      <c r="M33" s="368"/>
      <c r="N33" s="331"/>
      <c r="O33" s="331"/>
      <c r="P33" s="331"/>
      <c r="Q33" s="331"/>
      <c r="R33" s="331"/>
      <c r="S33" s="331"/>
      <c r="T33" s="331"/>
      <c r="U33" s="331"/>
      <c r="V33" s="369"/>
      <c r="W33" s="312"/>
      <c r="X33" s="312"/>
      <c r="Y33" s="178"/>
      <c r="Z33" s="178"/>
      <c r="AA33" s="178"/>
      <c r="AB33" s="178"/>
      <c r="AC33" s="178"/>
      <c r="AD33" s="178"/>
      <c r="AE33" s="178"/>
      <c r="AF33" s="259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Y33" s="1"/>
    </row>
    <row r="34" spans="1:389" s="9" customFormat="1" ht="39.950000000000003" customHeight="1" x14ac:dyDescent="0.3">
      <c r="A34" s="178"/>
      <c r="B34" s="333"/>
      <c r="C34" s="333"/>
      <c r="D34" s="362"/>
      <c r="E34" s="367"/>
      <c r="F34" s="371"/>
      <c r="G34" s="367"/>
      <c r="H34" s="372"/>
      <c r="I34" s="367"/>
      <c r="J34" s="333"/>
      <c r="K34" s="333"/>
      <c r="L34" s="368"/>
      <c r="M34" s="368"/>
      <c r="N34" s="331"/>
      <c r="O34" s="331"/>
      <c r="P34" s="331"/>
      <c r="Q34" s="331"/>
      <c r="R34" s="331"/>
      <c r="S34" s="331"/>
      <c r="T34" s="331"/>
      <c r="U34" s="331"/>
      <c r="V34" s="369"/>
      <c r="W34" s="312"/>
      <c r="X34" s="312"/>
      <c r="Y34" s="178"/>
      <c r="Z34" s="178"/>
      <c r="AA34" s="178"/>
      <c r="AB34" s="178"/>
      <c r="AC34" s="178"/>
      <c r="AD34" s="178"/>
      <c r="AE34" s="178"/>
      <c r="AF34" s="259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Y34" s="1"/>
    </row>
    <row r="35" spans="1:389" s="9" customFormat="1" ht="18.75" customHeight="1" x14ac:dyDescent="0.3">
      <c r="A35" s="178"/>
      <c r="B35" s="331" t="s">
        <v>504</v>
      </c>
      <c r="C35" s="331"/>
      <c r="D35" s="178"/>
      <c r="E35" s="178"/>
      <c r="F35" s="178"/>
      <c r="G35" s="178"/>
      <c r="H35" s="178"/>
      <c r="I35" s="178"/>
      <c r="J35" s="178"/>
      <c r="K35" s="178"/>
      <c r="L35" s="373"/>
      <c r="M35" s="373"/>
      <c r="N35" s="331"/>
      <c r="O35" s="331"/>
      <c r="P35" s="331"/>
      <c r="Q35" s="331"/>
      <c r="R35" s="331"/>
      <c r="S35" s="331"/>
      <c r="T35" s="331"/>
      <c r="U35" s="331"/>
      <c r="V35" s="369"/>
      <c r="W35" s="312"/>
      <c r="X35" s="312"/>
      <c r="Y35" s="178"/>
      <c r="Z35" s="178"/>
      <c r="AA35" s="178"/>
      <c r="AB35" s="178"/>
      <c r="AC35" s="178"/>
      <c r="AD35" s="178"/>
      <c r="AE35" s="178"/>
      <c r="AF35" s="259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Y35" s="1"/>
    </row>
    <row r="36" spans="1:389" s="9" customFormat="1" ht="12.75" customHeight="1" x14ac:dyDescent="0.3">
      <c r="A36" s="178"/>
      <c r="B36" s="501"/>
      <c r="C36" s="501"/>
      <c r="D36" s="501"/>
      <c r="E36" s="501"/>
      <c r="F36" s="501"/>
      <c r="G36" s="501"/>
      <c r="H36" s="501"/>
      <c r="I36" s="501"/>
      <c r="J36" s="501"/>
      <c r="K36" s="501"/>
      <c r="L36" s="501"/>
      <c r="M36" s="501"/>
      <c r="N36" s="501"/>
      <c r="O36" s="501"/>
      <c r="P36" s="501"/>
      <c r="Q36" s="501"/>
      <c r="R36" s="501"/>
      <c r="S36" s="501"/>
      <c r="T36" s="501"/>
      <c r="U36" s="331"/>
      <c r="Y36" s="178"/>
      <c r="Z36" s="178"/>
      <c r="AA36" s="178"/>
      <c r="AB36" s="178"/>
      <c r="AC36" s="178"/>
      <c r="AD36" s="178"/>
      <c r="AE36" s="17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 s="1"/>
    </row>
    <row r="37" spans="1:389" s="9" customFormat="1" ht="20.100000000000001" customHeight="1" x14ac:dyDescent="0.3">
      <c r="A37" s="178"/>
      <c r="B37" s="501"/>
      <c r="C37" s="497" t="s">
        <v>701</v>
      </c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501"/>
      <c r="O37" s="501"/>
      <c r="P37" s="501"/>
      <c r="Q37" s="501"/>
      <c r="R37" s="501"/>
      <c r="S37" s="501"/>
      <c r="T37" s="501"/>
      <c r="U37" s="331"/>
      <c r="Y37" s="178"/>
      <c r="Z37" s="178"/>
      <c r="AA37" s="178"/>
      <c r="AB37" s="178"/>
      <c r="AC37" s="178"/>
      <c r="AD37" s="178"/>
      <c r="AE37" s="17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 s="1"/>
    </row>
    <row r="38" spans="1:389" s="9" customFormat="1" ht="20.100000000000001" customHeight="1" x14ac:dyDescent="0.3">
      <c r="A38" s="178"/>
      <c r="B38" s="501"/>
      <c r="C38" s="497" t="s">
        <v>704</v>
      </c>
      <c r="D38" s="501"/>
      <c r="E38" s="501"/>
      <c r="F38" s="501"/>
      <c r="G38" s="501"/>
      <c r="H38" s="501"/>
      <c r="I38" s="501"/>
      <c r="J38" s="501"/>
      <c r="K38" s="501"/>
      <c r="L38" s="501"/>
      <c r="M38" s="501"/>
      <c r="N38" s="501"/>
      <c r="O38" s="501"/>
      <c r="P38" s="501"/>
      <c r="Q38" s="501"/>
      <c r="R38" s="501"/>
      <c r="S38" s="501"/>
      <c r="T38" s="501"/>
      <c r="U38" s="331"/>
      <c r="V38" s="296" t="s">
        <v>461</v>
      </c>
      <c r="W38" s="296"/>
      <c r="X38" s="311"/>
      <c r="Y38" s="178"/>
      <c r="Z38" s="178"/>
      <c r="AA38" s="178"/>
      <c r="AB38" s="178"/>
      <c r="AC38" s="178"/>
      <c r="AD38" s="178"/>
      <c r="AE38" s="17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 s="1"/>
    </row>
    <row r="39" spans="1:389" s="9" customFormat="1" ht="20.100000000000001" customHeight="1" x14ac:dyDescent="0.3">
      <c r="A39" s="178"/>
      <c r="B39" s="501"/>
      <c r="C39" s="497" t="s">
        <v>777</v>
      </c>
      <c r="D39" s="501"/>
      <c r="E39" s="501"/>
      <c r="F39" s="501"/>
      <c r="G39" s="501"/>
      <c r="H39" s="501"/>
      <c r="I39" s="501"/>
      <c r="J39" s="501"/>
      <c r="K39" s="501"/>
      <c r="L39" s="501"/>
      <c r="M39" s="501"/>
      <c r="N39" s="501"/>
      <c r="O39" s="501"/>
      <c r="P39" s="501"/>
      <c r="Q39" s="501"/>
      <c r="R39" s="501"/>
      <c r="S39" s="501"/>
      <c r="T39" s="501"/>
      <c r="U39" s="331"/>
      <c r="V39" s="296"/>
      <c r="W39" s="296"/>
      <c r="X39" s="311"/>
      <c r="Y39" s="178"/>
      <c r="Z39" s="178"/>
      <c r="AA39" s="178"/>
      <c r="AB39" s="178"/>
      <c r="AC39" s="178"/>
      <c r="AD39" s="178"/>
      <c r="AE39" s="17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 s="1"/>
    </row>
    <row r="40" spans="1:389" s="9" customFormat="1" ht="20.100000000000001" customHeight="1" x14ac:dyDescent="0.3">
      <c r="A40" s="178"/>
      <c r="B40" s="501"/>
      <c r="C40" s="497" t="s">
        <v>718</v>
      </c>
      <c r="D40" s="501"/>
      <c r="E40" s="501"/>
      <c r="F40" s="501"/>
      <c r="G40" s="501"/>
      <c r="H40" s="501"/>
      <c r="I40" s="501"/>
      <c r="J40" s="501"/>
      <c r="K40" s="501"/>
      <c r="L40" s="501"/>
      <c r="M40" s="501"/>
      <c r="N40" s="501"/>
      <c r="O40" s="501"/>
      <c r="P40" s="501"/>
      <c r="Q40" s="501"/>
      <c r="R40" s="501"/>
      <c r="S40" s="501"/>
      <c r="T40" s="501"/>
      <c r="U40" s="331"/>
      <c r="V40" s="296" t="s">
        <v>486</v>
      </c>
      <c r="W40" s="296"/>
      <c r="X40" s="311"/>
      <c r="Y40" s="178"/>
      <c r="Z40" s="178"/>
      <c r="AA40" s="178"/>
      <c r="AB40" s="178"/>
      <c r="AC40" s="178"/>
      <c r="AD40" s="178"/>
      <c r="AE40" s="17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 s="1"/>
    </row>
    <row r="41" spans="1:389" s="9" customFormat="1" ht="20.100000000000001" customHeight="1" x14ac:dyDescent="0.3">
      <c r="A41" s="178"/>
      <c r="B41" s="501"/>
      <c r="C41" s="497" t="s">
        <v>689</v>
      </c>
      <c r="D41" s="501"/>
      <c r="E41" s="501"/>
      <c r="F41" s="501"/>
      <c r="G41" s="501"/>
      <c r="H41" s="501"/>
      <c r="I41" s="501"/>
      <c r="J41" s="501"/>
      <c r="K41" s="501"/>
      <c r="L41" s="501"/>
      <c r="M41" s="501"/>
      <c r="N41" s="501"/>
      <c r="O41" s="501"/>
      <c r="P41" s="501"/>
      <c r="Q41" s="501"/>
      <c r="R41" s="501"/>
      <c r="S41" s="501"/>
      <c r="T41" s="501"/>
      <c r="U41" s="331"/>
      <c r="V41" s="489" t="s">
        <v>705</v>
      </c>
      <c r="W41" s="296"/>
      <c r="X41" s="311"/>
      <c r="Y41" s="178"/>
      <c r="Z41" s="178"/>
      <c r="AA41" s="178"/>
      <c r="AB41" s="178"/>
      <c r="AC41" s="178"/>
      <c r="AD41" s="178"/>
      <c r="AE41" s="17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 s="1"/>
    </row>
    <row r="42" spans="1:389" s="9" customFormat="1" ht="20.100000000000001" customHeight="1" x14ac:dyDescent="0.3">
      <c r="A42" s="178"/>
      <c r="B42" s="501"/>
      <c r="C42" s="497" t="s">
        <v>776</v>
      </c>
      <c r="D42" s="501"/>
      <c r="E42" s="501"/>
      <c r="F42" s="501"/>
      <c r="G42" s="501"/>
      <c r="H42" s="501"/>
      <c r="I42" s="501"/>
      <c r="J42" s="501"/>
      <c r="K42" s="501"/>
      <c r="L42" s="501"/>
      <c r="M42" s="501"/>
      <c r="N42" s="501"/>
      <c r="O42" s="501"/>
      <c r="P42" s="501"/>
      <c r="Q42" s="501"/>
      <c r="R42" s="501"/>
      <c r="S42" s="501"/>
      <c r="T42" s="501"/>
      <c r="U42" s="331"/>
      <c r="V42" s="489" t="s">
        <v>462</v>
      </c>
      <c r="W42" s="296"/>
      <c r="X42" s="311"/>
      <c r="Y42" s="178"/>
      <c r="Z42" s="178"/>
      <c r="AA42" s="178"/>
      <c r="AB42" s="178"/>
      <c r="AC42" s="178"/>
      <c r="AD42" s="178"/>
      <c r="AE42" s="17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 s="1"/>
    </row>
    <row r="43" spans="1:389" s="9" customFormat="1" ht="20.100000000000001" customHeight="1" x14ac:dyDescent="0.3">
      <c r="A43" s="178"/>
      <c r="B43" s="501"/>
      <c r="C43" s="497" t="s">
        <v>778</v>
      </c>
      <c r="D43" s="501"/>
      <c r="E43" s="501"/>
      <c r="F43" s="501"/>
      <c r="G43" s="501"/>
      <c r="H43" s="501"/>
      <c r="I43" s="501"/>
      <c r="J43" s="501"/>
      <c r="K43" s="501"/>
      <c r="L43" s="501"/>
      <c r="M43" s="501"/>
      <c r="N43" s="501"/>
      <c r="O43" s="501"/>
      <c r="P43" s="501"/>
      <c r="Q43" s="501"/>
      <c r="R43" s="501"/>
      <c r="S43" s="501"/>
      <c r="T43" s="501"/>
      <c r="U43" s="331"/>
      <c r="W43" s="296"/>
      <c r="X43" s="311"/>
      <c r="Y43" s="178"/>
      <c r="Z43" s="178"/>
      <c r="AA43" s="178"/>
      <c r="AB43" s="178"/>
      <c r="AC43" s="178"/>
      <c r="AD43" s="178"/>
      <c r="AE43" s="17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 s="1"/>
    </row>
    <row r="44" spans="1:389" s="9" customFormat="1" ht="20.100000000000001" customHeight="1" x14ac:dyDescent="0.3">
      <c r="A44" s="178"/>
      <c r="B44" s="505"/>
      <c r="C44" s="500" t="s">
        <v>712</v>
      </c>
      <c r="D44" s="505"/>
      <c r="E44" s="505"/>
      <c r="F44" s="505"/>
      <c r="G44" s="505"/>
      <c r="H44" s="505"/>
      <c r="I44" s="505"/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331"/>
      <c r="V44" s="311" t="s">
        <v>706</v>
      </c>
      <c r="W44" s="296"/>
      <c r="X44" s="311"/>
      <c r="Y44" s="178"/>
      <c r="Z44" s="178"/>
      <c r="AA44" s="178"/>
      <c r="AB44" s="178"/>
      <c r="AC44" s="178"/>
      <c r="AD44" s="178"/>
      <c r="AE44" s="17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 s="1"/>
    </row>
    <row r="45" spans="1:389" s="9" customFormat="1" ht="12.75" customHeight="1" x14ac:dyDescent="0.3">
      <c r="A45" s="178"/>
      <c r="B45" s="505"/>
      <c r="C45" s="505"/>
      <c r="D45" s="505"/>
      <c r="E45" s="505"/>
      <c r="F45" s="505"/>
      <c r="G45" s="505"/>
      <c r="H45" s="505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331"/>
      <c r="V45" s="311"/>
      <c r="W45" s="296"/>
      <c r="X45" s="311"/>
      <c r="Y45" s="178"/>
      <c r="Z45" s="178"/>
      <c r="AA45" s="178"/>
      <c r="AB45" s="178"/>
      <c r="AC45" s="178"/>
      <c r="AD45" s="178"/>
      <c r="AE45" s="17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 s="1"/>
    </row>
    <row r="46" spans="1:389" s="9" customFormat="1" ht="7.5" customHeight="1" x14ac:dyDescent="0.3">
      <c r="A46" s="178"/>
      <c r="B46" s="178"/>
      <c r="C46" s="178"/>
      <c r="D46" s="178"/>
      <c r="E46" s="374"/>
      <c r="F46" s="374"/>
      <c r="G46" s="374"/>
      <c r="H46" s="375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12"/>
      <c r="W46" s="312"/>
      <c r="X46" s="312"/>
      <c r="Y46" s="178"/>
      <c r="Z46" s="178"/>
      <c r="AA46" s="178"/>
      <c r="AB46" s="178"/>
      <c r="AC46" s="178"/>
      <c r="AD46" s="178"/>
      <c r="AE46" s="178"/>
      <c r="AF46" s="158"/>
      <c r="AG46" s="158"/>
      <c r="AH46" s="158"/>
      <c r="AI46" s="158"/>
      <c r="AJ46" s="158"/>
      <c r="AK46" s="158"/>
      <c r="AL46" s="158"/>
      <c r="AM46" s="158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 s="1"/>
    </row>
    <row r="47" spans="1:389" s="9" customFormat="1" ht="9.9499999999999993" customHeight="1" x14ac:dyDescent="0.3">
      <c r="A47" s="178"/>
      <c r="B47" s="653" t="s">
        <v>225</v>
      </c>
      <c r="C47" s="653"/>
      <c r="D47" s="653"/>
      <c r="E47" s="631" t="s">
        <v>28</v>
      </c>
      <c r="F47" s="335"/>
      <c r="G47" s="336"/>
      <c r="H47" s="631" t="s">
        <v>29</v>
      </c>
      <c r="I47" s="376"/>
      <c r="J47" s="377"/>
      <c r="K47" s="178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4"/>
      <c r="W47" s="334"/>
      <c r="X47" s="334"/>
      <c r="Y47" s="378"/>
      <c r="Z47" s="378"/>
      <c r="AA47" s="378"/>
      <c r="AB47" s="378"/>
      <c r="AC47" s="378"/>
      <c r="AD47" s="378"/>
      <c r="AE47" s="378"/>
      <c r="AF47" s="158"/>
      <c r="AG47" s="158"/>
      <c r="AH47" s="158"/>
      <c r="AI47" s="158"/>
      <c r="AJ47" s="158"/>
      <c r="AK47" s="158"/>
      <c r="AL47" s="158"/>
      <c r="AM47" s="158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Y47" s="1"/>
    </row>
    <row r="48" spans="1:389" s="9" customFormat="1" ht="30" customHeight="1" x14ac:dyDescent="0.3">
      <c r="A48" s="178"/>
      <c r="B48" s="653"/>
      <c r="C48" s="653"/>
      <c r="D48" s="653"/>
      <c r="E48" s="633"/>
      <c r="F48" s="307" t="s">
        <v>228</v>
      </c>
      <c r="G48" s="379" t="s">
        <v>226</v>
      </c>
      <c r="H48" s="633"/>
      <c r="I48" s="340" t="s">
        <v>228</v>
      </c>
      <c r="J48" s="379" t="s">
        <v>226</v>
      </c>
      <c r="K48" s="178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4"/>
      <c r="W48" s="334"/>
      <c r="X48" s="334"/>
      <c r="Y48" s="378"/>
      <c r="Z48" s="378"/>
      <c r="AA48" s="378"/>
      <c r="AB48" s="378"/>
      <c r="AC48" s="378"/>
      <c r="AD48" s="378"/>
      <c r="AE48" s="378"/>
      <c r="AF48" s="158"/>
      <c r="AG48" s="158"/>
      <c r="AH48" s="158"/>
      <c r="AI48" s="158"/>
      <c r="AJ48" s="158"/>
      <c r="AK48" s="158"/>
      <c r="AL48" s="158"/>
      <c r="AM48" s="15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Y48" s="1"/>
    </row>
    <row r="49" spans="1:389" s="9" customFormat="1" ht="20.100000000000001" customHeight="1" x14ac:dyDescent="0.3">
      <c r="A49" s="178"/>
      <c r="B49" s="654" t="s">
        <v>232</v>
      </c>
      <c r="C49" s="655"/>
      <c r="D49" s="655"/>
      <c r="E49" s="380">
        <v>150401</v>
      </c>
      <c r="F49" s="381">
        <v>2.5813266969879001</v>
      </c>
      <c r="G49" s="382">
        <v>88896</v>
      </c>
      <c r="H49" s="471" t="s">
        <v>31</v>
      </c>
      <c r="I49" s="471" t="s">
        <v>31</v>
      </c>
      <c r="J49" s="472" t="s">
        <v>31</v>
      </c>
      <c r="K49" s="178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4"/>
      <c r="W49" s="334"/>
      <c r="X49" s="334"/>
      <c r="Y49" s="378"/>
      <c r="Z49" s="378"/>
      <c r="AA49" s="378"/>
      <c r="AB49" s="378"/>
      <c r="AC49" s="378"/>
      <c r="AD49" s="378"/>
      <c r="AE49" s="378"/>
      <c r="AF49" s="158"/>
      <c r="AG49" s="158"/>
      <c r="AH49" s="158"/>
      <c r="AI49" s="158"/>
      <c r="AJ49" s="158"/>
      <c r="AK49" s="158"/>
      <c r="AL49" s="158"/>
      <c r="AM49" s="158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Y49" s="1"/>
    </row>
    <row r="50" spans="1:389" s="9" customFormat="1" ht="20.100000000000001" customHeight="1" x14ac:dyDescent="0.3">
      <c r="A50" s="178"/>
      <c r="B50" s="384"/>
      <c r="C50" s="251" t="s">
        <v>23</v>
      </c>
      <c r="D50" s="252"/>
      <c r="E50" s="385">
        <v>7239</v>
      </c>
      <c r="F50" s="381">
        <v>7.8090614886731391</v>
      </c>
      <c r="G50" s="380">
        <v>3014.75</v>
      </c>
      <c r="H50" s="383">
        <v>4.8131328914036473E-2</v>
      </c>
      <c r="I50" s="386">
        <v>3.2221262836631515E-2</v>
      </c>
      <c r="J50" s="387">
        <v>3.3913224442044636E-2</v>
      </c>
      <c r="K50" s="178"/>
      <c r="L50" s="388"/>
      <c r="M50" s="389"/>
      <c r="N50" s="331"/>
      <c r="O50" s="331"/>
      <c r="P50" s="331"/>
      <c r="Q50" s="331"/>
      <c r="R50" s="331"/>
      <c r="S50" s="331"/>
      <c r="T50" s="331"/>
      <c r="U50" s="331"/>
      <c r="V50" s="334"/>
      <c r="W50" s="334"/>
      <c r="X50" s="334"/>
      <c r="Y50" s="378"/>
      <c r="Z50" s="378"/>
      <c r="AA50" s="378"/>
      <c r="AB50" s="378"/>
      <c r="AC50" s="378"/>
      <c r="AD50" s="378"/>
      <c r="AE50" s="378"/>
      <c r="AF50" s="158"/>
      <c r="AG50" s="158"/>
      <c r="AH50" s="158"/>
      <c r="AI50" s="158"/>
      <c r="AJ50" s="158"/>
      <c r="AK50" s="158"/>
      <c r="AL50" s="158"/>
      <c r="AM50" s="158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Y50" s="1"/>
    </row>
    <row r="51" spans="1:389" s="9" customFormat="1" ht="20.100000000000001" customHeight="1" outlineLevel="1" x14ac:dyDescent="0.3">
      <c r="A51" s="178"/>
      <c r="B51" s="390"/>
      <c r="C51" s="391"/>
      <c r="D51" s="392" t="s">
        <v>243</v>
      </c>
      <c r="E51" s="393">
        <v>0</v>
      </c>
      <c r="F51" s="352" t="s">
        <v>30</v>
      </c>
      <c r="G51" s="394"/>
      <c r="H51" s="395">
        <v>0</v>
      </c>
      <c r="I51" s="396">
        <v>0</v>
      </c>
      <c r="J51" s="394"/>
      <c r="K51" s="178"/>
      <c r="L51" s="397"/>
      <c r="M51" s="388"/>
      <c r="N51" s="331"/>
      <c r="O51" s="331"/>
      <c r="P51" s="331"/>
      <c r="Q51" s="331"/>
      <c r="R51" s="331"/>
      <c r="S51" s="331"/>
      <c r="T51" s="331"/>
      <c r="U51" s="331"/>
      <c r="V51" s="334"/>
      <c r="W51" s="334"/>
      <c r="X51" s="334"/>
      <c r="Y51" s="378"/>
      <c r="Z51" s="378"/>
      <c r="AA51" s="378"/>
      <c r="AB51" s="378"/>
      <c r="AC51" s="378"/>
      <c r="AD51" s="378"/>
      <c r="AE51" s="378"/>
      <c r="AF51" s="158"/>
      <c r="AG51" s="158"/>
      <c r="AH51" s="158"/>
      <c r="AI51" s="158"/>
      <c r="AJ51" s="158"/>
      <c r="AK51" s="158"/>
      <c r="AL51" s="158"/>
      <c r="AM51" s="15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Y51" s="1"/>
    </row>
    <row r="52" spans="1:389" s="9" customFormat="1" ht="20.100000000000001" customHeight="1" outlineLevel="1" x14ac:dyDescent="0.3">
      <c r="A52" s="178"/>
      <c r="B52" s="390"/>
      <c r="C52" s="391"/>
      <c r="D52" s="392" t="s">
        <v>263</v>
      </c>
      <c r="E52" s="393">
        <v>6684</v>
      </c>
      <c r="F52" s="352">
        <v>24.755555555555556</v>
      </c>
      <c r="G52" s="394"/>
      <c r="H52" s="395">
        <v>4.4441193875040724E-2</v>
      </c>
      <c r="I52" s="396">
        <v>3.9807194046670345E-2</v>
      </c>
      <c r="J52" s="394"/>
      <c r="K52" s="178"/>
      <c r="L52" s="388"/>
      <c r="M52" s="388"/>
      <c r="N52" s="331"/>
      <c r="O52" s="331"/>
      <c r="P52" s="331"/>
      <c r="Q52" s="331"/>
      <c r="R52" s="331"/>
      <c r="S52" s="331"/>
      <c r="T52" s="331"/>
      <c r="U52" s="331"/>
      <c r="V52" s="334"/>
      <c r="W52" s="334"/>
      <c r="X52" s="334"/>
      <c r="Y52" s="378"/>
      <c r="Z52" s="378"/>
      <c r="AA52" s="378"/>
      <c r="AB52" s="378"/>
      <c r="AC52" s="378"/>
      <c r="AD52" s="378"/>
      <c r="AE52" s="378"/>
      <c r="AF52" s="158"/>
      <c r="AG52" s="158"/>
      <c r="AH52" s="158"/>
      <c r="AI52" s="158"/>
      <c r="AJ52" s="158"/>
      <c r="AK52" s="158"/>
      <c r="AL52" s="158"/>
      <c r="AM52" s="158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Y52" s="1"/>
    </row>
    <row r="53" spans="1:389" s="9" customFormat="1" ht="20.100000000000001" customHeight="1" outlineLevel="1" x14ac:dyDescent="0.3">
      <c r="A53" s="178"/>
      <c r="B53" s="390"/>
      <c r="C53" s="398"/>
      <c r="D53" s="392" t="s">
        <v>264</v>
      </c>
      <c r="E53" s="393">
        <v>555</v>
      </c>
      <c r="F53" s="352">
        <v>0.84474885844748859</v>
      </c>
      <c r="G53" s="394"/>
      <c r="H53" s="395">
        <v>3.6901350389957513E-3</v>
      </c>
      <c r="I53" s="396">
        <v>-7.5859312100388324E-3</v>
      </c>
      <c r="J53" s="394"/>
      <c r="K53" s="178"/>
      <c r="L53" s="388"/>
      <c r="M53" s="388"/>
      <c r="N53" s="331"/>
      <c r="O53" s="331"/>
      <c r="P53" s="331"/>
      <c r="Q53" s="331"/>
      <c r="R53" s="331"/>
      <c r="S53" s="331"/>
      <c r="T53" s="331"/>
      <c r="U53" s="331"/>
      <c r="V53" s="334"/>
      <c r="W53" s="334"/>
      <c r="X53" s="334"/>
      <c r="Y53" s="378"/>
      <c r="Z53" s="378"/>
      <c r="AA53" s="378"/>
      <c r="AB53" s="378"/>
      <c r="AC53" s="378"/>
      <c r="AD53" s="378"/>
      <c r="AE53" s="378"/>
      <c r="AF53" s="158"/>
      <c r="AG53" s="158"/>
      <c r="AH53" s="158"/>
      <c r="AI53" s="158"/>
      <c r="AJ53" s="158"/>
      <c r="AK53" s="158"/>
      <c r="AL53" s="158"/>
      <c r="AM53" s="158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Y53" s="1"/>
    </row>
    <row r="54" spans="1:389" s="9" customFormat="1" ht="20.100000000000001" customHeight="1" x14ac:dyDescent="0.3">
      <c r="A54" s="178"/>
      <c r="B54" s="384"/>
      <c r="C54" s="251" t="s">
        <v>24</v>
      </c>
      <c r="D54" s="252"/>
      <c r="E54" s="385">
        <v>85070</v>
      </c>
      <c r="F54" s="381">
        <v>4.6468563937291743</v>
      </c>
      <c r="G54" s="380">
        <v>15705.75</v>
      </c>
      <c r="H54" s="383">
        <v>0.56562123922048391</v>
      </c>
      <c r="I54" s="386">
        <v>0.25141888789464506</v>
      </c>
      <c r="J54" s="387">
        <v>0.17667555345572356</v>
      </c>
      <c r="K54" s="178"/>
      <c r="L54" s="388"/>
      <c r="M54" s="389"/>
      <c r="N54" s="331"/>
      <c r="O54" s="331"/>
      <c r="P54" s="331"/>
      <c r="Q54" s="331"/>
      <c r="R54" s="331"/>
      <c r="S54" s="331"/>
      <c r="T54" s="331"/>
      <c r="U54" s="331"/>
      <c r="V54" s="334"/>
      <c r="W54" s="334"/>
      <c r="X54" s="334"/>
      <c r="Y54" s="378"/>
      <c r="Z54" s="378"/>
      <c r="AA54" s="378"/>
      <c r="AB54" s="378"/>
      <c r="AC54" s="378"/>
      <c r="AD54" s="378"/>
      <c r="AE54" s="378"/>
      <c r="AF54" s="259"/>
      <c r="AG54" s="158"/>
      <c r="AH54" s="158"/>
      <c r="AI54" s="158"/>
      <c r="AJ54" s="158"/>
      <c r="AK54" s="158"/>
      <c r="AL54" s="158"/>
      <c r="AM54" s="158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Y54" s="1"/>
    </row>
    <row r="55" spans="1:389" s="9" customFormat="1" ht="20.100000000000001" customHeight="1" outlineLevel="1" x14ac:dyDescent="0.3">
      <c r="A55" s="178"/>
      <c r="B55" s="390"/>
      <c r="C55" s="399"/>
      <c r="D55" s="392" t="s">
        <v>268</v>
      </c>
      <c r="E55" s="400">
        <v>76346</v>
      </c>
      <c r="F55" s="352">
        <v>6.6295588746092395</v>
      </c>
      <c r="G55" s="394"/>
      <c r="H55" s="395">
        <v>0.50761630574264793</v>
      </c>
      <c r="I55" s="401">
        <v>0.30996763158148771</v>
      </c>
      <c r="J55" s="394"/>
      <c r="K55" s="178"/>
      <c r="L55" s="388"/>
      <c r="M55" s="388"/>
      <c r="N55" s="402"/>
      <c r="O55" s="331"/>
      <c r="P55" s="331"/>
      <c r="Q55" s="331"/>
      <c r="R55" s="331"/>
      <c r="S55" s="331"/>
      <c r="T55" s="331"/>
      <c r="U55" s="331"/>
      <c r="V55" s="334"/>
      <c r="W55" s="334"/>
      <c r="X55" s="334"/>
      <c r="Y55" s="378"/>
      <c r="Z55" s="378"/>
      <c r="AA55" s="378"/>
      <c r="AB55" s="378"/>
      <c r="AC55" s="378"/>
      <c r="AD55" s="378"/>
      <c r="AE55" s="378"/>
      <c r="AF55" s="158"/>
      <c r="AG55" s="158"/>
      <c r="AH55" s="158"/>
      <c r="AI55" s="158"/>
      <c r="AJ55" s="158"/>
      <c r="AK55" s="158"/>
      <c r="AL55" s="158"/>
      <c r="AM55" s="158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Y55" s="1"/>
    </row>
    <row r="56" spans="1:389" s="9" customFormat="1" ht="20.100000000000001" customHeight="1" outlineLevel="1" x14ac:dyDescent="0.3">
      <c r="A56" s="178"/>
      <c r="B56" s="390"/>
      <c r="C56" s="399"/>
      <c r="D56" s="392" t="s">
        <v>251</v>
      </c>
      <c r="E56" s="400">
        <v>295</v>
      </c>
      <c r="F56" s="352">
        <v>0.35160905840286055</v>
      </c>
      <c r="G56" s="394"/>
      <c r="H56" s="395">
        <v>1.9614231288355797E-3</v>
      </c>
      <c r="I56" s="401">
        <v>-1.2438302263767183E-2</v>
      </c>
      <c r="J56" s="394"/>
      <c r="K56" s="178"/>
      <c r="L56" s="388"/>
      <c r="M56" s="388"/>
      <c r="N56" s="402"/>
      <c r="O56" s="331"/>
      <c r="P56" s="331"/>
      <c r="Q56" s="331"/>
      <c r="R56" s="331"/>
      <c r="S56" s="331"/>
      <c r="T56" s="331"/>
      <c r="U56" s="331"/>
      <c r="V56" s="334"/>
      <c r="W56" s="334"/>
      <c r="X56" s="334"/>
      <c r="Y56" s="378"/>
      <c r="Z56" s="378"/>
      <c r="AA56" s="378"/>
      <c r="AB56" s="378"/>
      <c r="AC56" s="378"/>
      <c r="AD56" s="378"/>
      <c r="AE56" s="378"/>
      <c r="AF56" s="158"/>
      <c r="AG56" s="158"/>
      <c r="AH56" s="158"/>
      <c r="AI56" s="158"/>
      <c r="AJ56" s="158"/>
      <c r="AK56" s="158"/>
      <c r="AL56" s="158"/>
      <c r="AM56" s="158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Y56" s="1"/>
    </row>
    <row r="57" spans="1:389" s="9" customFormat="1" ht="20.100000000000001" customHeight="1" outlineLevel="1" x14ac:dyDescent="0.3">
      <c r="A57" s="178"/>
      <c r="B57" s="390"/>
      <c r="C57" s="403"/>
      <c r="D57" s="392" t="s">
        <v>252</v>
      </c>
      <c r="E57" s="400">
        <v>8429</v>
      </c>
      <c r="F57" s="352">
        <v>1.4161626344086022</v>
      </c>
      <c r="G57" s="394"/>
      <c r="H57" s="395">
        <v>5.604351034900034E-2</v>
      </c>
      <c r="I57" s="401">
        <v>-4.6110441423075514E-2</v>
      </c>
      <c r="J57" s="394"/>
      <c r="K57" s="178"/>
      <c r="L57" s="388"/>
      <c r="M57" s="388"/>
      <c r="N57" s="331"/>
      <c r="O57" s="331"/>
      <c r="P57" s="331"/>
      <c r="Q57" s="331"/>
      <c r="R57" s="331"/>
      <c r="S57" s="331"/>
      <c r="T57" s="331"/>
      <c r="U57" s="331"/>
      <c r="V57" s="334"/>
      <c r="W57" s="334"/>
      <c r="X57" s="312"/>
      <c r="Y57" s="178"/>
      <c r="Z57" s="331"/>
      <c r="AA57" s="331"/>
      <c r="AB57" s="331"/>
      <c r="AC57" s="404"/>
      <c r="AD57" s="275"/>
      <c r="AE57" s="275"/>
      <c r="AF57" s="158"/>
      <c r="AG57" s="158"/>
      <c r="AH57" s="158"/>
      <c r="AI57" s="158"/>
      <c r="AJ57" s="158"/>
      <c r="AK57" s="158"/>
      <c r="AL57" s="158"/>
      <c r="AM57" s="158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Y57" s="1"/>
    </row>
    <row r="58" spans="1:389" s="9" customFormat="1" ht="20.100000000000001" customHeight="1" x14ac:dyDescent="0.3">
      <c r="A58" s="178"/>
      <c r="B58" s="384"/>
      <c r="C58" s="252" t="s">
        <v>25</v>
      </c>
      <c r="D58" s="252"/>
      <c r="E58" s="385">
        <v>15449</v>
      </c>
      <c r="F58" s="381">
        <v>1.621261412530171</v>
      </c>
      <c r="G58" s="380">
        <v>15357</v>
      </c>
      <c r="H58" s="383">
        <v>0.10271873192332498</v>
      </c>
      <c r="I58" s="386">
        <v>-6.0827136093494716E-2</v>
      </c>
      <c r="J58" s="387">
        <v>0.17275242980561556</v>
      </c>
      <c r="K58" s="178"/>
      <c r="L58" s="388"/>
      <c r="M58" s="389"/>
      <c r="N58" s="331"/>
      <c r="O58" s="331"/>
      <c r="P58" s="331"/>
      <c r="Q58" s="331"/>
      <c r="R58" s="331"/>
      <c r="S58" s="331"/>
      <c r="T58" s="331"/>
      <c r="U58" s="331"/>
      <c r="V58" s="334"/>
      <c r="W58" s="334"/>
      <c r="X58" s="334"/>
      <c r="Y58" s="331"/>
      <c r="Z58" s="331"/>
      <c r="AA58" s="331"/>
      <c r="AB58" s="331"/>
      <c r="AC58" s="404"/>
      <c r="AD58" s="275"/>
      <c r="AE58" s="275"/>
      <c r="AF58" s="158"/>
      <c r="AG58" s="158"/>
      <c r="AH58" s="158"/>
      <c r="AI58" s="158"/>
      <c r="AJ58" s="158"/>
      <c r="AK58" s="158"/>
      <c r="AL58" s="158"/>
      <c r="AM58" s="1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 s="1"/>
      <c r="NW58" s="1"/>
      <c r="NX58" s="1"/>
      <c r="NY58" s="1"/>
    </row>
    <row r="59" spans="1:389" s="9" customFormat="1" ht="20.100000000000001" customHeight="1" x14ac:dyDescent="0.3">
      <c r="A59" s="178"/>
      <c r="B59" s="384"/>
      <c r="C59" s="252" t="s">
        <v>26</v>
      </c>
      <c r="D59" s="252"/>
      <c r="E59" s="385">
        <v>11602</v>
      </c>
      <c r="F59" s="381">
        <v>0.97234327857861214</v>
      </c>
      <c r="G59" s="380">
        <v>19564.75</v>
      </c>
      <c r="H59" s="383">
        <v>7.7140444544916587E-2</v>
      </c>
      <c r="I59" s="386">
        <v>-0.12764802194439948</v>
      </c>
      <c r="J59" s="387">
        <v>0.22008583063354931</v>
      </c>
      <c r="K59" s="178"/>
      <c r="L59" s="388"/>
      <c r="M59" s="389"/>
      <c r="N59" s="331"/>
      <c r="O59" s="331"/>
      <c r="P59" s="331"/>
      <c r="Q59" s="331"/>
      <c r="R59" s="331"/>
      <c r="S59" s="331"/>
      <c r="T59" s="331"/>
      <c r="U59" s="331"/>
      <c r="V59" s="334"/>
      <c r="W59" s="334"/>
      <c r="X59" s="312"/>
      <c r="Y59" s="178"/>
      <c r="Z59" s="178"/>
      <c r="AA59" s="331"/>
      <c r="AB59" s="331"/>
      <c r="AC59" s="404"/>
      <c r="AD59" s="275"/>
      <c r="AE59" s="275"/>
      <c r="AF59" s="158"/>
      <c r="AG59" s="158"/>
      <c r="AH59" s="158"/>
      <c r="AI59" s="158"/>
      <c r="AJ59" s="158"/>
      <c r="AK59" s="158"/>
      <c r="AL59" s="158"/>
      <c r="AM59" s="15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 s="1"/>
      <c r="NW59" s="1"/>
      <c r="NX59" s="1"/>
      <c r="NY59" s="1"/>
    </row>
    <row r="60" spans="1:389" s="9" customFormat="1" ht="20.100000000000001" customHeight="1" x14ac:dyDescent="0.3">
      <c r="A60" s="178"/>
      <c r="B60" s="405"/>
      <c r="C60" s="252" t="s">
        <v>27</v>
      </c>
      <c r="D60" s="252"/>
      <c r="E60" s="385">
        <v>31041</v>
      </c>
      <c r="F60" s="381">
        <v>1.766704610130905</v>
      </c>
      <c r="G60" s="380">
        <v>35253.75</v>
      </c>
      <c r="H60" s="383">
        <v>0.20638825539723804</v>
      </c>
      <c r="I60" s="386">
        <v>-9.5164992693382411E-2</v>
      </c>
      <c r="J60" s="387">
        <v>0.39657296166306694</v>
      </c>
      <c r="K60" s="178"/>
      <c r="L60" s="388"/>
      <c r="M60" s="389"/>
      <c r="N60" s="331"/>
      <c r="O60" s="331"/>
      <c r="P60" s="331"/>
      <c r="Q60" s="331"/>
      <c r="R60" s="331"/>
      <c r="S60" s="331"/>
      <c r="T60" s="331"/>
      <c r="U60" s="331"/>
      <c r="V60" s="334"/>
      <c r="W60" s="334"/>
      <c r="X60" s="312"/>
      <c r="Y60" s="178"/>
      <c r="Z60" s="178"/>
      <c r="AA60" s="331"/>
      <c r="AB60" s="331"/>
      <c r="AC60" s="404"/>
      <c r="AD60" s="275"/>
      <c r="AE60" s="275"/>
      <c r="AF60" s="158"/>
      <c r="AG60" s="158"/>
      <c r="AH60" s="158"/>
      <c r="AI60" s="158"/>
      <c r="AJ60" s="158"/>
      <c r="AK60" s="158"/>
      <c r="AL60" s="158"/>
      <c r="AM60" s="158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 s="1"/>
      <c r="NW60" s="1"/>
      <c r="NX60" s="1"/>
      <c r="NY60" s="1"/>
    </row>
    <row r="61" spans="1:389" s="9" customFormat="1" ht="15" customHeight="1" x14ac:dyDescent="0.3">
      <c r="A61" s="178"/>
      <c r="B61" s="361" t="s">
        <v>308</v>
      </c>
      <c r="C61" s="361"/>
      <c r="D61" s="178"/>
      <c r="E61" s="178"/>
      <c r="F61" s="373"/>
      <c r="G61" s="178"/>
      <c r="H61" s="373"/>
      <c r="I61" s="178"/>
      <c r="J61" s="178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4"/>
      <c r="W61" s="334"/>
      <c r="X61" s="312"/>
      <c r="Y61" s="178"/>
      <c r="Z61" s="178"/>
      <c r="AA61" s="331"/>
      <c r="AB61" s="331"/>
      <c r="AC61" s="178"/>
      <c r="AD61" s="406"/>
      <c r="AE61" s="178"/>
      <c r="AF61" s="158"/>
      <c r="AG61" s="158"/>
      <c r="AH61" s="158"/>
      <c r="AI61" s="407"/>
      <c r="AJ61" s="158"/>
      <c r="AK61" s="158"/>
      <c r="AL61" s="158"/>
      <c r="AM61" s="158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 s="1"/>
      <c r="NW61" s="1"/>
      <c r="NX61" s="1"/>
      <c r="NY61" s="1"/>
    </row>
    <row r="62" spans="1:389" s="9" customFormat="1" ht="15" customHeight="1" x14ac:dyDescent="0.3">
      <c r="A62" s="178"/>
      <c r="B62" s="408" t="s">
        <v>309</v>
      </c>
      <c r="C62" s="408"/>
      <c r="D62" s="409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312"/>
      <c r="W62" s="312"/>
      <c r="X62" s="312"/>
      <c r="Y62" s="178"/>
      <c r="Z62" s="178"/>
      <c r="AA62" s="178"/>
      <c r="AB62" s="178"/>
      <c r="AC62" s="178"/>
      <c r="AD62" s="178"/>
      <c r="AE62" s="178"/>
      <c r="AF62" s="158"/>
      <c r="AG62" s="158"/>
      <c r="AH62" s="259"/>
      <c r="AI62" s="158"/>
      <c r="AJ62" s="259"/>
      <c r="AK62" s="158"/>
      <c r="AL62" s="158"/>
      <c r="AM62" s="158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 s="1"/>
      <c r="NW62" s="1"/>
      <c r="NX62" s="1"/>
      <c r="NY62" s="1"/>
    </row>
    <row r="63" spans="1:389" s="9" customFormat="1" ht="15" customHeight="1" x14ac:dyDescent="0.3">
      <c r="A63" s="178"/>
      <c r="B63" s="408" t="s">
        <v>310</v>
      </c>
      <c r="C63" s="408"/>
      <c r="D63" s="409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312"/>
      <c r="W63" s="312"/>
      <c r="X63" s="312"/>
      <c r="Y63" s="178"/>
      <c r="Z63" s="178"/>
      <c r="AA63" s="178"/>
      <c r="AB63" s="178"/>
      <c r="AC63" s="178"/>
      <c r="AD63" s="178"/>
      <c r="AE63" s="178"/>
      <c r="AF63" s="158"/>
      <c r="AG63" s="158"/>
      <c r="AH63" s="259"/>
      <c r="AI63" s="158"/>
      <c r="AJ63" s="259"/>
      <c r="AK63" s="158"/>
      <c r="AL63" s="158"/>
      <c r="AM63" s="158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 s="1"/>
      <c r="NW63" s="1"/>
      <c r="NX63" s="1"/>
      <c r="NY63" s="1"/>
    </row>
    <row r="64" spans="1:389" s="9" customFormat="1" ht="15" customHeight="1" x14ac:dyDescent="0.3">
      <c r="A64" s="178"/>
      <c r="B64" s="408" t="s">
        <v>311</v>
      </c>
      <c r="C64" s="408"/>
      <c r="D64" s="409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312"/>
      <c r="W64" s="312"/>
      <c r="X64" s="312"/>
      <c r="Y64" s="178"/>
      <c r="Z64" s="178"/>
      <c r="AA64" s="178"/>
      <c r="AB64" s="178"/>
      <c r="AC64" s="178"/>
      <c r="AD64" s="178"/>
      <c r="AE64" s="178"/>
      <c r="AF64" s="158"/>
      <c r="AG64" s="158"/>
      <c r="AH64" s="259"/>
      <c r="AI64" s="158"/>
      <c r="AJ64" s="259"/>
      <c r="AK64" s="158"/>
      <c r="AL64" s="158"/>
      <c r="AM64" s="158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 s="1"/>
      <c r="NW64" s="1"/>
      <c r="NX64" s="1"/>
      <c r="NY64" s="1"/>
    </row>
    <row r="65" spans="1:389" s="9" customFormat="1" ht="15" customHeight="1" x14ac:dyDescent="0.3">
      <c r="A65" s="178"/>
      <c r="B65" s="408" t="s">
        <v>312</v>
      </c>
      <c r="C65" s="408"/>
      <c r="D65" s="409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312"/>
      <c r="W65" s="312"/>
      <c r="X65" s="312"/>
      <c r="Y65" s="178"/>
      <c r="Z65" s="178"/>
      <c r="AA65" s="178"/>
      <c r="AB65" s="178"/>
      <c r="AC65" s="178"/>
      <c r="AD65" s="178"/>
      <c r="AE65" s="178"/>
      <c r="AF65" s="158"/>
      <c r="AG65" s="158"/>
      <c r="AH65" s="259"/>
      <c r="AI65" s="158"/>
      <c r="AJ65" s="259"/>
      <c r="AK65" s="158"/>
      <c r="AL65" s="158"/>
      <c r="AM65" s="158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 s="1"/>
      <c r="NW65" s="1"/>
      <c r="NX65" s="1"/>
      <c r="NY65" s="1"/>
    </row>
    <row r="66" spans="1:389" s="9" customFormat="1" ht="39.950000000000003" customHeight="1" x14ac:dyDescent="0.3">
      <c r="A66" s="178"/>
      <c r="B66" s="408"/>
      <c r="C66" s="409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312"/>
      <c r="W66" s="312"/>
      <c r="X66" s="312"/>
      <c r="Y66" s="178"/>
      <c r="Z66" s="178"/>
      <c r="AA66" s="178"/>
      <c r="AB66" s="178"/>
      <c r="AC66" s="178"/>
      <c r="AD66" s="178"/>
      <c r="AE66" s="178"/>
      <c r="AF66" s="158"/>
      <c r="AG66" s="158"/>
      <c r="AH66" s="259"/>
      <c r="AI66" s="158"/>
      <c r="AJ66" s="259"/>
      <c r="AK66" s="158"/>
      <c r="AL66" s="158"/>
      <c r="AM66" s="158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 s="1"/>
      <c r="NW66" s="1"/>
      <c r="NX66" s="1"/>
      <c r="NY66" s="1"/>
    </row>
    <row r="67" spans="1:389" s="9" customFormat="1" ht="18.75" customHeight="1" x14ac:dyDescent="0.3">
      <c r="A67" s="178"/>
      <c r="B67" s="331" t="s">
        <v>488</v>
      </c>
      <c r="C67" s="178"/>
      <c r="D67" s="178"/>
      <c r="E67" s="178"/>
      <c r="F67" s="410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312"/>
      <c r="W67" s="312"/>
      <c r="X67" s="312"/>
      <c r="Y67" s="178"/>
      <c r="Z67" s="178"/>
      <c r="AA67" s="178"/>
      <c r="AB67" s="178"/>
      <c r="AC67" s="178"/>
      <c r="AD67" s="178"/>
      <c r="AE67" s="178"/>
      <c r="AF67" s="158"/>
      <c r="AG67" s="158"/>
      <c r="AH67" s="259"/>
      <c r="AI67" s="158"/>
      <c r="AJ67" s="259"/>
      <c r="AK67" s="158"/>
      <c r="AL67" s="158"/>
      <c r="AM67" s="158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 s="1"/>
      <c r="NW67" s="1"/>
      <c r="NX67" s="1"/>
      <c r="NY67" s="1"/>
    </row>
    <row r="68" spans="1:389" s="9" customFormat="1" ht="39.950000000000003" customHeight="1" x14ac:dyDescent="0.3">
      <c r="A68" s="178"/>
      <c r="B68" s="656" t="s">
        <v>556</v>
      </c>
      <c r="C68" s="657"/>
      <c r="D68" s="657"/>
      <c r="E68" s="657"/>
      <c r="F68" s="657"/>
      <c r="G68" s="657"/>
      <c r="H68" s="657"/>
      <c r="I68" s="657"/>
      <c r="J68" s="657"/>
      <c r="K68" s="657"/>
      <c r="L68" s="657"/>
      <c r="M68" s="657"/>
      <c r="N68" s="657"/>
      <c r="O68" s="657"/>
      <c r="P68" s="657"/>
      <c r="Q68" s="657"/>
      <c r="R68" s="657"/>
      <c r="S68" s="657"/>
      <c r="T68" s="657"/>
      <c r="U68" s="178"/>
      <c r="V68" s="312"/>
      <c r="W68" s="312"/>
      <c r="X68" s="643"/>
      <c r="Y68" s="643"/>
      <c r="Z68" s="643"/>
      <c r="AA68" s="643"/>
      <c r="AB68" s="643"/>
      <c r="AC68" s="178"/>
      <c r="AD68" s="178"/>
      <c r="AE68" s="178"/>
      <c r="AF68" s="158"/>
      <c r="AG68" s="158"/>
      <c r="AH68" s="259"/>
      <c r="AI68" s="158"/>
      <c r="AJ68" s="259"/>
      <c r="AK68" s="158"/>
      <c r="AL68" s="158"/>
      <c r="AM68" s="15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 s="1"/>
      <c r="NW68" s="1"/>
      <c r="NX68" s="1"/>
      <c r="NY68" s="1"/>
    </row>
    <row r="69" spans="1:389" s="9" customFormat="1" ht="7.5" customHeight="1" x14ac:dyDescent="0.3">
      <c r="A69" s="178"/>
      <c r="B69" s="178"/>
      <c r="C69" s="178"/>
      <c r="D69" s="178"/>
      <c r="E69" s="178"/>
      <c r="F69" s="410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312"/>
      <c r="W69" s="312"/>
      <c r="X69" s="643"/>
      <c r="Y69" s="643"/>
      <c r="Z69" s="643"/>
      <c r="AA69" s="643"/>
      <c r="AB69" s="643"/>
      <c r="AC69" s="178"/>
      <c r="AD69" s="178"/>
      <c r="AE69" s="178"/>
      <c r="AF69" s="158"/>
      <c r="AG69" s="158"/>
      <c r="AH69" s="259"/>
      <c r="AI69" s="158"/>
      <c r="AJ69" s="259"/>
      <c r="AK69" s="158"/>
      <c r="AL69" s="158"/>
      <c r="AM69" s="158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 s="1"/>
      <c r="NW69" s="1"/>
      <c r="NX69" s="1"/>
      <c r="NY69" s="1"/>
    </row>
    <row r="70" spans="1:389" s="9" customFormat="1" ht="20.100000000000001" customHeight="1" x14ac:dyDescent="0.3">
      <c r="A70" s="178"/>
      <c r="B70" s="644" t="s">
        <v>301</v>
      </c>
      <c r="C70" s="645"/>
      <c r="D70" s="645"/>
      <c r="E70" s="646"/>
      <c r="F70" s="647" t="s">
        <v>28</v>
      </c>
      <c r="G70" s="647" t="s">
        <v>29</v>
      </c>
      <c r="H70" s="628" t="s">
        <v>265</v>
      </c>
      <c r="I70" s="630"/>
      <c r="J70" s="631" t="s">
        <v>302</v>
      </c>
      <c r="K70" s="649"/>
      <c r="L70" s="649"/>
      <c r="M70" s="649"/>
      <c r="N70" s="649"/>
      <c r="O70" s="649"/>
      <c r="P70" s="649"/>
      <c r="Q70" s="649"/>
      <c r="R70" s="649"/>
      <c r="S70" s="649"/>
      <c r="T70" s="650"/>
      <c r="U70" s="178"/>
      <c r="V70" s="312"/>
      <c r="W70" s="312"/>
      <c r="X70" s="643"/>
      <c r="Y70" s="643"/>
      <c r="Z70" s="643"/>
      <c r="AA70" s="643"/>
      <c r="AB70" s="643"/>
      <c r="AC70" s="178"/>
      <c r="AD70" s="178"/>
      <c r="AE70" s="178"/>
      <c r="AF70" s="158"/>
      <c r="AG70" s="158"/>
      <c r="AH70" s="259"/>
      <c r="AI70" s="158"/>
      <c r="AJ70" s="259"/>
      <c r="AK70" s="158"/>
      <c r="AL70" s="158"/>
      <c r="AM70" s="158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 s="1"/>
      <c r="NW70" s="1"/>
      <c r="NX70" s="1"/>
      <c r="NY70" s="1"/>
    </row>
    <row r="71" spans="1:389" s="9" customFormat="1" ht="20.100000000000001" customHeight="1" x14ac:dyDescent="0.3">
      <c r="A71" s="178"/>
      <c r="B71" s="644"/>
      <c r="C71" s="645"/>
      <c r="D71" s="645"/>
      <c r="E71" s="646"/>
      <c r="F71" s="648"/>
      <c r="G71" s="648"/>
      <c r="H71" s="344" t="s">
        <v>303</v>
      </c>
      <c r="I71" s="344" t="s">
        <v>304</v>
      </c>
      <c r="J71" s="633"/>
      <c r="K71" s="651"/>
      <c r="L71" s="651"/>
      <c r="M71" s="651"/>
      <c r="N71" s="651"/>
      <c r="O71" s="651"/>
      <c r="P71" s="651"/>
      <c r="Q71" s="651"/>
      <c r="R71" s="651"/>
      <c r="S71" s="651"/>
      <c r="T71" s="652"/>
      <c r="U71" s="178"/>
      <c r="V71" s="312"/>
      <c r="W71" s="312"/>
      <c r="X71" s="643"/>
      <c r="Y71" s="643"/>
      <c r="Z71" s="643"/>
      <c r="AA71" s="643"/>
      <c r="AB71" s="643"/>
      <c r="AC71" s="178"/>
      <c r="AD71" s="178"/>
      <c r="AE71" s="178"/>
      <c r="AF71" s="158"/>
      <c r="AG71" s="158"/>
      <c r="AH71" s="259"/>
      <c r="AI71" s="158"/>
      <c r="AJ71" s="259"/>
      <c r="AK71" s="158"/>
      <c r="AL71" s="158"/>
      <c r="AM71" s="158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 s="1"/>
      <c r="NW71" s="1"/>
      <c r="NX71" s="1"/>
      <c r="NY71" s="1"/>
    </row>
    <row r="72" spans="1:389" s="9" customFormat="1" ht="20.100000000000001" customHeight="1" x14ac:dyDescent="0.3">
      <c r="A72" s="178"/>
      <c r="B72" s="669" t="s">
        <v>232</v>
      </c>
      <c r="C72" s="670"/>
      <c r="D72" s="670"/>
      <c r="E72" s="671"/>
      <c r="F72" s="413">
        <v>47087</v>
      </c>
      <c r="G72" s="473" t="s">
        <v>31</v>
      </c>
      <c r="H72" s="414">
        <v>0.27221960044045934</v>
      </c>
      <c r="I72" s="414">
        <v>0.11881914949399612</v>
      </c>
      <c r="J72" s="672"/>
      <c r="K72" s="673"/>
      <c r="L72" s="673"/>
      <c r="M72" s="673"/>
      <c r="N72" s="673"/>
      <c r="O72" s="673"/>
      <c r="P72" s="673"/>
      <c r="Q72" s="673"/>
      <c r="R72" s="673"/>
      <c r="S72" s="673"/>
      <c r="T72" s="674"/>
      <c r="U72" s="178"/>
      <c r="V72" s="312"/>
      <c r="W72" s="312"/>
      <c r="X72" s="223"/>
      <c r="Y72" s="10"/>
      <c r="Z72" s="224"/>
      <c r="AA72" s="224"/>
      <c r="AB72" s="224"/>
      <c r="AC72" s="178"/>
      <c r="AD72" s="178"/>
      <c r="AE72" s="178"/>
      <c r="AF72" s="158"/>
      <c r="AG72" s="158"/>
      <c r="AH72" s="259"/>
      <c r="AI72" s="158"/>
      <c r="AJ72" s="259"/>
      <c r="AK72" s="158"/>
      <c r="AL72" s="158"/>
      <c r="AM72" s="158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 s="1"/>
      <c r="NW72" s="1"/>
      <c r="NX72" s="1"/>
      <c r="NY72" s="1"/>
    </row>
    <row r="73" spans="1:389" s="9" customFormat="1" ht="20.100000000000001" customHeight="1" x14ac:dyDescent="0.3">
      <c r="A73" s="178"/>
      <c r="B73" s="255"/>
      <c r="C73" s="415" t="s">
        <v>305</v>
      </c>
      <c r="D73" s="416"/>
      <c r="E73" s="417"/>
      <c r="F73" s="418">
        <v>21211</v>
      </c>
      <c r="G73" s="419">
        <v>0.29567314394044997</v>
      </c>
      <c r="H73" s="420">
        <v>0.51724772894672233</v>
      </c>
      <c r="I73" s="420">
        <v>2.8111956788607905E-2</v>
      </c>
      <c r="J73" s="675"/>
      <c r="K73" s="676"/>
      <c r="L73" s="676"/>
      <c r="M73" s="676"/>
      <c r="N73" s="676"/>
      <c r="O73" s="676"/>
      <c r="P73" s="676"/>
      <c r="Q73" s="676"/>
      <c r="R73" s="676"/>
      <c r="S73" s="676"/>
      <c r="T73" s="677"/>
      <c r="U73" s="178"/>
      <c r="V73" s="312"/>
      <c r="W73" s="312"/>
      <c r="X73" s="223"/>
      <c r="Y73" s="10"/>
      <c r="Z73" s="224"/>
      <c r="AA73" s="224"/>
      <c r="AB73" s="224"/>
      <c r="AC73" s="178"/>
      <c r="AD73" s="178"/>
      <c r="AE73" s="178"/>
      <c r="AF73" s="158"/>
      <c r="AG73" s="158"/>
      <c r="AH73" s="259"/>
      <c r="AI73" s="158"/>
      <c r="AJ73" s="259"/>
      <c r="AK73" s="158"/>
      <c r="AL73" s="158"/>
      <c r="AM73" s="158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 s="1"/>
      <c r="NW73" s="1"/>
      <c r="NX73" s="1"/>
      <c r="NY73" s="1"/>
    </row>
    <row r="74" spans="1:389" s="9" customFormat="1" ht="20.100000000000001" customHeight="1" x14ac:dyDescent="0.3">
      <c r="A74" s="178"/>
      <c r="B74" s="255"/>
      <c r="C74" s="254" t="s">
        <v>307</v>
      </c>
      <c r="D74" s="303"/>
      <c r="E74" s="421"/>
      <c r="F74" s="258">
        <v>16582</v>
      </c>
      <c r="G74" s="289">
        <v>0.78176417896374528</v>
      </c>
      <c r="H74" s="422">
        <v>0.31</v>
      </c>
      <c r="I74" s="422">
        <v>0.06</v>
      </c>
      <c r="J74" s="663" t="s">
        <v>549</v>
      </c>
      <c r="K74" s="664"/>
      <c r="L74" s="664"/>
      <c r="M74" s="664"/>
      <c r="N74" s="664"/>
      <c r="O74" s="664"/>
      <c r="P74" s="664"/>
      <c r="Q74" s="664"/>
      <c r="R74" s="664"/>
      <c r="S74" s="664"/>
      <c r="T74" s="665"/>
      <c r="U74" s="178"/>
      <c r="V74" s="311" t="s">
        <v>707</v>
      </c>
      <c r="W74" s="312"/>
      <c r="X74" s="223"/>
      <c r="Y74" s="10"/>
      <c r="Z74" s="224"/>
      <c r="AA74" s="224"/>
      <c r="AB74" s="224"/>
      <c r="AC74" s="178"/>
      <c r="AD74" s="178"/>
      <c r="AE74" s="178"/>
      <c r="AF74" s="158"/>
      <c r="AG74" s="158"/>
      <c r="AH74" s="259"/>
      <c r="AI74" s="158"/>
      <c r="AJ74" s="259"/>
      <c r="AK74" s="158"/>
      <c r="AL74" s="158"/>
      <c r="AM74" s="158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W74" s="1"/>
      <c r="NX74" s="1"/>
      <c r="NY74" s="1"/>
    </row>
    <row r="75" spans="1:389" s="9" customFormat="1" ht="20.100000000000001" customHeight="1" x14ac:dyDescent="0.3">
      <c r="A75" s="178"/>
      <c r="B75" s="255"/>
      <c r="C75" s="423"/>
      <c r="D75" s="298" t="s">
        <v>554</v>
      </c>
      <c r="E75" s="299"/>
      <c r="F75" s="424">
        <v>4312</v>
      </c>
      <c r="G75" s="289">
        <v>0.67512134022232662</v>
      </c>
      <c r="H75" s="290">
        <v>0.51</v>
      </c>
      <c r="I75" s="290">
        <v>0.14000000000000001</v>
      </c>
      <c r="J75" s="663" t="s">
        <v>474</v>
      </c>
      <c r="K75" s="664"/>
      <c r="L75" s="664"/>
      <c r="M75" s="664"/>
      <c r="N75" s="664"/>
      <c r="O75" s="664"/>
      <c r="P75" s="664"/>
      <c r="Q75" s="664"/>
      <c r="R75" s="664"/>
      <c r="S75" s="664"/>
      <c r="T75" s="665"/>
      <c r="U75" s="178"/>
      <c r="V75" s="311" t="s">
        <v>680</v>
      </c>
      <c r="W75" s="312"/>
      <c r="X75" s="223"/>
      <c r="Y75" s="10"/>
      <c r="Z75" s="224"/>
      <c r="AA75" s="224"/>
      <c r="AB75" s="224"/>
      <c r="AC75" s="178"/>
      <c r="AD75" s="178"/>
      <c r="AE75" s="178"/>
      <c r="AF75" s="158"/>
      <c r="AG75" s="158"/>
      <c r="AH75" s="259"/>
      <c r="AI75" s="158"/>
      <c r="AJ75" s="259"/>
      <c r="AK75" s="158"/>
      <c r="AL75" s="158"/>
      <c r="AM75" s="158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W75" s="1"/>
      <c r="NX75" s="1"/>
      <c r="NY75" s="1"/>
    </row>
    <row r="76" spans="1:389" s="9" customFormat="1" ht="20.100000000000001" customHeight="1" x14ac:dyDescent="0.3">
      <c r="A76" s="178"/>
      <c r="B76" s="255"/>
      <c r="C76" s="423"/>
      <c r="D76" s="298" t="s">
        <v>555</v>
      </c>
      <c r="E76" s="299"/>
      <c r="F76" s="424">
        <v>1282</v>
      </c>
      <c r="G76" s="289">
        <v>0.20072021293251918</v>
      </c>
      <c r="H76" s="290">
        <v>0.55000000000000004</v>
      </c>
      <c r="I76" s="290">
        <v>0.02</v>
      </c>
      <c r="J76" s="663" t="s">
        <v>547</v>
      </c>
      <c r="K76" s="664"/>
      <c r="L76" s="664"/>
      <c r="M76" s="664"/>
      <c r="N76" s="664"/>
      <c r="O76" s="664"/>
      <c r="P76" s="664"/>
      <c r="Q76" s="664"/>
      <c r="R76" s="664"/>
      <c r="S76" s="664"/>
      <c r="T76" s="665"/>
      <c r="U76" s="178"/>
      <c r="V76" s="296" t="s">
        <v>682</v>
      </c>
      <c r="W76" s="312" t="s">
        <v>681</v>
      </c>
      <c r="X76" s="223"/>
      <c r="Y76" s="223"/>
      <c r="Z76" s="224"/>
      <c r="AA76" s="224"/>
      <c r="AB76" s="224"/>
      <c r="AC76" s="178"/>
      <c r="AD76" s="178"/>
      <c r="AE76" s="178"/>
      <c r="AF76" s="158"/>
      <c r="AG76" s="158"/>
      <c r="AH76" s="259"/>
      <c r="AI76" s="158"/>
      <c r="AJ76" s="259"/>
      <c r="AK76" s="158"/>
      <c r="AL76" s="158"/>
      <c r="AM76" s="158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W76" s="1"/>
      <c r="NX76" s="1"/>
      <c r="NY76" s="1"/>
    </row>
    <row r="77" spans="1:389" s="9" customFormat="1" ht="20.100000000000001" customHeight="1" x14ac:dyDescent="0.3">
      <c r="A77" s="178"/>
      <c r="B77" s="255"/>
      <c r="C77" s="423"/>
      <c r="D77" s="301" t="s">
        <v>256</v>
      </c>
      <c r="E77" s="302"/>
      <c r="F77" s="424">
        <v>793</v>
      </c>
      <c r="G77" s="289">
        <v>0.12415844684515422</v>
      </c>
      <c r="H77" s="290">
        <v>0.31</v>
      </c>
      <c r="I77" s="290">
        <v>0.06</v>
      </c>
      <c r="J77" s="663" t="s">
        <v>492</v>
      </c>
      <c r="K77" s="664"/>
      <c r="L77" s="664"/>
      <c r="M77" s="664"/>
      <c r="N77" s="664"/>
      <c r="O77" s="664"/>
      <c r="P77" s="664"/>
      <c r="Q77" s="664"/>
      <c r="R77" s="664"/>
      <c r="S77" s="664"/>
      <c r="T77" s="665"/>
      <c r="U77" s="178"/>
      <c r="V77" s="311" t="s">
        <v>683</v>
      </c>
      <c r="W77" s="312"/>
      <c r="X77" s="297"/>
      <c r="Y77" s="223"/>
      <c r="Z77" s="224"/>
      <c r="AA77" s="224"/>
      <c r="AB77" s="224"/>
      <c r="AC77" s="178"/>
      <c r="AD77" s="178"/>
      <c r="AE77" s="178"/>
      <c r="AF77" s="158"/>
      <c r="AG77" s="158"/>
      <c r="AH77" s="259"/>
      <c r="AI77" s="158"/>
      <c r="AJ77" s="259"/>
      <c r="AK77" s="158"/>
      <c r="AL77" s="158"/>
      <c r="AM77" s="158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W77" s="1"/>
      <c r="NX77" s="1"/>
      <c r="NY77" s="1"/>
    </row>
    <row r="78" spans="1:389" s="9" customFormat="1" ht="20.100000000000001" customHeight="1" x14ac:dyDescent="0.3">
      <c r="A78" s="178"/>
      <c r="B78" s="255"/>
      <c r="C78" s="253" t="s">
        <v>306</v>
      </c>
      <c r="D78" s="295"/>
      <c r="E78" s="429"/>
      <c r="F78" s="418">
        <v>6505</v>
      </c>
      <c r="G78" s="419">
        <v>9.0677186428392204E-2</v>
      </c>
      <c r="H78" s="420">
        <v>0.22829036635006783</v>
      </c>
      <c r="I78" s="420">
        <v>0.14993215739484397</v>
      </c>
      <c r="J78" s="666"/>
      <c r="K78" s="667"/>
      <c r="L78" s="667"/>
      <c r="M78" s="667"/>
      <c r="N78" s="667"/>
      <c r="O78" s="667"/>
      <c r="P78" s="667"/>
      <c r="Q78" s="667"/>
      <c r="R78" s="667"/>
      <c r="S78" s="667"/>
      <c r="T78" s="668"/>
      <c r="U78" s="178"/>
      <c r="V78" s="312"/>
      <c r="W78" s="312"/>
      <c r="X78" s="297"/>
      <c r="Y78" s="223"/>
      <c r="Z78" s="224"/>
      <c r="AA78" s="224"/>
      <c r="AB78" s="224"/>
      <c r="AC78" s="178"/>
      <c r="AD78" s="178"/>
      <c r="AE78" s="178"/>
      <c r="AF78" s="158"/>
      <c r="AG78" s="158"/>
      <c r="AH78" s="259"/>
      <c r="AI78" s="158"/>
      <c r="AJ78" s="259"/>
      <c r="AK78" s="158"/>
      <c r="AL78" s="158"/>
      <c r="AM78" s="15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W78" s="1"/>
      <c r="NX78" s="1"/>
      <c r="NY78" s="1"/>
    </row>
    <row r="79" spans="1:389" s="9" customFormat="1" ht="20.100000000000001" customHeight="1" x14ac:dyDescent="0.3">
      <c r="A79" s="178"/>
      <c r="B79" s="255"/>
      <c r="C79" s="262" t="s">
        <v>426</v>
      </c>
      <c r="D79" s="256"/>
      <c r="E79" s="257"/>
      <c r="F79" s="258">
        <v>1567</v>
      </c>
      <c r="G79" s="289">
        <v>0.24089162182936202</v>
      </c>
      <c r="H79" s="290">
        <v>0.54</v>
      </c>
      <c r="I79" s="290">
        <v>0.06</v>
      </c>
      <c r="J79" s="663" t="s">
        <v>685</v>
      </c>
      <c r="K79" s="664"/>
      <c r="L79" s="664"/>
      <c r="M79" s="664"/>
      <c r="N79" s="664"/>
      <c r="O79" s="664"/>
      <c r="P79" s="664"/>
      <c r="Q79" s="664"/>
      <c r="R79" s="664"/>
      <c r="S79" s="664"/>
      <c r="T79" s="665"/>
      <c r="U79" s="178"/>
      <c r="V79" s="510" t="s">
        <v>684</v>
      </c>
      <c r="W79" s="312"/>
      <c r="X79" s="223"/>
      <c r="Y79" s="10"/>
      <c r="Z79" s="224"/>
      <c r="AA79" s="224"/>
      <c r="AB79" s="224"/>
      <c r="AC79" s="178"/>
      <c r="AD79" s="178"/>
      <c r="AE79" s="178"/>
      <c r="AF79" s="158"/>
      <c r="AG79" s="158"/>
      <c r="AH79" s="259"/>
      <c r="AI79" s="158"/>
      <c r="AJ79" s="259"/>
      <c r="AK79" s="158"/>
      <c r="AL79" s="158"/>
      <c r="AM79" s="158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W79" s="1"/>
      <c r="NX79" s="1"/>
      <c r="NY79" s="1"/>
    </row>
    <row r="80" spans="1:389" s="9" customFormat="1" ht="20.100000000000001" customHeight="1" x14ac:dyDescent="0.3">
      <c r="A80" s="178"/>
      <c r="B80" s="255"/>
      <c r="C80" s="262" t="s">
        <v>429</v>
      </c>
      <c r="D80" s="256"/>
      <c r="E80" s="257"/>
      <c r="F80" s="258">
        <v>59</v>
      </c>
      <c r="G80" s="289">
        <v>9.0699461952344351E-3</v>
      </c>
      <c r="H80" s="290">
        <v>0.57999999999999996</v>
      </c>
      <c r="I80" s="290">
        <v>0</v>
      </c>
      <c r="J80" s="685"/>
      <c r="K80" s="686"/>
      <c r="L80" s="686"/>
      <c r="M80" s="686"/>
      <c r="N80" s="686"/>
      <c r="O80" s="686"/>
      <c r="P80" s="686"/>
      <c r="Q80" s="686"/>
      <c r="R80" s="686"/>
      <c r="S80" s="686"/>
      <c r="T80" s="687"/>
      <c r="U80" s="178"/>
      <c r="V80" s="312"/>
      <c r="W80" s="312"/>
      <c r="X80" s="223"/>
      <c r="Y80" s="223"/>
      <c r="Z80" s="224"/>
      <c r="AA80" s="224"/>
      <c r="AB80" s="224"/>
      <c r="AC80" s="178"/>
      <c r="AD80" s="178"/>
      <c r="AE80" s="178"/>
      <c r="AF80" s="158"/>
      <c r="AG80" s="158"/>
      <c r="AH80" s="259"/>
      <c r="AI80" s="158"/>
      <c r="AJ80" s="259"/>
      <c r="AK80" s="158"/>
      <c r="AL80" s="158"/>
      <c r="AM80" s="158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W80" s="1"/>
      <c r="NX80" s="1"/>
      <c r="NY80" s="1"/>
    </row>
    <row r="81" spans="1:389" s="9" customFormat="1" ht="20.100000000000001" customHeight="1" x14ac:dyDescent="0.3">
      <c r="A81" s="178"/>
      <c r="B81" s="255"/>
      <c r="C81" s="263" t="s">
        <v>430</v>
      </c>
      <c r="D81" s="430"/>
      <c r="E81" s="257"/>
      <c r="F81" s="258">
        <v>13</v>
      </c>
      <c r="G81" s="289">
        <v>1.9984627209838584E-3</v>
      </c>
      <c r="H81" s="290">
        <v>0.23</v>
      </c>
      <c r="I81" s="290">
        <v>0</v>
      </c>
      <c r="J81" s="685"/>
      <c r="K81" s="686"/>
      <c r="L81" s="686"/>
      <c r="M81" s="686"/>
      <c r="N81" s="686"/>
      <c r="O81" s="686"/>
      <c r="P81" s="686"/>
      <c r="Q81" s="686"/>
      <c r="R81" s="686"/>
      <c r="S81" s="686"/>
      <c r="T81" s="687"/>
      <c r="U81" s="178"/>
      <c r="V81" s="312"/>
      <c r="W81" s="312"/>
      <c r="X81" s="223"/>
      <c r="Y81" s="223"/>
      <c r="Z81" s="224"/>
      <c r="AA81" s="224"/>
      <c r="AB81" s="224"/>
      <c r="AC81" s="178"/>
      <c r="AD81" s="178"/>
      <c r="AE81" s="178"/>
      <c r="AF81" s="158"/>
      <c r="AG81" s="158"/>
      <c r="AH81" s="259"/>
      <c r="AI81" s="158"/>
      <c r="AJ81" s="259"/>
      <c r="AK81" s="158"/>
      <c r="AL81" s="158"/>
      <c r="AM81" s="158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W81" s="1"/>
      <c r="NX81" s="1"/>
      <c r="NY81" s="1"/>
    </row>
    <row r="82" spans="1:389" s="9" customFormat="1" ht="20.100000000000001" customHeight="1" x14ac:dyDescent="0.3">
      <c r="A82" s="178"/>
      <c r="B82" s="255"/>
      <c r="C82" s="253" t="s">
        <v>233</v>
      </c>
      <c r="D82" s="431"/>
      <c r="E82" s="432"/>
      <c r="F82" s="418">
        <v>3187</v>
      </c>
      <c r="G82" s="419">
        <v>4.4425548523794919E-2</v>
      </c>
      <c r="H82" s="420">
        <v>0.21872340425531914</v>
      </c>
      <c r="I82" s="420">
        <v>3.4893617021276593E-2</v>
      </c>
      <c r="J82" s="666"/>
      <c r="K82" s="667"/>
      <c r="L82" s="667"/>
      <c r="M82" s="667"/>
      <c r="N82" s="667"/>
      <c r="O82" s="667"/>
      <c r="P82" s="667"/>
      <c r="Q82" s="667"/>
      <c r="R82" s="667"/>
      <c r="S82" s="667"/>
      <c r="T82" s="668"/>
      <c r="U82" s="178"/>
      <c r="V82" s="312"/>
      <c r="W82" s="312"/>
      <c r="X82" s="314"/>
      <c r="Y82" s="178"/>
      <c r="Z82" s="178"/>
      <c r="AA82" s="178"/>
      <c r="AB82" s="178"/>
      <c r="AC82" s="178"/>
      <c r="AD82" s="178"/>
      <c r="AE82" s="178"/>
      <c r="AF82" s="158"/>
      <c r="AG82" s="158"/>
      <c r="AH82" s="259"/>
      <c r="AI82" s="158"/>
      <c r="AJ82" s="259"/>
      <c r="AK82" s="158"/>
      <c r="AL82" s="158"/>
      <c r="AM82" s="158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W82" s="1"/>
      <c r="NX82" s="1"/>
      <c r="NY82" s="1"/>
    </row>
    <row r="83" spans="1:389" s="9" customFormat="1" ht="20.100000000000001" customHeight="1" x14ac:dyDescent="0.3">
      <c r="A83" s="178"/>
      <c r="B83" s="255"/>
      <c r="C83" s="262" t="s">
        <v>52</v>
      </c>
      <c r="D83" s="260"/>
      <c r="E83" s="261"/>
      <c r="F83" s="258">
        <v>1505</v>
      </c>
      <c r="G83" s="289">
        <v>0.47223093818638218</v>
      </c>
      <c r="H83" s="290">
        <v>0.39</v>
      </c>
      <c r="I83" s="290">
        <v>0.04</v>
      </c>
      <c r="J83" s="663" t="s">
        <v>458</v>
      </c>
      <c r="K83" s="664"/>
      <c r="L83" s="664"/>
      <c r="M83" s="664"/>
      <c r="N83" s="664"/>
      <c r="O83" s="664"/>
      <c r="P83" s="664"/>
      <c r="Q83" s="664"/>
      <c r="R83" s="664"/>
      <c r="S83" s="664"/>
      <c r="T83" s="665"/>
      <c r="U83" s="178"/>
      <c r="V83" s="312" t="s">
        <v>781</v>
      </c>
      <c r="W83" s="312"/>
      <c r="X83" s="223"/>
      <c r="Y83" s="10"/>
      <c r="Z83" s="224"/>
      <c r="AA83" s="224"/>
      <c r="AB83" s="224"/>
      <c r="AC83" s="178"/>
      <c r="AD83" s="178"/>
      <c r="AE83" s="178"/>
      <c r="AF83" s="158"/>
      <c r="AG83" s="158"/>
      <c r="AH83" s="259"/>
      <c r="AI83" s="158"/>
      <c r="AJ83" s="259"/>
      <c r="AK83" s="158"/>
      <c r="AL83" s="158"/>
      <c r="AM83" s="158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W83" s="1"/>
      <c r="NX83" s="1"/>
      <c r="NY83" s="1"/>
    </row>
    <row r="84" spans="1:389" s="9" customFormat="1" ht="20.100000000000001" customHeight="1" x14ac:dyDescent="0.3">
      <c r="A84" s="178"/>
      <c r="B84" s="255"/>
      <c r="C84" s="263" t="s">
        <v>431</v>
      </c>
      <c r="D84" s="260"/>
      <c r="E84" s="261"/>
      <c r="F84" s="258">
        <v>362</v>
      </c>
      <c r="G84" s="289">
        <v>0.11358644493253844</v>
      </c>
      <c r="H84" s="290">
        <v>0.44</v>
      </c>
      <c r="I84" s="290">
        <v>0.03</v>
      </c>
      <c r="J84" s="688" t="s">
        <v>784</v>
      </c>
      <c r="K84" s="689"/>
      <c r="L84" s="689"/>
      <c r="M84" s="689"/>
      <c r="N84" s="689"/>
      <c r="O84" s="689"/>
      <c r="P84" s="689"/>
      <c r="Q84" s="689"/>
      <c r="R84" s="689"/>
      <c r="S84" s="689"/>
      <c r="T84" s="690"/>
      <c r="U84" s="178"/>
      <c r="V84" s="312" t="s">
        <v>783</v>
      </c>
      <c r="W84" s="312"/>
      <c r="X84" s="223"/>
      <c r="Y84" s="223"/>
      <c r="Z84" s="224"/>
      <c r="AA84" s="224"/>
      <c r="AB84" s="224"/>
      <c r="AC84" s="178"/>
      <c r="AD84" s="178"/>
      <c r="AE84" s="178"/>
      <c r="AF84" s="158"/>
      <c r="AG84" s="158"/>
      <c r="AH84" s="259"/>
      <c r="AI84" s="158"/>
      <c r="AJ84" s="259"/>
      <c r="AK84" s="158"/>
      <c r="AL84" s="158"/>
      <c r="AM84" s="158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W84" s="1"/>
      <c r="NX84" s="1"/>
      <c r="NY84" s="1"/>
    </row>
    <row r="85" spans="1:389" s="9" customFormat="1" ht="20.100000000000001" customHeight="1" x14ac:dyDescent="0.3">
      <c r="A85" s="178"/>
      <c r="B85" s="264"/>
      <c r="C85" s="263" t="s">
        <v>432</v>
      </c>
      <c r="D85" s="260"/>
      <c r="E85" s="261"/>
      <c r="F85" s="258">
        <v>87</v>
      </c>
      <c r="G85" s="289">
        <v>2.7298399748980233E-2</v>
      </c>
      <c r="H85" s="290">
        <v>0.41</v>
      </c>
      <c r="I85" s="290">
        <v>0.03</v>
      </c>
      <c r="J85" s="685"/>
      <c r="K85" s="686"/>
      <c r="L85" s="686"/>
      <c r="M85" s="686"/>
      <c r="N85" s="686"/>
      <c r="O85" s="686"/>
      <c r="P85" s="686"/>
      <c r="Q85" s="686"/>
      <c r="R85" s="686"/>
      <c r="S85" s="686"/>
      <c r="T85" s="687"/>
      <c r="U85" s="178"/>
      <c r="V85" s="312"/>
      <c r="W85" s="312"/>
      <c r="X85" s="223"/>
      <c r="Y85" s="223"/>
      <c r="Z85" s="224"/>
      <c r="AA85" s="224"/>
      <c r="AB85" s="224"/>
      <c r="AC85" s="178"/>
      <c r="AD85" s="178"/>
      <c r="AE85" s="178"/>
      <c r="AF85" s="158"/>
      <c r="AG85" s="158"/>
      <c r="AH85" s="259"/>
      <c r="AI85" s="158"/>
      <c r="AJ85" s="259"/>
      <c r="AK85" s="158"/>
      <c r="AL85" s="158"/>
      <c r="AM85" s="158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W85" s="1"/>
      <c r="NX85" s="1"/>
      <c r="NY85" s="1"/>
    </row>
    <row r="86" spans="1:389" s="9" customFormat="1" ht="39.950000000000003" customHeight="1" x14ac:dyDescent="0.3">
      <c r="A86" s="178"/>
      <c r="B86" s="408"/>
      <c r="C86" s="408"/>
      <c r="D86" s="409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312"/>
      <c r="W86" s="312"/>
      <c r="X86" s="297"/>
      <c r="Y86" s="10"/>
      <c r="Z86" s="224"/>
      <c r="AA86" s="178"/>
      <c r="AB86" s="178"/>
      <c r="AC86" s="178"/>
      <c r="AD86" s="178"/>
      <c r="AE86" s="178"/>
      <c r="AF86" s="259"/>
      <c r="AG86" s="158"/>
      <c r="AH86" s="158"/>
      <c r="AI86" s="259"/>
      <c r="AJ86" s="158"/>
      <c r="AK86" s="259"/>
      <c r="AL86" s="158"/>
      <c r="AM86" s="158"/>
      <c r="AN86" s="158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 s="1"/>
      <c r="NX86" s="1"/>
      <c r="NY86" s="1"/>
    </row>
    <row r="87" spans="1:389" s="9" customFormat="1" ht="15" customHeight="1" x14ac:dyDescent="0.3">
      <c r="A87" s="178"/>
      <c r="B87" s="178"/>
      <c r="C87" s="408"/>
      <c r="D87" s="409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312"/>
      <c r="W87" s="312"/>
      <c r="X87" s="312"/>
      <c r="Y87" s="178"/>
      <c r="Z87" s="178"/>
      <c r="AA87" s="178"/>
      <c r="AB87" s="178"/>
      <c r="AC87" s="178"/>
      <c r="AD87" s="178"/>
      <c r="AE87" s="178"/>
      <c r="AF87" s="259"/>
      <c r="AG87" s="158"/>
      <c r="AH87" s="158"/>
      <c r="AI87" s="259"/>
      <c r="AJ87" s="158"/>
      <c r="AK87" s="259"/>
      <c r="AL87" s="158"/>
      <c r="AM87" s="158"/>
      <c r="AN87" s="158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 s="1"/>
      <c r="NX87" s="1"/>
      <c r="NY87" s="1"/>
    </row>
    <row r="88" spans="1:389" s="9" customFormat="1" ht="18.75" customHeight="1" x14ac:dyDescent="0.3">
      <c r="A88" s="178"/>
      <c r="B88" s="331" t="s">
        <v>363</v>
      </c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312"/>
      <c r="W88" s="312"/>
      <c r="X88" s="297"/>
      <c r="Y88" s="10"/>
      <c r="Z88" s="224"/>
      <c r="AA88" s="178"/>
      <c r="AB88" s="178"/>
      <c r="AC88" s="178"/>
      <c r="AD88" s="178"/>
      <c r="AE88" s="178"/>
      <c r="AF88" s="158"/>
      <c r="AG88" s="158"/>
      <c r="AH88" s="259"/>
      <c r="AI88" s="158"/>
      <c r="AJ88" s="259"/>
      <c r="AK88" s="158"/>
      <c r="AL88" s="158"/>
      <c r="AM88" s="15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W88" s="1"/>
      <c r="NX88" s="1"/>
      <c r="NY88" s="1"/>
    </row>
    <row r="89" spans="1:389" s="9" customFormat="1" ht="18.75" customHeight="1" x14ac:dyDescent="0.3">
      <c r="A89" s="178"/>
      <c r="B89" s="331" t="s">
        <v>499</v>
      </c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312"/>
      <c r="W89" s="312"/>
      <c r="X89" s="297"/>
      <c r="Y89" s="10"/>
      <c r="Z89" s="224"/>
      <c r="AA89" s="178"/>
      <c r="AB89" s="178"/>
      <c r="AC89" s="178"/>
      <c r="AD89" s="178"/>
      <c r="AE89" s="178"/>
      <c r="AF89" s="158"/>
      <c r="AG89" s="158"/>
      <c r="AH89" s="259"/>
      <c r="AI89" s="158"/>
      <c r="AJ89" s="259"/>
      <c r="AK89" s="158"/>
      <c r="AL89" s="158"/>
      <c r="AM89" s="158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W89" s="1"/>
      <c r="NX89" s="1"/>
      <c r="NY89" s="1"/>
    </row>
    <row r="90" spans="1:389" s="9" customFormat="1" ht="39.950000000000003" customHeight="1" x14ac:dyDescent="0.3">
      <c r="A90" s="178"/>
      <c r="B90" s="656" t="s">
        <v>786</v>
      </c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178"/>
      <c r="V90" s="312"/>
      <c r="W90" s="312"/>
      <c r="X90" s="297"/>
      <c r="Y90" s="10"/>
      <c r="Z90" s="224"/>
      <c r="AA90" s="178"/>
      <c r="AB90" s="178"/>
      <c r="AC90" s="178"/>
      <c r="AD90" s="178"/>
      <c r="AE90" s="178"/>
      <c r="AF90" s="158"/>
      <c r="AG90" s="158"/>
      <c r="AH90" s="259"/>
      <c r="AI90" s="158"/>
      <c r="AJ90" s="259"/>
      <c r="AK90" s="158"/>
      <c r="AL90" s="158"/>
      <c r="AM90" s="158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W90" s="1"/>
      <c r="NX90" s="1"/>
      <c r="NY90" s="1"/>
    </row>
    <row r="91" spans="1:389" s="9" customFormat="1" ht="7.5" customHeight="1" x14ac:dyDescent="0.3">
      <c r="A91" s="178"/>
      <c r="B91" s="178"/>
      <c r="C91" s="433"/>
      <c r="D91" s="409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312"/>
      <c r="W91" s="312"/>
      <c r="X91" s="312"/>
      <c r="Y91" s="178"/>
      <c r="Z91" s="178"/>
      <c r="AA91" s="178"/>
      <c r="AB91" s="178"/>
      <c r="AC91" s="178"/>
      <c r="AD91" s="178"/>
      <c r="AE91" s="178"/>
      <c r="AF91" s="259"/>
      <c r="AG91" s="158"/>
      <c r="AH91" s="158"/>
      <c r="AI91" s="259"/>
      <c r="AJ91" s="158"/>
      <c r="AK91" s="259"/>
      <c r="AL91" s="158"/>
      <c r="AM91" s="158"/>
      <c r="AN91" s="158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 s="1"/>
      <c r="NX91" s="1"/>
      <c r="NY91" s="1"/>
    </row>
    <row r="92" spans="1:389" s="9" customFormat="1" ht="20.100000000000001" customHeight="1" x14ac:dyDescent="0.3">
      <c r="A92" s="178"/>
      <c r="B92" s="631" t="s">
        <v>315</v>
      </c>
      <c r="C92" s="649"/>
      <c r="D92" s="650"/>
      <c r="E92" s="337" t="s">
        <v>28</v>
      </c>
      <c r="F92" s="335"/>
      <c r="G92" s="335"/>
      <c r="H92" s="337" t="s">
        <v>29</v>
      </c>
      <c r="I92" s="335"/>
      <c r="J92" s="335"/>
      <c r="K92" s="628" t="s">
        <v>231</v>
      </c>
      <c r="L92" s="630"/>
      <c r="M92" s="661"/>
      <c r="N92" s="661"/>
      <c r="O92" s="661"/>
      <c r="P92" s="661"/>
      <c r="Q92" s="661"/>
      <c r="R92" s="661"/>
      <c r="S92" s="661"/>
      <c r="T92" s="636"/>
      <c r="U92" s="178"/>
      <c r="V92" s="312"/>
      <c r="W92" s="312"/>
      <c r="X92" s="678" t="s">
        <v>449</v>
      </c>
      <c r="Y92" s="678"/>
      <c r="Z92" s="178"/>
      <c r="AA92" s="178"/>
      <c r="AB92" s="178"/>
      <c r="AC92" s="178"/>
      <c r="AD92" s="178"/>
      <c r="AE92" s="178"/>
      <c r="AF92" s="259"/>
      <c r="AG92" s="158"/>
      <c r="AH92" s="158"/>
      <c r="AI92" s="259"/>
      <c r="AJ92" s="158"/>
      <c r="AK92" s="259"/>
      <c r="AL92" s="158"/>
      <c r="AM92" s="158"/>
      <c r="AN92" s="158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 s="1"/>
      <c r="NX92" s="1"/>
      <c r="NY92" s="1"/>
    </row>
    <row r="93" spans="1:389" s="9" customFormat="1" ht="20.100000000000001" customHeight="1" x14ac:dyDescent="0.3">
      <c r="A93" s="178"/>
      <c r="B93" s="633"/>
      <c r="C93" s="651"/>
      <c r="D93" s="652"/>
      <c r="E93" s="341"/>
      <c r="F93" s="344" t="s">
        <v>228</v>
      </c>
      <c r="G93" s="307" t="s">
        <v>316</v>
      </c>
      <c r="H93" s="343"/>
      <c r="I93" s="308" t="s">
        <v>228</v>
      </c>
      <c r="J93" s="307" t="s">
        <v>316</v>
      </c>
      <c r="K93" s="342" t="s">
        <v>303</v>
      </c>
      <c r="L93" s="434" t="s">
        <v>304</v>
      </c>
      <c r="M93" s="662"/>
      <c r="N93" s="662"/>
      <c r="O93" s="662"/>
      <c r="P93" s="662"/>
      <c r="Q93" s="662"/>
      <c r="R93" s="662"/>
      <c r="S93" s="662"/>
      <c r="T93" s="639"/>
      <c r="U93" s="178"/>
      <c r="V93" s="312"/>
      <c r="W93" s="312"/>
      <c r="X93" s="678"/>
      <c r="Y93" s="678"/>
      <c r="Z93" s="178"/>
      <c r="AA93" s="178"/>
      <c r="AB93" s="178"/>
      <c r="AC93" s="178"/>
      <c r="AD93" s="178"/>
      <c r="AE93" s="178"/>
      <c r="AF93" s="259"/>
      <c r="AG93" s="158"/>
      <c r="AH93" s="158"/>
      <c r="AI93" s="259"/>
      <c r="AJ93" s="158"/>
      <c r="AK93" s="259"/>
      <c r="AL93" s="158"/>
      <c r="AM93" s="158"/>
      <c r="AN93" s="158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 s="1"/>
      <c r="NX93" s="1"/>
      <c r="NY93" s="1"/>
    </row>
    <row r="94" spans="1:389" s="9" customFormat="1" ht="20.100000000000001" customHeight="1" x14ac:dyDescent="0.3">
      <c r="A94" s="178"/>
      <c r="B94" s="679" t="s">
        <v>232</v>
      </c>
      <c r="C94" s="670"/>
      <c r="D94" s="671"/>
      <c r="E94" s="413">
        <v>47087</v>
      </c>
      <c r="F94" s="435">
        <v>1.3884646005956418</v>
      </c>
      <c r="G94" s="436">
        <v>33913</v>
      </c>
      <c r="H94" s="473" t="s">
        <v>31</v>
      </c>
      <c r="I94" s="473" t="s">
        <v>31</v>
      </c>
      <c r="J94" s="473" t="s">
        <v>31</v>
      </c>
      <c r="K94" s="437">
        <v>0.27221960044045934</v>
      </c>
      <c r="L94" s="438">
        <v>0.11881914949399612</v>
      </c>
      <c r="M94" s="439"/>
      <c r="N94" s="439"/>
      <c r="O94" s="439"/>
      <c r="P94" s="439"/>
      <c r="Q94" s="439"/>
      <c r="R94" s="439"/>
      <c r="S94" s="439"/>
      <c r="T94" s="440"/>
      <c r="U94" s="178"/>
      <c r="V94" s="312"/>
      <c r="W94" s="312"/>
      <c r="X94" s="315">
        <v>0.38705789758473119</v>
      </c>
      <c r="Y94" s="291">
        <v>7.3687835112400998E-2</v>
      </c>
      <c r="Z94" s="178"/>
      <c r="AA94" s="178"/>
      <c r="AB94" s="178"/>
      <c r="AC94" s="178"/>
      <c r="AD94" s="178"/>
      <c r="AE94" s="178"/>
      <c r="AF94" s="259"/>
      <c r="AG94" s="158"/>
      <c r="AH94" s="158"/>
      <c r="AI94" s="259"/>
      <c r="AJ94" s="158"/>
      <c r="AK94" s="259"/>
      <c r="AL94" s="158"/>
      <c r="AM94" s="158"/>
      <c r="AN94" s="158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 s="1"/>
      <c r="NX94" s="1"/>
      <c r="NY94" s="1"/>
    </row>
    <row r="95" spans="1:389" s="9" customFormat="1" ht="20.100000000000001" customHeight="1" x14ac:dyDescent="0.3">
      <c r="A95" s="178"/>
      <c r="B95" s="441">
        <v>1</v>
      </c>
      <c r="C95" s="680" t="s">
        <v>38</v>
      </c>
      <c r="D95" s="681"/>
      <c r="E95" s="277">
        <v>21211</v>
      </c>
      <c r="F95" s="442">
        <v>4.4309588468769583</v>
      </c>
      <c r="G95" s="279">
        <v>4787</v>
      </c>
      <c r="H95" s="443">
        <v>0.29567314394044997</v>
      </c>
      <c r="I95" s="444">
        <v>0.2184535026964185</v>
      </c>
      <c r="J95" s="280">
        <v>7.7219641244031481E-2</v>
      </c>
      <c r="K95" s="445">
        <v>0.51724772894672233</v>
      </c>
      <c r="L95" s="446">
        <v>2.8111956788607905E-2</v>
      </c>
      <c r="M95" s="728" t="s">
        <v>730</v>
      </c>
      <c r="N95" s="729"/>
      <c r="O95" s="729"/>
      <c r="P95" s="729"/>
      <c r="Q95" s="729"/>
      <c r="R95" s="729"/>
      <c r="S95" s="729"/>
      <c r="T95" s="730"/>
      <c r="U95" s="178"/>
      <c r="V95" s="317" t="s">
        <v>789</v>
      </c>
      <c r="W95" s="296" t="s">
        <v>790</v>
      </c>
      <c r="X95" s="312"/>
      <c r="Y95" s="178"/>
      <c r="Z95" s="178"/>
      <c r="AA95" s="178"/>
      <c r="AB95" s="178"/>
      <c r="AC95" s="178"/>
      <c r="AD95" s="178"/>
      <c r="AE95" s="178"/>
      <c r="AF95" s="259"/>
      <c r="AG95" s="158"/>
      <c r="AH95" s="158"/>
      <c r="AI95" s="259"/>
      <c r="AJ95" s="158"/>
      <c r="AK95" s="259"/>
      <c r="AL95" s="158"/>
      <c r="AM95" s="158"/>
      <c r="AN95" s="158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 s="1"/>
      <c r="NX95" s="1"/>
      <c r="NY95" s="1"/>
    </row>
    <row r="96" spans="1:389" s="9" customFormat="1" ht="15" customHeight="1" outlineLevel="1" x14ac:dyDescent="0.3">
      <c r="A96" s="178"/>
      <c r="B96" s="474" t="s">
        <v>317</v>
      </c>
      <c r="C96" s="287" t="s">
        <v>38</v>
      </c>
      <c r="D96" s="293" t="s">
        <v>418</v>
      </c>
      <c r="E96" s="276">
        <v>14209</v>
      </c>
      <c r="F96" s="442">
        <v>14209</v>
      </c>
      <c r="G96" s="279">
        <v>1</v>
      </c>
      <c r="H96" s="278">
        <v>0.66988826552260616</v>
      </c>
      <c r="I96" s="444">
        <v>0.66967936642087234</v>
      </c>
      <c r="J96" s="278">
        <v>2.0889910173386254E-4</v>
      </c>
      <c r="K96" s="445">
        <v>0.30481283422459893</v>
      </c>
      <c r="L96" s="447">
        <v>3.2085561497326207E-2</v>
      </c>
      <c r="M96" s="448"/>
      <c r="N96" s="286"/>
      <c r="O96" s="286"/>
      <c r="P96" s="286"/>
      <c r="Q96" s="286"/>
      <c r="R96" s="286"/>
      <c r="S96" s="286"/>
      <c r="T96" s="285"/>
      <c r="U96" s="178"/>
      <c r="V96" s="312"/>
      <c r="W96" s="312"/>
      <c r="X96" s="312"/>
      <c r="Y96" s="178"/>
      <c r="Z96" s="178"/>
      <c r="AA96" s="178"/>
      <c r="AB96" s="178"/>
      <c r="AC96" s="178"/>
      <c r="AD96" s="178"/>
      <c r="AE96" s="178"/>
      <c r="AF96" s="259"/>
      <c r="AG96" s="158"/>
      <c r="AH96" s="158"/>
      <c r="AI96" s="259"/>
      <c r="AJ96" s="158"/>
      <c r="AK96" s="259"/>
      <c r="AL96" s="158"/>
      <c r="AM96" s="158"/>
      <c r="AN96" s="158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 s="1"/>
      <c r="NX96" s="1"/>
      <c r="NY96" s="1"/>
    </row>
    <row r="97" spans="1:389" s="9" customFormat="1" ht="15" customHeight="1" outlineLevel="1" x14ac:dyDescent="0.3">
      <c r="A97" s="178"/>
      <c r="B97" s="474" t="s">
        <v>364</v>
      </c>
      <c r="C97" s="287" t="s">
        <v>38</v>
      </c>
      <c r="D97" s="293" t="s">
        <v>46</v>
      </c>
      <c r="E97" s="276">
        <v>738</v>
      </c>
      <c r="F97" s="442">
        <v>0.42003414911781445</v>
      </c>
      <c r="G97" s="279">
        <v>1757</v>
      </c>
      <c r="H97" s="278">
        <v>3.4793267644146905E-2</v>
      </c>
      <c r="I97" s="444">
        <v>-0.33224245410224956</v>
      </c>
      <c r="J97" s="278">
        <v>0.36703572174639648</v>
      </c>
      <c r="K97" s="445">
        <v>0.10204081632653061</v>
      </c>
      <c r="L97" s="447">
        <v>2.0408163265306121E-2</v>
      </c>
      <c r="M97" s="449"/>
      <c r="N97" s="284"/>
      <c r="O97" s="284"/>
      <c r="P97" s="284"/>
      <c r="Q97" s="284"/>
      <c r="R97" s="284"/>
      <c r="S97" s="284"/>
      <c r="T97" s="283"/>
      <c r="U97" s="178"/>
      <c r="V97" s="312"/>
      <c r="W97" s="312"/>
      <c r="X97" s="312"/>
      <c r="Y97" s="178"/>
      <c r="Z97" s="178"/>
      <c r="AA97" s="178"/>
      <c r="AB97" s="178"/>
      <c r="AC97" s="178"/>
      <c r="AD97" s="178"/>
      <c r="AE97" s="178"/>
      <c r="AF97" s="259"/>
      <c r="AG97" s="158"/>
      <c r="AH97" s="158"/>
      <c r="AI97" s="259"/>
      <c r="AJ97" s="158"/>
      <c r="AK97" s="259"/>
      <c r="AL97" s="158"/>
      <c r="AM97" s="158"/>
      <c r="AN97" s="158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 s="1"/>
      <c r="NX97" s="1"/>
      <c r="NY97" s="1"/>
    </row>
    <row r="98" spans="1:389" s="9" customFormat="1" ht="15" customHeight="1" outlineLevel="1" x14ac:dyDescent="0.3">
      <c r="A98" s="178"/>
      <c r="B98" s="474" t="s">
        <v>365</v>
      </c>
      <c r="C98" s="287" t="s">
        <v>38</v>
      </c>
      <c r="D98" s="293" t="s">
        <v>404</v>
      </c>
      <c r="E98" s="276">
        <v>415</v>
      </c>
      <c r="F98" s="442">
        <v>0.80896686159844056</v>
      </c>
      <c r="G98" s="279">
        <v>513</v>
      </c>
      <c r="H98" s="278">
        <v>1.956531988119372E-2</v>
      </c>
      <c r="I98" s="444">
        <v>-8.7599919308277763E-2</v>
      </c>
      <c r="J98" s="278">
        <v>0.10716523918947149</v>
      </c>
      <c r="K98" s="445">
        <v>0.18604651162790697</v>
      </c>
      <c r="L98" s="447">
        <v>0</v>
      </c>
      <c r="M98" s="449"/>
      <c r="N98" s="284"/>
      <c r="O98" s="284"/>
      <c r="P98" s="284"/>
      <c r="Q98" s="284"/>
      <c r="R98" s="284"/>
      <c r="S98" s="284"/>
      <c r="T98" s="283"/>
      <c r="U98" s="178"/>
      <c r="V98" s="312"/>
      <c r="W98" s="312"/>
      <c r="X98" s="312"/>
      <c r="Y98" s="178"/>
      <c r="Z98" s="178"/>
      <c r="AA98" s="178"/>
      <c r="AB98" s="178"/>
      <c r="AC98" s="178"/>
      <c r="AD98" s="178"/>
      <c r="AE98" s="178"/>
      <c r="AF98" s="259"/>
      <c r="AG98" s="158"/>
      <c r="AH98" s="158"/>
      <c r="AI98" s="259"/>
      <c r="AJ98" s="158"/>
      <c r="AK98" s="259"/>
      <c r="AL98" s="158"/>
      <c r="AM98" s="158"/>
      <c r="AN98" s="15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 s="1"/>
      <c r="NX98" s="1"/>
      <c r="NY98" s="1"/>
    </row>
    <row r="99" spans="1:389" s="9" customFormat="1" ht="15" customHeight="1" outlineLevel="1" x14ac:dyDescent="0.3">
      <c r="A99" s="178"/>
      <c r="B99" s="474" t="s">
        <v>366</v>
      </c>
      <c r="C99" s="287" t="s">
        <v>38</v>
      </c>
      <c r="D99" s="293" t="s">
        <v>421</v>
      </c>
      <c r="E99" s="276">
        <v>316</v>
      </c>
      <c r="F99" s="442">
        <v>1.1575091575091576</v>
      </c>
      <c r="G99" s="279">
        <v>273</v>
      </c>
      <c r="H99" s="278">
        <v>1.4897930319174014E-2</v>
      </c>
      <c r="I99" s="444">
        <v>-4.2131524454170455E-2</v>
      </c>
      <c r="J99" s="278">
        <v>5.7029454773344472E-2</v>
      </c>
      <c r="K99" s="445">
        <v>2.5000000000000001E-2</v>
      </c>
      <c r="L99" s="447">
        <v>7.4999999999999997E-2</v>
      </c>
      <c r="M99" s="449"/>
      <c r="N99" s="284"/>
      <c r="O99" s="284"/>
      <c r="P99" s="284"/>
      <c r="Q99" s="284"/>
      <c r="R99" s="284"/>
      <c r="S99" s="284"/>
      <c r="T99" s="283"/>
      <c r="U99" s="178"/>
      <c r="V99" s="312"/>
      <c r="W99" s="312"/>
      <c r="X99" s="312"/>
      <c r="Y99" s="178"/>
      <c r="Z99" s="178"/>
      <c r="AA99" s="178"/>
      <c r="AB99" s="178"/>
      <c r="AC99" s="178"/>
      <c r="AD99" s="178"/>
      <c r="AE99" s="178"/>
      <c r="AF99" s="259"/>
      <c r="AG99" s="158"/>
      <c r="AH99" s="158"/>
      <c r="AI99" s="259"/>
      <c r="AJ99" s="158"/>
      <c r="AK99" s="259"/>
      <c r="AL99" s="158"/>
      <c r="AM99" s="158"/>
      <c r="AN99" s="158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 s="1"/>
      <c r="NX99" s="1"/>
      <c r="NY99" s="1"/>
    </row>
    <row r="100" spans="1:389" s="9" customFormat="1" ht="15" customHeight="1" outlineLevel="1" x14ac:dyDescent="0.3">
      <c r="A100" s="178"/>
      <c r="B100" s="474" t="s">
        <v>367</v>
      </c>
      <c r="C100" s="288" t="s">
        <v>38</v>
      </c>
      <c r="D100" s="293" t="s">
        <v>420</v>
      </c>
      <c r="E100" s="276">
        <v>108</v>
      </c>
      <c r="F100" s="442">
        <v>0.1911504424778761</v>
      </c>
      <c r="G100" s="279">
        <v>565</v>
      </c>
      <c r="H100" s="278">
        <v>5.0916977040214983E-3</v>
      </c>
      <c r="I100" s="444">
        <v>-0.11293629477561083</v>
      </c>
      <c r="J100" s="278">
        <v>0.11802799247963233</v>
      </c>
      <c r="K100" s="445">
        <v>0</v>
      </c>
      <c r="L100" s="447">
        <v>0</v>
      </c>
      <c r="M100" s="449"/>
      <c r="N100" s="284"/>
      <c r="O100" s="284"/>
      <c r="P100" s="284"/>
      <c r="Q100" s="284"/>
      <c r="R100" s="284"/>
      <c r="S100" s="284"/>
      <c r="T100" s="283"/>
      <c r="U100" s="178"/>
      <c r="V100" s="312"/>
      <c r="W100" s="312"/>
      <c r="X100" s="312"/>
      <c r="Y100" s="178"/>
      <c r="Z100" s="178"/>
      <c r="AA100" s="178"/>
      <c r="AB100" s="178"/>
      <c r="AC100" s="178"/>
      <c r="AD100" s="178"/>
      <c r="AE100" s="178"/>
      <c r="AF100" s="259"/>
      <c r="AG100" s="158"/>
      <c r="AH100" s="158"/>
      <c r="AI100" s="259"/>
      <c r="AJ100" s="158"/>
      <c r="AK100" s="259"/>
      <c r="AL100" s="158"/>
      <c r="AM100" s="158"/>
      <c r="AN100" s="158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 s="1"/>
      <c r="NX100" s="1"/>
      <c r="NY100" s="1"/>
    </row>
    <row r="101" spans="1:389" s="9" customFormat="1" ht="20.100000000000001" customHeight="1" x14ac:dyDescent="0.3">
      <c r="A101" s="178"/>
      <c r="B101" s="450">
        <v>2</v>
      </c>
      <c r="C101" s="680" t="s">
        <v>36</v>
      </c>
      <c r="D101" s="681"/>
      <c r="E101" s="277">
        <v>8607</v>
      </c>
      <c r="F101" s="442">
        <v>0.63365972171096219</v>
      </c>
      <c r="G101" s="279">
        <v>13583</v>
      </c>
      <c r="H101" s="443">
        <v>0.1199782542027935</v>
      </c>
      <c r="I101" s="444">
        <v>-9.9130663076855488E-2</v>
      </c>
      <c r="J101" s="280">
        <v>0.21910891727964898</v>
      </c>
      <c r="K101" s="445">
        <v>0.2224840914447325</v>
      </c>
      <c r="L101" s="446">
        <v>8.4138581192552436E-2</v>
      </c>
      <c r="M101" s="728" t="s">
        <v>791</v>
      </c>
      <c r="N101" s="729"/>
      <c r="O101" s="729"/>
      <c r="P101" s="729"/>
      <c r="Q101" s="729"/>
      <c r="R101" s="729"/>
      <c r="S101" s="729"/>
      <c r="T101" s="730"/>
      <c r="U101" s="178"/>
      <c r="V101" s="317" t="s">
        <v>769</v>
      </c>
      <c r="W101" s="311" t="s">
        <v>768</v>
      </c>
      <c r="X101" s="312"/>
      <c r="Y101" s="178"/>
      <c r="Z101" s="178"/>
      <c r="AA101" s="178"/>
      <c r="AB101" s="3"/>
      <c r="AC101" s="178"/>
      <c r="AD101" s="178"/>
      <c r="AE101" s="178"/>
      <c r="AF101" s="259"/>
      <c r="AG101" s="158"/>
      <c r="AH101" s="158"/>
      <c r="AI101" s="259"/>
      <c r="AJ101" s="158"/>
      <c r="AK101" s="259"/>
      <c r="AL101" s="158"/>
      <c r="AM101" s="158"/>
      <c r="AN101" s="158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 s="1"/>
      <c r="NX101" s="1"/>
      <c r="NY101" s="1"/>
    </row>
    <row r="102" spans="1:389" s="9" customFormat="1" ht="15" customHeight="1" outlineLevel="1" x14ac:dyDescent="0.3">
      <c r="A102" s="178"/>
      <c r="B102" s="474" t="s">
        <v>318</v>
      </c>
      <c r="C102" s="287" t="s">
        <v>36</v>
      </c>
      <c r="D102" s="293" t="s">
        <v>47</v>
      </c>
      <c r="E102" s="276">
        <v>2148</v>
      </c>
      <c r="F102" s="442">
        <v>0.25119869021167113</v>
      </c>
      <c r="G102" s="279">
        <v>8551</v>
      </c>
      <c r="H102" s="278">
        <v>0.24956430812129662</v>
      </c>
      <c r="I102" s="444">
        <v>-0.37997261303014274</v>
      </c>
      <c r="J102" s="278">
        <v>0.62953692115143933</v>
      </c>
      <c r="K102" s="445">
        <v>0.29177057356608477</v>
      </c>
      <c r="L102" s="447">
        <v>9.7256857855361589E-2</v>
      </c>
      <c r="M102" s="449"/>
      <c r="N102" s="284"/>
      <c r="O102" s="284"/>
      <c r="P102" s="284"/>
      <c r="Q102" s="284"/>
      <c r="R102" s="284"/>
      <c r="S102" s="284"/>
      <c r="T102" s="283"/>
      <c r="U102" s="178"/>
      <c r="V102" s="312"/>
      <c r="W102" s="312"/>
      <c r="X102" s="312"/>
      <c r="Y102" s="178"/>
      <c r="Z102" s="178"/>
      <c r="AA102" s="178"/>
      <c r="AB102" s="178"/>
      <c r="AC102" s="178"/>
      <c r="AD102" s="178"/>
      <c r="AE102" s="178"/>
      <c r="AF102" s="259"/>
      <c r="AG102" s="158"/>
      <c r="AH102" s="158"/>
      <c r="AI102" s="259"/>
      <c r="AJ102" s="158"/>
      <c r="AK102" s="259"/>
      <c r="AL102" s="158"/>
      <c r="AM102" s="158"/>
      <c r="AN102" s="158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 s="1"/>
      <c r="NX102" s="1"/>
      <c r="NY102" s="1"/>
    </row>
    <row r="103" spans="1:389" s="9" customFormat="1" ht="15" customHeight="1" outlineLevel="1" x14ac:dyDescent="0.3">
      <c r="A103" s="178"/>
      <c r="B103" s="475" t="s">
        <v>319</v>
      </c>
      <c r="C103" s="287" t="s">
        <v>36</v>
      </c>
      <c r="D103" s="293" t="s">
        <v>51</v>
      </c>
      <c r="E103" s="276">
        <v>1067</v>
      </c>
      <c r="F103" s="442">
        <v>0.78340675477239352</v>
      </c>
      <c r="G103" s="279">
        <v>1362</v>
      </c>
      <c r="H103" s="278">
        <v>0.12396886255373533</v>
      </c>
      <c r="I103" s="444">
        <v>2.3696463231052567E-2</v>
      </c>
      <c r="J103" s="278">
        <v>0.10027239932268277</v>
      </c>
      <c r="K103" s="445">
        <v>0.27731092436974791</v>
      </c>
      <c r="L103" s="447">
        <v>6.7226890756302518E-2</v>
      </c>
      <c r="M103" s="449"/>
      <c r="N103" s="284"/>
      <c r="O103" s="284"/>
      <c r="P103" s="284"/>
      <c r="Q103" s="284"/>
      <c r="R103" s="284"/>
      <c r="S103" s="284"/>
      <c r="T103" s="283"/>
      <c r="U103" s="178"/>
      <c r="V103" s="312"/>
      <c r="W103" s="312"/>
      <c r="X103" s="312"/>
      <c r="Y103" s="178"/>
      <c r="Z103" s="178"/>
      <c r="AA103" s="178"/>
      <c r="AB103" s="178"/>
      <c r="AC103" s="178"/>
      <c r="AD103" s="178"/>
      <c r="AE103" s="178"/>
      <c r="AF103" s="259"/>
      <c r="AG103" s="158"/>
      <c r="AH103" s="158"/>
      <c r="AI103" s="259"/>
      <c r="AJ103" s="158"/>
      <c r="AK103" s="259"/>
      <c r="AL103" s="158"/>
      <c r="AM103" s="158"/>
      <c r="AN103" s="158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 s="1"/>
      <c r="NX103" s="1"/>
      <c r="NY103" s="1"/>
    </row>
    <row r="104" spans="1:389" s="9" customFormat="1" ht="15" customHeight="1" outlineLevel="1" x14ac:dyDescent="0.3">
      <c r="A104" s="178"/>
      <c r="B104" s="475" t="s">
        <v>320</v>
      </c>
      <c r="C104" s="287" t="s">
        <v>36</v>
      </c>
      <c r="D104" s="293" t="s">
        <v>54</v>
      </c>
      <c r="E104" s="276">
        <v>499</v>
      </c>
      <c r="F104" s="442">
        <v>0.7359882005899705</v>
      </c>
      <c r="G104" s="279">
        <v>678</v>
      </c>
      <c r="H104" s="278">
        <v>5.797606599279656E-2</v>
      </c>
      <c r="I104" s="444">
        <v>8.060730647143903E-3</v>
      </c>
      <c r="J104" s="278">
        <v>4.9915335345652657E-2</v>
      </c>
      <c r="K104" s="445">
        <v>0.359375</v>
      </c>
      <c r="L104" s="447">
        <v>0.28125</v>
      </c>
      <c r="M104" s="449"/>
      <c r="N104" s="284"/>
      <c r="O104" s="284"/>
      <c r="P104" s="284"/>
      <c r="Q104" s="284"/>
      <c r="R104" s="284"/>
      <c r="S104" s="284"/>
      <c r="T104" s="283"/>
      <c r="U104" s="178"/>
      <c r="V104" s="312"/>
      <c r="W104" s="312"/>
      <c r="X104" s="312"/>
      <c r="Y104" s="178"/>
      <c r="Z104" s="178"/>
      <c r="AA104" s="178"/>
      <c r="AB104" s="178"/>
      <c r="AC104" s="178"/>
      <c r="AD104" s="178"/>
      <c r="AE104" s="178"/>
      <c r="AF104" s="259"/>
      <c r="AG104" s="158"/>
      <c r="AH104" s="158"/>
      <c r="AI104" s="259"/>
      <c r="AJ104" s="158"/>
      <c r="AK104" s="259"/>
      <c r="AL104" s="158"/>
      <c r="AM104" s="158"/>
      <c r="AN104" s="158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</row>
    <row r="105" spans="1:389" s="9" customFormat="1" ht="15" customHeight="1" outlineLevel="1" x14ac:dyDescent="0.3">
      <c r="A105" s="178"/>
      <c r="B105" s="475" t="s">
        <v>321</v>
      </c>
      <c r="C105" s="287" t="s">
        <v>36</v>
      </c>
      <c r="D105" s="293" t="s">
        <v>49</v>
      </c>
      <c r="E105" s="276">
        <v>367</v>
      </c>
      <c r="F105" s="442">
        <v>0.21067738231917335</v>
      </c>
      <c r="G105" s="279">
        <v>1742</v>
      </c>
      <c r="H105" s="278">
        <v>4.2639711862437549E-2</v>
      </c>
      <c r="I105" s="444">
        <v>-8.5608834114150836E-2</v>
      </c>
      <c r="J105" s="278">
        <v>0.12824854597658839</v>
      </c>
      <c r="K105" s="445">
        <v>0.10377358490566038</v>
      </c>
      <c r="L105" s="447">
        <v>2.8301886792452831E-2</v>
      </c>
      <c r="M105" s="449"/>
      <c r="N105" s="284"/>
      <c r="O105" s="284"/>
      <c r="P105" s="284"/>
      <c r="Q105" s="284"/>
      <c r="R105" s="284"/>
      <c r="S105" s="284"/>
      <c r="T105" s="283"/>
      <c r="U105" s="178"/>
      <c r="V105" s="312"/>
      <c r="W105" s="312"/>
      <c r="X105" s="312"/>
      <c r="Y105" s="178"/>
      <c r="Z105" s="178"/>
      <c r="AA105" s="178"/>
      <c r="AB105" s="178"/>
      <c r="AC105" s="178"/>
      <c r="AD105" s="178"/>
      <c r="AE105" s="178"/>
      <c r="AF105" s="259"/>
      <c r="AG105" s="158"/>
      <c r="AH105" s="158"/>
      <c r="AI105" s="259"/>
      <c r="AJ105" s="158"/>
      <c r="AK105" s="259"/>
      <c r="AL105" s="158"/>
      <c r="AM105" s="158"/>
      <c r="AN105" s="158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</row>
    <row r="106" spans="1:389" s="9" customFormat="1" ht="15" customHeight="1" outlineLevel="1" x14ac:dyDescent="0.3">
      <c r="A106" s="178"/>
      <c r="B106" s="475" t="s">
        <v>322</v>
      </c>
      <c r="C106" s="287" t="s">
        <v>36</v>
      </c>
      <c r="D106" s="451" t="s">
        <v>390</v>
      </c>
      <c r="E106" s="276">
        <v>33</v>
      </c>
      <c r="F106" s="442">
        <v>1.1379310344827587</v>
      </c>
      <c r="G106" s="279">
        <v>29</v>
      </c>
      <c r="H106" s="278">
        <v>3.8340885325897525E-3</v>
      </c>
      <c r="I106" s="444">
        <v>1.6990668142653764E-3</v>
      </c>
      <c r="J106" s="278">
        <v>2.1350217183243761E-3</v>
      </c>
      <c r="K106" s="445">
        <v>0.22222222222222221</v>
      </c>
      <c r="L106" s="447">
        <v>0.1111111111111111</v>
      </c>
      <c r="M106" s="449"/>
      <c r="N106" s="284"/>
      <c r="O106" s="284"/>
      <c r="P106" s="284"/>
      <c r="Q106" s="284"/>
      <c r="R106" s="284"/>
      <c r="S106" s="284"/>
      <c r="T106" s="283"/>
      <c r="U106" s="178"/>
      <c r="V106" s="312"/>
      <c r="W106" s="312"/>
      <c r="X106" s="312"/>
      <c r="Y106" s="178"/>
      <c r="Z106" s="178"/>
      <c r="AA106" s="178"/>
      <c r="AB106" s="178"/>
      <c r="AC106" s="178"/>
      <c r="AD106" s="178"/>
      <c r="AE106" s="178"/>
      <c r="AF106" s="259"/>
      <c r="AG106" s="158"/>
      <c r="AH106" s="158"/>
      <c r="AI106" s="259"/>
      <c r="AJ106" s="158"/>
      <c r="AK106" s="259"/>
      <c r="AL106" s="158"/>
      <c r="AM106" s="158"/>
      <c r="AN106" s="158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</row>
    <row r="107" spans="1:389" s="9" customFormat="1" ht="20.100000000000001" customHeight="1" x14ac:dyDescent="0.3">
      <c r="A107" s="178"/>
      <c r="B107" s="441">
        <v>3</v>
      </c>
      <c r="C107" s="680" t="s">
        <v>39</v>
      </c>
      <c r="D107" s="681"/>
      <c r="E107" s="277">
        <v>7258</v>
      </c>
      <c r="F107" s="442">
        <v>0.74227858457762319</v>
      </c>
      <c r="G107" s="279">
        <v>9778</v>
      </c>
      <c r="H107" s="443">
        <v>0.10117371546460732</v>
      </c>
      <c r="I107" s="444">
        <v>-5.6556314216641868E-2</v>
      </c>
      <c r="J107" s="280">
        <v>0.15773002968124919</v>
      </c>
      <c r="K107" s="445">
        <v>0.18174634531805611</v>
      </c>
      <c r="L107" s="446">
        <v>0.10825760568945081</v>
      </c>
      <c r="M107" s="728" t="s">
        <v>735</v>
      </c>
      <c r="N107" s="729"/>
      <c r="O107" s="729"/>
      <c r="P107" s="729"/>
      <c r="Q107" s="729"/>
      <c r="R107" s="729"/>
      <c r="S107" s="729"/>
      <c r="T107" s="730"/>
      <c r="U107" s="178"/>
      <c r="V107" s="317" t="s">
        <v>792</v>
      </c>
      <c r="W107" s="296" t="s">
        <v>793</v>
      </c>
      <c r="X107" s="312"/>
      <c r="Y107" s="178"/>
      <c r="Z107" s="178"/>
      <c r="AA107" s="178"/>
      <c r="AB107" s="178"/>
      <c r="AC107" s="178"/>
      <c r="AD107" s="178"/>
      <c r="AE107" s="178"/>
      <c r="AF107" s="259"/>
      <c r="AG107" s="158"/>
      <c r="AH107" s="158"/>
      <c r="AI107" s="259"/>
      <c r="AJ107" s="158"/>
      <c r="AK107" s="259"/>
      <c r="AL107" s="158"/>
      <c r="AM107" s="158"/>
      <c r="AN107" s="158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</row>
    <row r="108" spans="1:389" s="9" customFormat="1" ht="15" customHeight="1" outlineLevel="1" x14ac:dyDescent="0.3">
      <c r="A108" s="178"/>
      <c r="B108" s="475" t="s">
        <v>323</v>
      </c>
      <c r="C108" s="287" t="s">
        <v>39</v>
      </c>
      <c r="D108" s="293" t="s">
        <v>382</v>
      </c>
      <c r="E108" s="276">
        <v>1957</v>
      </c>
      <c r="F108" s="442">
        <v>0.33107765183556082</v>
      </c>
      <c r="G108" s="279">
        <v>5911</v>
      </c>
      <c r="H108" s="278">
        <v>0.26963350785340312</v>
      </c>
      <c r="I108" s="444">
        <v>-0.33488684395678303</v>
      </c>
      <c r="J108" s="278">
        <v>0.60452035181018615</v>
      </c>
      <c r="K108" s="445">
        <v>0.2781954887218045</v>
      </c>
      <c r="L108" s="447">
        <v>7.8947368421052627E-2</v>
      </c>
      <c r="M108" s="449"/>
      <c r="N108" s="284"/>
      <c r="O108" s="284"/>
      <c r="P108" s="284"/>
      <c r="Q108" s="284"/>
      <c r="R108" s="284"/>
      <c r="S108" s="284"/>
      <c r="T108" s="283"/>
      <c r="U108" s="178"/>
      <c r="V108" s="312"/>
      <c r="W108" s="312"/>
      <c r="X108" s="312"/>
      <c r="Y108" s="178"/>
      <c r="Z108" s="178"/>
      <c r="AA108" s="178"/>
      <c r="AB108" s="178"/>
      <c r="AC108" s="178"/>
      <c r="AD108" s="178"/>
      <c r="AE108" s="178"/>
      <c r="AF108" s="259"/>
      <c r="AG108" s="158"/>
      <c r="AH108" s="158"/>
      <c r="AI108" s="259"/>
      <c r="AJ108" s="158"/>
      <c r="AK108" s="259"/>
      <c r="AL108" s="158"/>
      <c r="AM108" s="158"/>
      <c r="AN108" s="15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</row>
    <row r="109" spans="1:389" s="9" customFormat="1" ht="15" customHeight="1" outlineLevel="1" x14ac:dyDescent="0.3">
      <c r="A109" s="178"/>
      <c r="B109" s="475" t="s">
        <v>324</v>
      </c>
      <c r="C109" s="287" t="s">
        <v>39</v>
      </c>
      <c r="D109" s="293" t="s">
        <v>419</v>
      </c>
      <c r="E109" s="276">
        <v>852</v>
      </c>
      <c r="F109" s="442">
        <v>0.36979166666666669</v>
      </c>
      <c r="G109" s="279">
        <v>2304</v>
      </c>
      <c r="H109" s="278">
        <v>0.11738771011297879</v>
      </c>
      <c r="I109" s="444">
        <v>-0.11824329827319426</v>
      </c>
      <c r="J109" s="278">
        <v>0.23563100838617304</v>
      </c>
      <c r="K109" s="445">
        <v>8.8607594936708861E-2</v>
      </c>
      <c r="L109" s="447">
        <v>0.17721518987341772</v>
      </c>
      <c r="M109" s="449"/>
      <c r="N109" s="284"/>
      <c r="O109" s="284"/>
      <c r="P109" s="284"/>
      <c r="Q109" s="284"/>
      <c r="R109" s="284"/>
      <c r="S109" s="284"/>
      <c r="T109" s="283"/>
      <c r="U109" s="178"/>
      <c r="V109" s="312"/>
      <c r="W109" s="312"/>
      <c r="X109" s="312"/>
      <c r="Y109" s="178"/>
      <c r="Z109" s="178"/>
      <c r="AA109" s="178"/>
      <c r="AB109" s="178"/>
      <c r="AC109" s="178"/>
      <c r="AD109" s="178"/>
      <c r="AE109" s="178"/>
      <c r="AF109" s="259"/>
      <c r="AG109" s="158"/>
      <c r="AH109" s="158"/>
      <c r="AI109" s="259"/>
      <c r="AJ109" s="158"/>
      <c r="AK109" s="259"/>
      <c r="AL109" s="158"/>
      <c r="AM109" s="158"/>
      <c r="AN109" s="158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</row>
    <row r="110" spans="1:389" s="9" customFormat="1" ht="15" customHeight="1" outlineLevel="1" x14ac:dyDescent="0.3">
      <c r="A110" s="178"/>
      <c r="B110" s="475" t="s">
        <v>325</v>
      </c>
      <c r="C110" s="287" t="s">
        <v>39</v>
      </c>
      <c r="D110" s="293" t="s">
        <v>406</v>
      </c>
      <c r="E110" s="276">
        <v>154</v>
      </c>
      <c r="F110" s="442">
        <v>1.54</v>
      </c>
      <c r="G110" s="279">
        <v>100</v>
      </c>
      <c r="H110" s="278">
        <v>2.1217966381923394E-2</v>
      </c>
      <c r="I110" s="444">
        <v>1.0990926087384632E-2</v>
      </c>
      <c r="J110" s="278">
        <v>1.0227040294538761E-2</v>
      </c>
      <c r="K110" s="445">
        <v>0.17647058823529413</v>
      </c>
      <c r="L110" s="447">
        <v>0.11764705882352941</v>
      </c>
      <c r="M110" s="449"/>
      <c r="N110" s="284"/>
      <c r="O110" s="284"/>
      <c r="P110" s="284"/>
      <c r="Q110" s="284"/>
      <c r="R110" s="284"/>
      <c r="S110" s="284"/>
      <c r="T110" s="283"/>
      <c r="U110" s="178"/>
      <c r="V110" s="312"/>
      <c r="W110" s="312"/>
      <c r="X110" s="312"/>
      <c r="Y110" s="178"/>
      <c r="Z110" s="178"/>
      <c r="AA110" s="178"/>
      <c r="AB110" s="178"/>
      <c r="AC110" s="178"/>
      <c r="AD110" s="178"/>
      <c r="AE110" s="178"/>
      <c r="AF110" s="259"/>
      <c r="AG110" s="158"/>
      <c r="AH110" s="158"/>
      <c r="AI110" s="259"/>
      <c r="AJ110" s="158"/>
      <c r="AK110" s="259"/>
      <c r="AL110" s="158"/>
      <c r="AM110" s="158"/>
      <c r="AN110" s="158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</row>
    <row r="111" spans="1:389" s="9" customFormat="1" ht="15" customHeight="1" outlineLevel="1" x14ac:dyDescent="0.3">
      <c r="A111" s="178"/>
      <c r="B111" s="475" t="s">
        <v>326</v>
      </c>
      <c r="C111" s="287" t="s">
        <v>39</v>
      </c>
      <c r="D111" s="293"/>
      <c r="E111" s="276">
        <v>0</v>
      </c>
      <c r="F111" s="442" t="s">
        <v>30</v>
      </c>
      <c r="G111" s="279">
        <v>0</v>
      </c>
      <c r="H111" s="278">
        <v>0</v>
      </c>
      <c r="I111" s="444">
        <v>0</v>
      </c>
      <c r="J111" s="278">
        <v>0</v>
      </c>
      <c r="K111" s="445">
        <v>0</v>
      </c>
      <c r="L111" s="447">
        <v>0</v>
      </c>
      <c r="M111" s="449"/>
      <c r="N111" s="284"/>
      <c r="O111" s="284"/>
      <c r="P111" s="284"/>
      <c r="Q111" s="284"/>
      <c r="R111" s="284"/>
      <c r="S111" s="284"/>
      <c r="T111" s="283"/>
      <c r="U111" s="178"/>
      <c r="V111" s="312"/>
      <c r="W111" s="312"/>
      <c r="X111" s="312"/>
      <c r="Y111" s="178"/>
      <c r="Z111" s="178"/>
      <c r="AA111" s="178"/>
      <c r="AB111" s="178"/>
      <c r="AC111" s="178"/>
      <c r="AD111" s="178"/>
      <c r="AE111" s="178"/>
      <c r="AF111" s="259"/>
      <c r="AG111" s="158"/>
      <c r="AH111" s="158"/>
      <c r="AI111" s="259"/>
      <c r="AJ111" s="158"/>
      <c r="AK111" s="259"/>
      <c r="AL111" s="158"/>
      <c r="AM111" s="158"/>
      <c r="AN111" s="158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</row>
    <row r="112" spans="1:389" s="9" customFormat="1" ht="15" customHeight="1" outlineLevel="1" x14ac:dyDescent="0.3">
      <c r="A112" s="178"/>
      <c r="B112" s="475" t="s">
        <v>327</v>
      </c>
      <c r="C112" s="288" t="s">
        <v>39</v>
      </c>
      <c r="D112" s="451"/>
      <c r="E112" s="276">
        <v>0</v>
      </c>
      <c r="F112" s="442" t="s">
        <v>30</v>
      </c>
      <c r="G112" s="279">
        <v>0</v>
      </c>
      <c r="H112" s="278">
        <v>0</v>
      </c>
      <c r="I112" s="444">
        <v>0</v>
      </c>
      <c r="J112" s="278">
        <v>0</v>
      </c>
      <c r="K112" s="445">
        <v>0</v>
      </c>
      <c r="L112" s="447">
        <v>0</v>
      </c>
      <c r="M112" s="449"/>
      <c r="N112" s="284"/>
      <c r="O112" s="284"/>
      <c r="P112" s="284"/>
      <c r="Q112" s="284"/>
      <c r="R112" s="284"/>
      <c r="S112" s="284"/>
      <c r="T112" s="283"/>
      <c r="U112" s="178"/>
      <c r="V112" s="312"/>
      <c r="W112" s="312"/>
      <c r="X112" s="312"/>
      <c r="Y112" s="178"/>
      <c r="Z112" s="178"/>
      <c r="AA112" s="178"/>
      <c r="AB112" s="178"/>
      <c r="AC112" s="178"/>
      <c r="AD112" s="178"/>
      <c r="AE112" s="178"/>
      <c r="AF112" s="259"/>
      <c r="AG112" s="158"/>
      <c r="AH112" s="158"/>
      <c r="AI112" s="259"/>
      <c r="AJ112" s="158"/>
      <c r="AK112" s="259"/>
      <c r="AL112" s="158"/>
      <c r="AM112" s="158"/>
      <c r="AN112" s="158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</row>
    <row r="113" spans="1:389" s="9" customFormat="1" ht="20.100000000000001" customHeight="1" x14ac:dyDescent="0.3">
      <c r="A113" s="178"/>
      <c r="B113" s="441">
        <v>4</v>
      </c>
      <c r="C113" s="691" t="s">
        <v>35</v>
      </c>
      <c r="D113" s="692"/>
      <c r="E113" s="277">
        <v>6505</v>
      </c>
      <c r="F113" s="442">
        <v>0.8667554963357762</v>
      </c>
      <c r="G113" s="279">
        <v>7505</v>
      </c>
      <c r="H113" s="443">
        <v>9.0677186428392204E-2</v>
      </c>
      <c r="I113" s="444">
        <v>-3.0386821830738001E-2</v>
      </c>
      <c r="J113" s="280">
        <v>0.1210640082591302</v>
      </c>
      <c r="K113" s="445">
        <v>0.22829036635006783</v>
      </c>
      <c r="L113" s="446">
        <v>0.14993215739484397</v>
      </c>
      <c r="M113" s="728" t="s">
        <v>737</v>
      </c>
      <c r="N113" s="729"/>
      <c r="O113" s="729"/>
      <c r="P113" s="729"/>
      <c r="Q113" s="729"/>
      <c r="R113" s="729"/>
      <c r="S113" s="729"/>
      <c r="T113" s="730"/>
      <c r="U113" s="178"/>
      <c r="V113" s="317" t="s">
        <v>767</v>
      </c>
      <c r="W113" s="296" t="s">
        <v>629</v>
      </c>
      <c r="X113" s="312"/>
      <c r="Y113" s="178"/>
      <c r="Z113" s="178"/>
      <c r="AA113" s="178"/>
      <c r="AB113" s="178"/>
      <c r="AC113" s="178"/>
      <c r="AD113" s="178"/>
      <c r="AE113" s="178"/>
      <c r="AF113" s="259"/>
      <c r="AG113" s="158"/>
      <c r="AH113" s="158"/>
      <c r="AI113" s="259"/>
      <c r="AJ113" s="158"/>
      <c r="AK113" s="259"/>
      <c r="AL113" s="158"/>
      <c r="AM113" s="158"/>
      <c r="AN113" s="158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 s="1"/>
      <c r="NX113" s="1"/>
      <c r="NY113" s="1"/>
    </row>
    <row r="114" spans="1:389" s="9" customFormat="1" ht="15" customHeight="1" outlineLevel="1" x14ac:dyDescent="0.3">
      <c r="A114" s="178"/>
      <c r="B114" s="474" t="s">
        <v>328</v>
      </c>
      <c r="C114" s="452" t="s">
        <v>35</v>
      </c>
      <c r="D114" s="293" t="s">
        <v>413</v>
      </c>
      <c r="E114" s="276">
        <v>1180</v>
      </c>
      <c r="F114" s="442">
        <v>0.33752860411899316</v>
      </c>
      <c r="G114" s="279">
        <v>3496</v>
      </c>
      <c r="H114" s="278">
        <v>0.1813989239046887</v>
      </c>
      <c r="I114" s="444">
        <v>-0.28442386090543786</v>
      </c>
      <c r="J114" s="278">
        <v>0.46582278481012657</v>
      </c>
      <c r="K114" s="445">
        <v>0.17982456140350878</v>
      </c>
      <c r="L114" s="447">
        <v>7.0175438596491224E-2</v>
      </c>
      <c r="M114" s="449"/>
      <c r="N114" s="284"/>
      <c r="O114" s="284"/>
      <c r="P114" s="284"/>
      <c r="Q114" s="284"/>
      <c r="R114" s="284"/>
      <c r="S114" s="284"/>
      <c r="T114" s="283"/>
      <c r="U114" s="178"/>
      <c r="V114" s="312"/>
      <c r="W114" s="312"/>
      <c r="X114" s="312"/>
      <c r="Y114" s="178"/>
      <c r="Z114" s="178"/>
      <c r="AA114" s="178"/>
      <c r="AB114" s="178"/>
      <c r="AC114" s="178"/>
      <c r="AD114" s="178"/>
      <c r="AE114" s="178"/>
      <c r="AF114" s="259"/>
      <c r="AG114" s="158"/>
      <c r="AH114" s="158"/>
      <c r="AI114" s="158"/>
      <c r="AJ114" s="158"/>
      <c r="AK114" s="259"/>
      <c r="AL114" s="158"/>
      <c r="AM114" s="158"/>
      <c r="AN114" s="158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 s="1"/>
      <c r="NX114" s="1"/>
      <c r="NY114" s="1"/>
    </row>
    <row r="115" spans="1:389" ht="15" customHeight="1" outlineLevel="1" x14ac:dyDescent="0.3">
      <c r="A115" s="275"/>
      <c r="B115" s="474" t="s">
        <v>329</v>
      </c>
      <c r="C115" s="452" t="s">
        <v>35</v>
      </c>
      <c r="D115" s="453" t="s">
        <v>426</v>
      </c>
      <c r="E115" s="276">
        <v>252</v>
      </c>
      <c r="F115" s="442">
        <v>0.23796033994334279</v>
      </c>
      <c r="G115" s="279">
        <v>1059</v>
      </c>
      <c r="H115" s="278">
        <v>3.8739431206764027E-2</v>
      </c>
      <c r="I115" s="444">
        <v>-0.10236649817364903</v>
      </c>
      <c r="J115" s="278">
        <v>0.14110592938041305</v>
      </c>
      <c r="K115" s="445">
        <v>0.29268292682926828</v>
      </c>
      <c r="L115" s="447">
        <v>0.1951219512195122</v>
      </c>
      <c r="M115" s="449"/>
      <c r="N115" s="284"/>
      <c r="O115" s="284"/>
      <c r="P115" s="284"/>
      <c r="Q115" s="284"/>
      <c r="R115" s="284"/>
      <c r="S115" s="284"/>
      <c r="T115" s="283"/>
      <c r="U115" s="275"/>
      <c r="V115" s="314"/>
      <c r="W115" s="314"/>
      <c r="X115" s="314"/>
      <c r="Y115" s="275"/>
      <c r="Z115" s="275"/>
      <c r="AA115" s="275"/>
      <c r="AB115" s="275"/>
      <c r="AC115" s="275"/>
      <c r="AD115" s="275"/>
      <c r="AE115" s="275"/>
      <c r="AF115" s="158"/>
      <c r="AG115" s="165"/>
      <c r="AH115" s="165"/>
      <c r="AI115" s="165"/>
      <c r="AJ115" s="165"/>
      <c r="AK115" s="165"/>
      <c r="AL115" s="165"/>
      <c r="AM115" s="165"/>
      <c r="AN115" s="165"/>
    </row>
    <row r="116" spans="1:389" ht="15" customHeight="1" outlineLevel="1" x14ac:dyDescent="0.3">
      <c r="A116" s="275"/>
      <c r="B116" s="474" t="s">
        <v>330</v>
      </c>
      <c r="C116" s="452" t="s">
        <v>35</v>
      </c>
      <c r="D116" s="453" t="s">
        <v>50</v>
      </c>
      <c r="E116" s="276">
        <v>204</v>
      </c>
      <c r="F116" s="442">
        <v>0.38931297709923662</v>
      </c>
      <c r="G116" s="279">
        <v>524</v>
      </c>
      <c r="H116" s="278">
        <v>3.1360491929285167E-2</v>
      </c>
      <c r="I116" s="444">
        <v>-3.845962799076813E-2</v>
      </c>
      <c r="J116" s="278">
        <v>6.9820119920053297E-2</v>
      </c>
      <c r="K116" s="445">
        <v>0</v>
      </c>
      <c r="L116" s="447">
        <v>0.10526315789473684</v>
      </c>
      <c r="M116" s="449"/>
      <c r="N116" s="284"/>
      <c r="O116" s="284"/>
      <c r="P116" s="284"/>
      <c r="Q116" s="284"/>
      <c r="R116" s="284"/>
      <c r="S116" s="284"/>
      <c r="T116" s="283"/>
      <c r="U116" s="275"/>
      <c r="V116" s="314"/>
      <c r="W116" s="314"/>
      <c r="X116" s="314"/>
      <c r="Y116" s="275"/>
      <c r="Z116" s="275"/>
      <c r="AA116" s="275"/>
      <c r="AB116" s="275"/>
      <c r="AC116" s="275"/>
      <c r="AD116" s="275"/>
      <c r="AE116" s="275"/>
      <c r="AF116" s="158"/>
      <c r="AG116" s="165"/>
      <c r="AH116" s="165"/>
      <c r="AI116" s="165"/>
      <c r="AJ116" s="165"/>
      <c r="AK116" s="165"/>
      <c r="AL116" s="165"/>
      <c r="AM116" s="165"/>
      <c r="AN116" s="165"/>
    </row>
    <row r="117" spans="1:389" ht="15" customHeight="1" outlineLevel="1" x14ac:dyDescent="0.3">
      <c r="A117" s="275"/>
      <c r="B117" s="474" t="s">
        <v>331</v>
      </c>
      <c r="C117" s="452" t="s">
        <v>35</v>
      </c>
      <c r="D117" s="293" t="s">
        <v>414</v>
      </c>
      <c r="E117" s="276">
        <v>140</v>
      </c>
      <c r="F117" s="442">
        <v>0.92105263157894735</v>
      </c>
      <c r="G117" s="279">
        <v>152</v>
      </c>
      <c r="H117" s="278">
        <v>2.1521906225980016E-2</v>
      </c>
      <c r="I117" s="444">
        <v>1.2687416690179906E-3</v>
      </c>
      <c r="J117" s="278">
        <v>2.0253164556962026E-2</v>
      </c>
      <c r="K117" s="445">
        <v>0.5714285714285714</v>
      </c>
      <c r="L117" s="447">
        <v>0.2857142857142857</v>
      </c>
      <c r="M117" s="449"/>
      <c r="N117" s="284"/>
      <c r="O117" s="284"/>
      <c r="P117" s="284"/>
      <c r="Q117" s="284"/>
      <c r="R117" s="284"/>
      <c r="S117" s="284"/>
      <c r="T117" s="283"/>
      <c r="U117" s="275"/>
      <c r="V117" s="314"/>
      <c r="W117" s="314"/>
      <c r="X117" s="314"/>
      <c r="Y117" s="275"/>
      <c r="Z117" s="275"/>
      <c r="AA117" s="275"/>
      <c r="AB117" s="275"/>
      <c r="AC117" s="275"/>
      <c r="AD117" s="275"/>
      <c r="AE117" s="275"/>
      <c r="AF117" s="158"/>
      <c r="AG117" s="165"/>
      <c r="AH117" s="165"/>
      <c r="AI117" s="165"/>
      <c r="AJ117" s="165"/>
      <c r="AK117" s="165"/>
      <c r="AL117" s="165"/>
      <c r="AM117" s="165"/>
      <c r="AN117" s="165"/>
    </row>
    <row r="118" spans="1:389" ht="15" customHeight="1" outlineLevel="1" x14ac:dyDescent="0.3">
      <c r="A118" s="275"/>
      <c r="B118" s="474" t="s">
        <v>332</v>
      </c>
      <c r="C118" s="452" t="s">
        <v>35</v>
      </c>
      <c r="D118" s="454" t="s">
        <v>48</v>
      </c>
      <c r="E118" s="276">
        <v>88</v>
      </c>
      <c r="F118" s="442">
        <v>0.6875</v>
      </c>
      <c r="G118" s="279">
        <v>128</v>
      </c>
      <c r="H118" s="278">
        <v>1.3528055342044581E-2</v>
      </c>
      <c r="I118" s="444">
        <v>-3.5272411269760724E-3</v>
      </c>
      <c r="J118" s="278">
        <v>1.7055296469020653E-2</v>
      </c>
      <c r="K118" s="445">
        <v>0.15384615384615385</v>
      </c>
      <c r="L118" s="447">
        <v>0.15384615384615385</v>
      </c>
      <c r="M118" s="449"/>
      <c r="N118" s="284"/>
      <c r="O118" s="284"/>
      <c r="P118" s="284"/>
      <c r="Q118" s="284"/>
      <c r="R118" s="284"/>
      <c r="S118" s="284"/>
      <c r="T118" s="283"/>
      <c r="U118" s="275"/>
      <c r="V118" s="314"/>
      <c r="W118" s="314"/>
      <c r="X118" s="314"/>
      <c r="Y118" s="275"/>
      <c r="Z118" s="275"/>
      <c r="AA118" s="275"/>
      <c r="AB118" s="275"/>
      <c r="AC118" s="275"/>
      <c r="AD118" s="275"/>
      <c r="AE118" s="275"/>
      <c r="AF118" s="158"/>
      <c r="AG118" s="165"/>
      <c r="AH118" s="165"/>
      <c r="AI118" s="165"/>
      <c r="AJ118" s="165"/>
      <c r="AK118" s="165"/>
      <c r="AL118" s="165"/>
      <c r="AM118" s="165"/>
      <c r="AN118" s="165"/>
    </row>
    <row r="119" spans="1:389" ht="20.100000000000001" customHeight="1" x14ac:dyDescent="0.3">
      <c r="A119" s="275"/>
      <c r="B119" s="441">
        <v>5</v>
      </c>
      <c r="C119" s="691" t="s">
        <v>42</v>
      </c>
      <c r="D119" s="692"/>
      <c r="E119" s="277">
        <v>5369</v>
      </c>
      <c r="F119" s="442">
        <v>1.6596599690880989</v>
      </c>
      <c r="G119" s="279">
        <v>3235</v>
      </c>
      <c r="H119" s="443">
        <v>7.4841785385709111E-2</v>
      </c>
      <c r="I119" s="444">
        <v>2.2657632591800217E-2</v>
      </c>
      <c r="J119" s="280">
        <v>5.2184152793908894E-2</v>
      </c>
      <c r="K119" s="445">
        <v>0.10881965774462483</v>
      </c>
      <c r="L119" s="446">
        <v>0.23870118473014479</v>
      </c>
      <c r="M119" s="728" t="s">
        <v>794</v>
      </c>
      <c r="N119" s="729"/>
      <c r="O119" s="729"/>
      <c r="P119" s="729"/>
      <c r="Q119" s="729"/>
      <c r="R119" s="729"/>
      <c r="S119" s="729"/>
      <c r="T119" s="730"/>
      <c r="U119" s="178"/>
      <c r="V119" s="317" t="s">
        <v>795</v>
      </c>
      <c r="W119" s="296" t="s">
        <v>796</v>
      </c>
      <c r="X119" s="314"/>
      <c r="Y119" s="275"/>
      <c r="Z119" s="275"/>
      <c r="AA119" s="275"/>
      <c r="AB119" s="5"/>
      <c r="AC119" s="275"/>
      <c r="AD119" s="275"/>
      <c r="AE119" s="275"/>
      <c r="AF119" s="158"/>
      <c r="AG119" s="165"/>
      <c r="AH119" s="165"/>
      <c r="AI119" s="165"/>
      <c r="AJ119" s="165"/>
      <c r="AK119" s="165"/>
      <c r="AL119" s="165"/>
      <c r="AM119" s="165"/>
      <c r="AN119" s="165"/>
    </row>
    <row r="120" spans="1:389" ht="15" customHeight="1" outlineLevel="1" x14ac:dyDescent="0.3">
      <c r="A120" s="275"/>
      <c r="B120" s="475" t="s">
        <v>333</v>
      </c>
      <c r="C120" s="452" t="s">
        <v>42</v>
      </c>
      <c r="D120" s="293" t="s">
        <v>381</v>
      </c>
      <c r="E120" s="276">
        <v>907</v>
      </c>
      <c r="F120" s="442">
        <v>1.1510152284263959</v>
      </c>
      <c r="G120" s="279">
        <v>788</v>
      </c>
      <c r="H120" s="278">
        <v>0.16893276215310113</v>
      </c>
      <c r="I120" s="444">
        <v>-7.4653018372401181E-2</v>
      </c>
      <c r="J120" s="278">
        <v>0.24358578052550231</v>
      </c>
      <c r="K120" s="445">
        <v>0.13978494623655913</v>
      </c>
      <c r="L120" s="447">
        <v>0.21505376344086022</v>
      </c>
      <c r="M120" s="449"/>
      <c r="N120" s="284"/>
      <c r="O120" s="284"/>
      <c r="P120" s="284"/>
      <c r="Q120" s="284"/>
      <c r="R120" s="284"/>
      <c r="S120" s="284"/>
      <c r="T120" s="283"/>
      <c r="U120" s="275"/>
      <c r="V120" s="314"/>
      <c r="W120" s="314"/>
      <c r="X120" s="314"/>
      <c r="Y120" s="275"/>
      <c r="Z120" s="275"/>
      <c r="AA120" s="275"/>
      <c r="AB120" s="275"/>
      <c r="AC120" s="275"/>
      <c r="AD120" s="275"/>
      <c r="AE120" s="275"/>
      <c r="AF120" s="158"/>
      <c r="AG120" s="165"/>
      <c r="AH120" s="165"/>
      <c r="AI120" s="165"/>
      <c r="AJ120" s="165"/>
      <c r="AK120" s="165"/>
      <c r="AL120" s="165"/>
      <c r="AM120" s="165"/>
      <c r="AN120" s="165"/>
    </row>
    <row r="121" spans="1:389" ht="15" customHeight="1" outlineLevel="1" x14ac:dyDescent="0.3">
      <c r="A121" s="275"/>
      <c r="B121" s="475" t="s">
        <v>334</v>
      </c>
      <c r="C121" s="452" t="s">
        <v>42</v>
      </c>
      <c r="D121" s="293" t="s">
        <v>389</v>
      </c>
      <c r="E121" s="276">
        <v>240</v>
      </c>
      <c r="F121" s="442">
        <v>0.48780487804878048</v>
      </c>
      <c r="G121" s="279">
        <v>492</v>
      </c>
      <c r="H121" s="278">
        <v>4.4701061650214195E-2</v>
      </c>
      <c r="I121" s="444">
        <v>-0.10738549167281516</v>
      </c>
      <c r="J121" s="278">
        <v>0.15208655332302937</v>
      </c>
      <c r="K121" s="445">
        <v>0.1</v>
      </c>
      <c r="L121" s="447">
        <v>0.26666666666666666</v>
      </c>
      <c r="M121" s="449"/>
      <c r="N121" s="284"/>
      <c r="O121" s="284"/>
      <c r="P121" s="284"/>
      <c r="Q121" s="284"/>
      <c r="R121" s="284"/>
      <c r="S121" s="284"/>
      <c r="T121" s="283"/>
      <c r="U121" s="275"/>
      <c r="V121" s="314"/>
      <c r="W121" s="314"/>
      <c r="X121" s="314"/>
      <c r="Y121" s="275"/>
      <c r="Z121" s="275"/>
      <c r="AA121" s="275"/>
      <c r="AB121" s="275"/>
      <c r="AC121" s="275"/>
      <c r="AD121" s="275"/>
      <c r="AE121" s="275"/>
      <c r="AF121" s="158"/>
      <c r="AG121" s="165"/>
      <c r="AH121" s="165"/>
      <c r="AI121" s="165"/>
      <c r="AJ121" s="165"/>
      <c r="AK121" s="165"/>
      <c r="AL121" s="165"/>
      <c r="AM121" s="165"/>
      <c r="AN121" s="165"/>
    </row>
    <row r="122" spans="1:389" ht="15" customHeight="1" outlineLevel="1" x14ac:dyDescent="0.3">
      <c r="A122" s="275"/>
      <c r="B122" s="475" t="s">
        <v>335</v>
      </c>
      <c r="C122" s="452" t="s">
        <v>42</v>
      </c>
      <c r="D122" s="293" t="s">
        <v>399</v>
      </c>
      <c r="E122" s="276">
        <v>131</v>
      </c>
      <c r="F122" s="442">
        <v>1.6794871794871795</v>
      </c>
      <c r="G122" s="279">
        <v>78</v>
      </c>
      <c r="H122" s="278">
        <v>2.4399329484075246E-2</v>
      </c>
      <c r="I122" s="444">
        <v>2.8804664018034637E-4</v>
      </c>
      <c r="J122" s="278">
        <v>2.41112828438949E-2</v>
      </c>
      <c r="K122" s="445">
        <v>0.43478260869565216</v>
      </c>
      <c r="L122" s="447">
        <v>0.13043478260869565</v>
      </c>
      <c r="M122" s="449"/>
      <c r="N122" s="284"/>
      <c r="O122" s="284"/>
      <c r="P122" s="284"/>
      <c r="Q122" s="284"/>
      <c r="R122" s="284"/>
      <c r="S122" s="284"/>
      <c r="T122" s="283"/>
      <c r="U122" s="275"/>
      <c r="V122" s="314"/>
      <c r="W122" s="314"/>
      <c r="X122" s="314"/>
      <c r="Y122" s="275"/>
      <c r="Z122" s="275"/>
      <c r="AA122" s="275"/>
      <c r="AB122" s="275"/>
      <c r="AC122" s="275"/>
      <c r="AD122" s="275"/>
      <c r="AE122" s="275"/>
    </row>
    <row r="123" spans="1:389" ht="15" customHeight="1" outlineLevel="1" x14ac:dyDescent="0.3">
      <c r="A123" s="275"/>
      <c r="B123" s="475" t="s">
        <v>336</v>
      </c>
      <c r="C123" s="452" t="s">
        <v>42</v>
      </c>
      <c r="D123" s="293"/>
      <c r="E123" s="276">
        <v>0</v>
      </c>
      <c r="F123" s="442" t="s">
        <v>30</v>
      </c>
      <c r="G123" s="279">
        <v>0</v>
      </c>
      <c r="H123" s="278">
        <v>0</v>
      </c>
      <c r="I123" s="444">
        <v>0</v>
      </c>
      <c r="J123" s="278">
        <v>0</v>
      </c>
      <c r="K123" s="445">
        <v>0</v>
      </c>
      <c r="L123" s="447">
        <v>0</v>
      </c>
      <c r="M123" s="449"/>
      <c r="N123" s="284"/>
      <c r="O123" s="284"/>
      <c r="P123" s="284"/>
      <c r="Q123" s="284"/>
      <c r="R123" s="284"/>
      <c r="S123" s="284"/>
      <c r="T123" s="283"/>
      <c r="U123" s="275"/>
      <c r="V123" s="314"/>
      <c r="W123" s="314"/>
      <c r="X123" s="314"/>
      <c r="Y123" s="275"/>
      <c r="Z123" s="275"/>
      <c r="AA123" s="275"/>
      <c r="AB123" s="275"/>
      <c r="AC123" s="275"/>
      <c r="AD123" s="275"/>
      <c r="AE123" s="275"/>
    </row>
    <row r="124" spans="1:389" ht="15" customHeight="1" outlineLevel="1" x14ac:dyDescent="0.3">
      <c r="A124" s="275"/>
      <c r="B124" s="475" t="s">
        <v>337</v>
      </c>
      <c r="C124" s="455" t="s">
        <v>42</v>
      </c>
      <c r="D124" s="293"/>
      <c r="E124" s="276">
        <v>0</v>
      </c>
      <c r="F124" s="442" t="s">
        <v>30</v>
      </c>
      <c r="G124" s="279">
        <v>0</v>
      </c>
      <c r="H124" s="278">
        <v>0</v>
      </c>
      <c r="I124" s="444">
        <v>0</v>
      </c>
      <c r="J124" s="278">
        <v>0</v>
      </c>
      <c r="K124" s="445">
        <v>0</v>
      </c>
      <c r="L124" s="447">
        <v>0</v>
      </c>
      <c r="M124" s="449"/>
      <c r="N124" s="284"/>
      <c r="O124" s="284"/>
      <c r="P124" s="284"/>
      <c r="Q124" s="284"/>
      <c r="R124" s="284"/>
      <c r="S124" s="284"/>
      <c r="T124" s="283"/>
      <c r="U124" s="275"/>
      <c r="V124" s="314"/>
      <c r="W124" s="314"/>
      <c r="X124" s="314"/>
      <c r="Y124" s="275"/>
      <c r="Z124" s="275"/>
      <c r="AA124" s="275"/>
      <c r="AB124" s="275"/>
      <c r="AC124" s="275"/>
      <c r="AD124" s="275"/>
      <c r="AE124" s="275"/>
    </row>
    <row r="125" spans="1:389" ht="20.100000000000001" customHeight="1" x14ac:dyDescent="0.3">
      <c r="A125" s="275"/>
      <c r="B125" s="450">
        <v>6</v>
      </c>
      <c r="C125" s="691" t="s">
        <v>41</v>
      </c>
      <c r="D125" s="692"/>
      <c r="E125" s="277">
        <v>5162</v>
      </c>
      <c r="F125" s="442">
        <v>0.98869948285769005</v>
      </c>
      <c r="G125" s="279">
        <v>5221</v>
      </c>
      <c r="H125" s="443">
        <v>7.1956285371769499E-2</v>
      </c>
      <c r="I125" s="444">
        <v>-1.2264259214628745E-2</v>
      </c>
      <c r="J125" s="280">
        <v>8.4220544586398244E-2</v>
      </c>
      <c r="K125" s="445">
        <v>0.16954143878838873</v>
      </c>
      <c r="L125" s="446">
        <v>0.20025241901556584</v>
      </c>
      <c r="M125" s="728" t="s">
        <v>797</v>
      </c>
      <c r="N125" s="729"/>
      <c r="O125" s="729"/>
      <c r="P125" s="729"/>
      <c r="Q125" s="729"/>
      <c r="R125" s="729"/>
      <c r="S125" s="729"/>
      <c r="T125" s="730"/>
      <c r="U125" s="178"/>
      <c r="V125" s="317" t="s">
        <v>766</v>
      </c>
      <c r="W125" s="296" t="s">
        <v>765</v>
      </c>
      <c r="X125" s="314"/>
      <c r="Y125" s="275"/>
      <c r="Z125" s="275"/>
      <c r="AA125" s="5"/>
      <c r="AB125" s="5"/>
      <c r="AC125" s="275"/>
      <c r="AD125" s="275"/>
      <c r="AE125" s="275"/>
    </row>
    <row r="126" spans="1:389" ht="15" customHeight="1" outlineLevel="1" x14ac:dyDescent="0.3">
      <c r="A126" s="275"/>
      <c r="B126" s="475" t="s">
        <v>338</v>
      </c>
      <c r="C126" s="452" t="s">
        <v>41</v>
      </c>
      <c r="D126" s="293" t="s">
        <v>392</v>
      </c>
      <c r="E126" s="276">
        <v>934</v>
      </c>
      <c r="F126" s="442">
        <v>0.57125382262996938</v>
      </c>
      <c r="G126" s="279">
        <v>1635</v>
      </c>
      <c r="H126" s="278">
        <v>0.1809376210771019</v>
      </c>
      <c r="I126" s="444">
        <v>-0.13222077769707927</v>
      </c>
      <c r="J126" s="278">
        <v>0.31315839877418117</v>
      </c>
      <c r="K126" s="445">
        <v>0.16770186335403728</v>
      </c>
      <c r="L126" s="447">
        <v>0.21118012422360249</v>
      </c>
      <c r="M126" s="449"/>
      <c r="N126" s="284"/>
      <c r="O126" s="284"/>
      <c r="P126" s="284"/>
      <c r="Q126" s="284"/>
      <c r="R126" s="284"/>
      <c r="S126" s="284"/>
      <c r="T126" s="283"/>
      <c r="U126" s="275"/>
      <c r="V126" s="314"/>
      <c r="W126" s="314"/>
      <c r="X126" s="314"/>
      <c r="Y126" s="275"/>
      <c r="Z126" s="275"/>
      <c r="AA126" s="275"/>
      <c r="AB126" s="275"/>
      <c r="AC126" s="275"/>
      <c r="AD126" s="275"/>
      <c r="AE126" s="275"/>
    </row>
    <row r="127" spans="1:389" ht="15" customHeight="1" outlineLevel="1" x14ac:dyDescent="0.3">
      <c r="A127" s="275"/>
      <c r="B127" s="475" t="s">
        <v>339</v>
      </c>
      <c r="C127" s="452" t="s">
        <v>41</v>
      </c>
      <c r="D127" s="293" t="s">
        <v>385</v>
      </c>
      <c r="E127" s="276">
        <v>768</v>
      </c>
      <c r="F127" s="442">
        <v>1.4040219378427787</v>
      </c>
      <c r="G127" s="279">
        <v>547</v>
      </c>
      <c r="H127" s="278">
        <v>0.14877954281286324</v>
      </c>
      <c r="I127" s="444">
        <v>4.4010341510430748E-2</v>
      </c>
      <c r="J127" s="278">
        <v>0.10476920130243249</v>
      </c>
      <c r="K127" s="445">
        <v>9.0909090909090912E-2</v>
      </c>
      <c r="L127" s="447">
        <v>0.13636363636363635</v>
      </c>
      <c r="M127" s="449"/>
      <c r="N127" s="284"/>
      <c r="O127" s="284"/>
      <c r="P127" s="284"/>
      <c r="Q127" s="284"/>
      <c r="R127" s="284"/>
      <c r="S127" s="284"/>
      <c r="T127" s="283"/>
      <c r="U127" s="275"/>
      <c r="V127" s="314"/>
      <c r="W127" s="314"/>
      <c r="X127" s="314"/>
      <c r="Y127" s="275"/>
      <c r="Z127" s="275"/>
      <c r="AA127" s="275"/>
      <c r="AB127" s="275"/>
      <c r="AC127" s="275"/>
      <c r="AD127" s="275"/>
      <c r="AE127" s="275"/>
    </row>
    <row r="128" spans="1:389" ht="15" customHeight="1" outlineLevel="1" x14ac:dyDescent="0.3">
      <c r="A128" s="275"/>
      <c r="B128" s="475" t="s">
        <v>340</v>
      </c>
      <c r="C128" s="452" t="s">
        <v>41</v>
      </c>
      <c r="D128" s="293" t="s">
        <v>386</v>
      </c>
      <c r="E128" s="276">
        <v>1</v>
      </c>
      <c r="F128" s="442">
        <v>8.3402835696413675E-4</v>
      </c>
      <c r="G128" s="279">
        <v>1199</v>
      </c>
      <c r="H128" s="278">
        <v>1.9372336303758234E-4</v>
      </c>
      <c r="I128" s="444">
        <v>-0.22945576907136195</v>
      </c>
      <c r="J128" s="278">
        <v>0.22964949243439953</v>
      </c>
      <c r="K128" s="445" t="s">
        <v>32</v>
      </c>
      <c r="L128" s="447" t="s">
        <v>32</v>
      </c>
      <c r="M128" s="449"/>
      <c r="N128" s="284"/>
      <c r="O128" s="284"/>
      <c r="P128" s="284"/>
      <c r="Q128" s="284"/>
      <c r="R128" s="284"/>
      <c r="S128" s="284"/>
      <c r="T128" s="283"/>
      <c r="U128" s="275"/>
      <c r="V128" s="314"/>
      <c r="W128" s="314"/>
      <c r="X128" s="314"/>
      <c r="Y128" s="275"/>
      <c r="Z128" s="275"/>
      <c r="AA128" s="275"/>
      <c r="AB128" s="275"/>
      <c r="AC128" s="275"/>
      <c r="AD128" s="275"/>
      <c r="AE128" s="275"/>
    </row>
    <row r="129" spans="1:31" ht="15" customHeight="1" outlineLevel="1" x14ac:dyDescent="0.3">
      <c r="A129" s="275"/>
      <c r="B129" s="475" t="s">
        <v>341</v>
      </c>
      <c r="C129" s="452" t="s">
        <v>41</v>
      </c>
      <c r="D129" s="293"/>
      <c r="E129" s="276">
        <v>0</v>
      </c>
      <c r="F129" s="442" t="s">
        <v>30</v>
      </c>
      <c r="G129" s="279">
        <v>0</v>
      </c>
      <c r="H129" s="278">
        <v>0</v>
      </c>
      <c r="I129" s="444">
        <v>0</v>
      </c>
      <c r="J129" s="278">
        <v>0</v>
      </c>
      <c r="K129" s="445">
        <v>0</v>
      </c>
      <c r="L129" s="447">
        <v>0</v>
      </c>
      <c r="M129" s="449"/>
      <c r="N129" s="284"/>
      <c r="O129" s="284"/>
      <c r="P129" s="284"/>
      <c r="Q129" s="284"/>
      <c r="R129" s="284"/>
      <c r="S129" s="284"/>
      <c r="T129" s="283"/>
      <c r="U129" s="275"/>
      <c r="V129" s="314"/>
      <c r="W129" s="314"/>
      <c r="X129" s="314"/>
      <c r="Y129" s="275"/>
      <c r="Z129" s="275"/>
      <c r="AA129" s="275"/>
      <c r="AB129" s="275"/>
      <c r="AC129" s="275"/>
      <c r="AD129" s="275"/>
      <c r="AE129" s="275"/>
    </row>
    <row r="130" spans="1:31" ht="15" customHeight="1" outlineLevel="1" x14ac:dyDescent="0.3">
      <c r="A130" s="275"/>
      <c r="B130" s="475" t="s">
        <v>342</v>
      </c>
      <c r="C130" s="455" t="s">
        <v>41</v>
      </c>
      <c r="D130" s="293"/>
      <c r="E130" s="276">
        <v>0</v>
      </c>
      <c r="F130" s="442" t="s">
        <v>30</v>
      </c>
      <c r="G130" s="279">
        <v>0</v>
      </c>
      <c r="H130" s="278">
        <v>0</v>
      </c>
      <c r="I130" s="444">
        <v>0</v>
      </c>
      <c r="J130" s="278">
        <v>0</v>
      </c>
      <c r="K130" s="445">
        <v>0</v>
      </c>
      <c r="L130" s="447">
        <v>0</v>
      </c>
      <c r="M130" s="449"/>
      <c r="N130" s="284"/>
      <c r="O130" s="284"/>
      <c r="P130" s="284"/>
      <c r="Q130" s="284"/>
      <c r="R130" s="284"/>
      <c r="S130" s="284"/>
      <c r="T130" s="283"/>
      <c r="U130" s="275"/>
      <c r="V130" s="314"/>
      <c r="W130" s="314"/>
      <c r="X130" s="314"/>
      <c r="Y130" s="275"/>
      <c r="Z130" s="275"/>
      <c r="AA130" s="275"/>
      <c r="AB130" s="275"/>
      <c r="AC130" s="275"/>
      <c r="AD130" s="275"/>
      <c r="AE130" s="275"/>
    </row>
    <row r="131" spans="1:31" ht="20.100000000000001" customHeight="1" x14ac:dyDescent="0.3">
      <c r="A131" s="275"/>
      <c r="B131" s="450">
        <v>7</v>
      </c>
      <c r="C131" s="691" t="s">
        <v>37</v>
      </c>
      <c r="D131" s="692"/>
      <c r="E131" s="277">
        <v>3996</v>
      </c>
      <c r="F131" s="442">
        <v>0.86269430051813467</v>
      </c>
      <c r="G131" s="279">
        <v>4632</v>
      </c>
      <c r="H131" s="443">
        <v>5.5702695921269064E-2</v>
      </c>
      <c r="I131" s="444">
        <v>-1.9016622700488588E-2</v>
      </c>
      <c r="J131" s="280">
        <v>7.4719318621757652E-2</v>
      </c>
      <c r="K131" s="445">
        <v>0.12282608695652174</v>
      </c>
      <c r="L131" s="446">
        <v>7.880434782608696E-2</v>
      </c>
      <c r="M131" s="728" t="s">
        <v>719</v>
      </c>
      <c r="N131" s="729"/>
      <c r="O131" s="729"/>
      <c r="P131" s="729"/>
      <c r="Q131" s="729"/>
      <c r="R131" s="729"/>
      <c r="S131" s="729"/>
      <c r="T131" s="730"/>
      <c r="U131" s="178"/>
      <c r="V131" s="317" t="s">
        <v>743</v>
      </c>
      <c r="W131" s="296" t="s">
        <v>764</v>
      </c>
      <c r="X131" s="314"/>
      <c r="Y131" s="275"/>
      <c r="Z131" s="275"/>
      <c r="AA131" s="275"/>
      <c r="AB131" s="275"/>
      <c r="AC131" s="275"/>
      <c r="AD131" s="275"/>
      <c r="AE131" s="275"/>
    </row>
    <row r="132" spans="1:31" ht="15" customHeight="1" outlineLevel="1" x14ac:dyDescent="0.3">
      <c r="A132" s="275"/>
      <c r="B132" s="475" t="s">
        <v>343</v>
      </c>
      <c r="C132" s="452" t="s">
        <v>37</v>
      </c>
      <c r="D132" s="293" t="s">
        <v>396</v>
      </c>
      <c r="E132" s="276">
        <v>1192</v>
      </c>
      <c r="F132" s="442">
        <v>0.52626931567328916</v>
      </c>
      <c r="G132" s="279">
        <v>2265</v>
      </c>
      <c r="H132" s="278">
        <v>0.29829829829829829</v>
      </c>
      <c r="I132" s="444">
        <v>-0.19069133900740121</v>
      </c>
      <c r="J132" s="278">
        <v>0.4889896373056995</v>
      </c>
      <c r="K132" s="445">
        <v>0.15942028985507245</v>
      </c>
      <c r="L132" s="447">
        <v>5.0724637681159424E-2</v>
      </c>
      <c r="M132" s="449"/>
      <c r="N132" s="284"/>
      <c r="O132" s="284"/>
      <c r="P132" s="284"/>
      <c r="Q132" s="284"/>
      <c r="R132" s="284"/>
      <c r="S132" s="284"/>
      <c r="T132" s="283"/>
      <c r="U132" s="275"/>
      <c r="V132" s="314"/>
      <c r="W132" s="314"/>
      <c r="X132" s="314"/>
      <c r="Y132" s="275"/>
      <c r="Z132" s="275"/>
      <c r="AA132" s="275"/>
      <c r="AB132" s="275"/>
      <c r="AC132" s="275"/>
      <c r="AD132" s="275"/>
      <c r="AE132" s="275"/>
    </row>
    <row r="133" spans="1:31" ht="15" customHeight="1" outlineLevel="1" x14ac:dyDescent="0.3">
      <c r="A133" s="275"/>
      <c r="B133" s="475" t="s">
        <v>344</v>
      </c>
      <c r="C133" s="452" t="s">
        <v>37</v>
      </c>
      <c r="D133" s="293" t="s">
        <v>405</v>
      </c>
      <c r="E133" s="276">
        <v>616</v>
      </c>
      <c r="F133" s="442">
        <v>0.66379310344827591</v>
      </c>
      <c r="G133" s="279">
        <v>928</v>
      </c>
      <c r="H133" s="278">
        <v>0.15415415415415415</v>
      </c>
      <c r="I133" s="444">
        <v>-4.6191268989196455E-2</v>
      </c>
      <c r="J133" s="278">
        <v>0.2003454231433506</v>
      </c>
      <c r="K133" s="445">
        <v>5.6603773584905662E-2</v>
      </c>
      <c r="L133" s="447">
        <v>0</v>
      </c>
      <c r="M133" s="449"/>
      <c r="N133" s="284"/>
      <c r="O133" s="284"/>
      <c r="P133" s="284"/>
      <c r="Q133" s="284"/>
      <c r="R133" s="284"/>
      <c r="S133" s="284"/>
      <c r="T133" s="283"/>
      <c r="U133" s="275"/>
      <c r="V133" s="314"/>
      <c r="W133" s="314"/>
      <c r="X133" s="314"/>
      <c r="Y133" s="275"/>
      <c r="Z133" s="275"/>
      <c r="AA133" s="275"/>
      <c r="AB133" s="275"/>
      <c r="AC133" s="275"/>
      <c r="AD133" s="275"/>
      <c r="AE133" s="275"/>
    </row>
    <row r="134" spans="1:31" ht="15" customHeight="1" outlineLevel="1" x14ac:dyDescent="0.3">
      <c r="A134" s="275"/>
      <c r="B134" s="475" t="s">
        <v>345</v>
      </c>
      <c r="C134" s="452" t="s">
        <v>37</v>
      </c>
      <c r="D134" s="293" t="s">
        <v>397</v>
      </c>
      <c r="E134" s="276">
        <v>159</v>
      </c>
      <c r="F134" s="442">
        <v>0.96363636363636362</v>
      </c>
      <c r="G134" s="279">
        <v>165</v>
      </c>
      <c r="H134" s="278">
        <v>3.9789789789789788E-2</v>
      </c>
      <c r="I134" s="444">
        <v>4.1680281317586984E-3</v>
      </c>
      <c r="J134" s="278">
        <v>3.562176165803109E-2</v>
      </c>
      <c r="K134" s="445">
        <v>0.16</v>
      </c>
      <c r="L134" s="447">
        <v>0</v>
      </c>
      <c r="M134" s="449"/>
      <c r="N134" s="284"/>
      <c r="O134" s="284"/>
      <c r="P134" s="284"/>
      <c r="Q134" s="284"/>
      <c r="R134" s="284"/>
      <c r="S134" s="284"/>
      <c r="T134" s="283"/>
      <c r="U134" s="275"/>
      <c r="V134" s="314"/>
      <c r="W134" s="314"/>
      <c r="X134" s="314"/>
      <c r="Y134" s="275"/>
      <c r="Z134" s="275"/>
      <c r="AA134" s="275"/>
      <c r="AB134" s="275"/>
      <c r="AC134" s="275"/>
      <c r="AD134" s="275"/>
      <c r="AE134" s="275"/>
    </row>
    <row r="135" spans="1:31" ht="15" customHeight="1" outlineLevel="1" x14ac:dyDescent="0.3">
      <c r="A135" s="275"/>
      <c r="B135" s="475" t="s">
        <v>346</v>
      </c>
      <c r="C135" s="452" t="s">
        <v>37</v>
      </c>
      <c r="D135" s="293" t="s">
        <v>434</v>
      </c>
      <c r="E135" s="276">
        <v>23</v>
      </c>
      <c r="F135" s="442">
        <v>1.6428571428571428</v>
      </c>
      <c r="G135" s="279">
        <v>14</v>
      </c>
      <c r="H135" s="278">
        <v>5.7557557557557561E-3</v>
      </c>
      <c r="I135" s="444">
        <v>2.7333032514379667E-3</v>
      </c>
      <c r="J135" s="278">
        <v>3.0224525043177895E-3</v>
      </c>
      <c r="K135" s="445" t="s">
        <v>32</v>
      </c>
      <c r="L135" s="447" t="s">
        <v>32</v>
      </c>
      <c r="M135" s="449"/>
      <c r="N135" s="284"/>
      <c r="O135" s="284"/>
      <c r="P135" s="284"/>
      <c r="Q135" s="284"/>
      <c r="R135" s="284"/>
      <c r="S135" s="284"/>
      <c r="T135" s="283"/>
      <c r="U135" s="275"/>
      <c r="V135" s="314"/>
      <c r="W135" s="314"/>
      <c r="X135" s="314"/>
      <c r="Y135" s="275"/>
      <c r="Z135" s="275"/>
      <c r="AA135" s="275"/>
      <c r="AB135" s="275"/>
      <c r="AC135" s="275"/>
      <c r="AD135" s="275"/>
      <c r="AE135" s="275"/>
    </row>
    <row r="136" spans="1:31" ht="15" customHeight="1" outlineLevel="1" x14ac:dyDescent="0.3">
      <c r="A136" s="275"/>
      <c r="B136" s="475" t="s">
        <v>347</v>
      </c>
      <c r="C136" s="455" t="s">
        <v>37</v>
      </c>
      <c r="D136" s="293" t="s">
        <v>435</v>
      </c>
      <c r="E136" s="276">
        <v>2</v>
      </c>
      <c r="F136" s="442">
        <v>2</v>
      </c>
      <c r="G136" s="279">
        <v>1</v>
      </c>
      <c r="H136" s="278">
        <v>5.005005005005005E-4</v>
      </c>
      <c r="I136" s="444">
        <v>2.846110359063727E-4</v>
      </c>
      <c r="J136" s="278">
        <v>2.158894645941278E-4</v>
      </c>
      <c r="K136" s="445">
        <v>0</v>
      </c>
      <c r="L136" s="447">
        <v>0.5</v>
      </c>
      <c r="M136" s="449"/>
      <c r="N136" s="284"/>
      <c r="O136" s="284"/>
      <c r="P136" s="284"/>
      <c r="Q136" s="284"/>
      <c r="R136" s="284"/>
      <c r="S136" s="284"/>
      <c r="T136" s="283"/>
      <c r="U136" s="275"/>
      <c r="V136" s="314"/>
      <c r="W136" s="314"/>
      <c r="X136" s="314"/>
      <c r="Y136" s="275"/>
      <c r="Z136" s="275" t="s">
        <v>632</v>
      </c>
      <c r="AA136" s="275"/>
      <c r="AB136" s="275"/>
      <c r="AC136" s="275"/>
      <c r="AD136" s="275"/>
      <c r="AE136" s="275"/>
    </row>
    <row r="137" spans="1:31" ht="20.100000000000001" customHeight="1" x14ac:dyDescent="0.3">
      <c r="A137" s="275"/>
      <c r="B137" s="450">
        <v>8</v>
      </c>
      <c r="C137" s="691" t="s">
        <v>34</v>
      </c>
      <c r="D137" s="692"/>
      <c r="E137" s="277">
        <v>3187</v>
      </c>
      <c r="F137" s="442">
        <v>0.78749691129231525</v>
      </c>
      <c r="G137" s="279">
        <v>4047</v>
      </c>
      <c r="H137" s="443">
        <v>4.4425548523794919E-2</v>
      </c>
      <c r="I137" s="444">
        <v>-2.0857068588090485E-2</v>
      </c>
      <c r="J137" s="280">
        <v>6.5282617111885405E-2</v>
      </c>
      <c r="K137" s="445">
        <v>0.21872340425531914</v>
      </c>
      <c r="L137" s="446">
        <v>3.4893617021276593E-2</v>
      </c>
      <c r="M137" s="728" t="s">
        <v>632</v>
      </c>
      <c r="N137" s="729"/>
      <c r="O137" s="729"/>
      <c r="P137" s="729"/>
      <c r="Q137" s="729"/>
      <c r="R137" s="729"/>
      <c r="S137" s="729"/>
      <c r="T137" s="730"/>
      <c r="U137" s="178"/>
      <c r="V137" s="317" t="s">
        <v>762</v>
      </c>
      <c r="W137" s="296" t="s">
        <v>744</v>
      </c>
      <c r="X137" s="314"/>
      <c r="Y137" s="275"/>
      <c r="Z137" s="275"/>
      <c r="AA137" s="275"/>
      <c r="AB137" s="275"/>
      <c r="AC137" s="275"/>
      <c r="AD137" s="275"/>
      <c r="AE137" s="275"/>
    </row>
    <row r="138" spans="1:31" ht="15" customHeight="1" outlineLevel="1" x14ac:dyDescent="0.3">
      <c r="A138" s="275"/>
      <c r="B138" s="475" t="s">
        <v>348</v>
      </c>
      <c r="C138" s="452" t="s">
        <v>34</v>
      </c>
      <c r="D138" s="293" t="s">
        <v>402</v>
      </c>
      <c r="E138" s="276">
        <v>303</v>
      </c>
      <c r="F138" s="442">
        <v>0.71631205673758869</v>
      </c>
      <c r="G138" s="279">
        <v>423</v>
      </c>
      <c r="H138" s="278">
        <v>9.5073737056793228E-2</v>
      </c>
      <c r="I138" s="444">
        <v>-9.4481309936144814E-3</v>
      </c>
      <c r="J138" s="278">
        <v>0.10452186805040771</v>
      </c>
      <c r="K138" s="445">
        <v>0.26666666666666666</v>
      </c>
      <c r="L138" s="447">
        <v>8.8888888888888892E-2</v>
      </c>
      <c r="M138" s="449"/>
      <c r="N138" s="284"/>
      <c r="O138" s="284"/>
      <c r="P138" s="284"/>
      <c r="Q138" s="284"/>
      <c r="R138" s="284"/>
      <c r="S138" s="284"/>
      <c r="T138" s="283"/>
      <c r="U138" s="275"/>
      <c r="V138" s="314"/>
      <c r="W138" s="314"/>
      <c r="X138" s="314"/>
      <c r="Y138" s="275"/>
      <c r="Z138" s="275"/>
      <c r="AA138" s="275"/>
      <c r="AB138" s="275"/>
      <c r="AC138" s="275"/>
      <c r="AD138" s="275"/>
      <c r="AE138" s="275"/>
    </row>
    <row r="139" spans="1:31" ht="15" customHeight="1" outlineLevel="1" x14ac:dyDescent="0.3">
      <c r="A139" s="275"/>
      <c r="B139" s="475" t="s">
        <v>349</v>
      </c>
      <c r="C139" s="452" t="s">
        <v>34</v>
      </c>
      <c r="D139" s="293" t="s">
        <v>400</v>
      </c>
      <c r="E139" s="276">
        <v>178</v>
      </c>
      <c r="F139" s="442">
        <v>0.26176470588235295</v>
      </c>
      <c r="G139" s="279">
        <v>680</v>
      </c>
      <c r="H139" s="278">
        <v>5.5851898336994041E-2</v>
      </c>
      <c r="I139" s="444">
        <v>-0.1121737997109427</v>
      </c>
      <c r="J139" s="278">
        <v>0.16802569804793674</v>
      </c>
      <c r="K139" s="445">
        <v>3.2258064516129031E-2</v>
      </c>
      <c r="L139" s="447">
        <v>6.4516129032258063E-2</v>
      </c>
      <c r="M139" s="449"/>
      <c r="N139" s="284"/>
      <c r="O139" s="284"/>
      <c r="P139" s="284"/>
      <c r="Q139" s="284"/>
      <c r="R139" s="284"/>
      <c r="S139" s="284"/>
      <c r="T139" s="283"/>
      <c r="U139" s="275"/>
      <c r="V139" s="314"/>
      <c r="W139" s="314"/>
      <c r="X139" s="314"/>
      <c r="Y139" s="275"/>
      <c r="Z139" s="275"/>
      <c r="AA139" s="275"/>
      <c r="AB139" s="275"/>
      <c r="AC139" s="275"/>
      <c r="AD139" s="275"/>
      <c r="AE139" s="275"/>
    </row>
    <row r="140" spans="1:31" ht="15" customHeight="1" outlineLevel="1" x14ac:dyDescent="0.3">
      <c r="A140" s="275"/>
      <c r="B140" s="475" t="s">
        <v>350</v>
      </c>
      <c r="C140" s="452" t="s">
        <v>34</v>
      </c>
      <c r="D140" s="293" t="s">
        <v>416</v>
      </c>
      <c r="E140" s="276">
        <v>76</v>
      </c>
      <c r="F140" s="442">
        <v>0.20708446866485014</v>
      </c>
      <c r="G140" s="279">
        <v>367</v>
      </c>
      <c r="H140" s="278">
        <v>2.3846877941637906E-2</v>
      </c>
      <c r="I140" s="444">
        <v>-6.6837579681292655E-2</v>
      </c>
      <c r="J140" s="278">
        <v>9.0684457622930564E-2</v>
      </c>
      <c r="K140" s="445">
        <v>0.27272727272727271</v>
      </c>
      <c r="L140" s="447">
        <v>0</v>
      </c>
      <c r="M140" s="449"/>
      <c r="N140" s="284"/>
      <c r="O140" s="284"/>
      <c r="P140" s="284"/>
      <c r="Q140" s="284"/>
      <c r="R140" s="284"/>
      <c r="S140" s="284"/>
      <c r="T140" s="283"/>
      <c r="U140" s="275"/>
      <c r="V140" s="314"/>
      <c r="W140" s="314"/>
      <c r="X140" s="314"/>
      <c r="Y140" s="275"/>
      <c r="Z140" s="275"/>
      <c r="AA140" s="275"/>
      <c r="AB140" s="275"/>
      <c r="AC140" s="275"/>
      <c r="AD140" s="275"/>
      <c r="AE140" s="275"/>
    </row>
    <row r="141" spans="1:31" ht="15" customHeight="1" outlineLevel="1" x14ac:dyDescent="0.3">
      <c r="A141" s="275"/>
      <c r="B141" s="475" t="s">
        <v>351</v>
      </c>
      <c r="C141" s="452" t="s">
        <v>34</v>
      </c>
      <c r="D141" s="293" t="s">
        <v>424</v>
      </c>
      <c r="E141" s="276">
        <v>71</v>
      </c>
      <c r="F141" s="442">
        <v>0.70297029702970293</v>
      </c>
      <c r="G141" s="279">
        <v>101</v>
      </c>
      <c r="H141" s="278">
        <v>2.2278004392845937E-2</v>
      </c>
      <c r="I141" s="444">
        <v>-2.6787536995681975E-3</v>
      </c>
      <c r="J141" s="278">
        <v>2.4956758092414134E-2</v>
      </c>
      <c r="K141" s="445">
        <v>0.33333333333333331</v>
      </c>
      <c r="L141" s="447">
        <v>0</v>
      </c>
      <c r="M141" s="449"/>
      <c r="N141" s="284"/>
      <c r="O141" s="284"/>
      <c r="P141" s="284"/>
      <c r="Q141" s="284"/>
      <c r="R141" s="284"/>
      <c r="S141" s="284"/>
      <c r="T141" s="283"/>
      <c r="U141" s="275"/>
      <c r="V141" s="314"/>
      <c r="W141" s="314"/>
      <c r="X141" s="314"/>
      <c r="Y141" s="275"/>
      <c r="Z141" s="275"/>
      <c r="AA141" s="275"/>
      <c r="AB141" s="275"/>
      <c r="AC141" s="275"/>
      <c r="AD141" s="275"/>
      <c r="AE141" s="275"/>
    </row>
    <row r="142" spans="1:31" ht="15" customHeight="1" outlineLevel="1" x14ac:dyDescent="0.3">
      <c r="A142" s="275"/>
      <c r="B142" s="475" t="s">
        <v>352</v>
      </c>
      <c r="C142" s="455" t="s">
        <v>34</v>
      </c>
      <c r="D142" s="293" t="s">
        <v>425</v>
      </c>
      <c r="E142" s="276">
        <v>35</v>
      </c>
      <c r="F142" s="442">
        <v>0.1674641148325359</v>
      </c>
      <c r="G142" s="279">
        <v>209</v>
      </c>
      <c r="H142" s="278">
        <v>1.0982114841543772E-2</v>
      </c>
      <c r="I142" s="444">
        <v>-4.066107764671914E-2</v>
      </c>
      <c r="J142" s="278">
        <v>5.1643192488262914E-2</v>
      </c>
      <c r="K142" s="445">
        <v>0</v>
      </c>
      <c r="L142" s="447">
        <v>0.14285714285714285</v>
      </c>
      <c r="M142" s="449"/>
      <c r="N142" s="284"/>
      <c r="O142" s="284"/>
      <c r="P142" s="284"/>
      <c r="Q142" s="284"/>
      <c r="R142" s="284"/>
      <c r="S142" s="284"/>
      <c r="T142" s="283"/>
      <c r="U142" s="275"/>
      <c r="V142" s="314"/>
      <c r="W142" s="314"/>
      <c r="X142" s="314"/>
      <c r="Y142" s="275"/>
      <c r="Z142" s="275"/>
      <c r="AA142" s="275"/>
      <c r="AB142" s="275"/>
      <c r="AC142" s="275"/>
      <c r="AD142" s="275"/>
      <c r="AE142" s="275"/>
    </row>
    <row r="143" spans="1:31" ht="20.100000000000001" customHeight="1" x14ac:dyDescent="0.3">
      <c r="A143" s="275"/>
      <c r="B143" s="450">
        <v>9</v>
      </c>
      <c r="C143" s="691" t="s">
        <v>40</v>
      </c>
      <c r="D143" s="692"/>
      <c r="E143" s="277">
        <v>2699</v>
      </c>
      <c r="F143" s="442">
        <v>0.53161315737640336</v>
      </c>
      <c r="G143" s="279">
        <v>5077</v>
      </c>
      <c r="H143" s="443">
        <v>3.7623017089966265E-2</v>
      </c>
      <c r="I143" s="444">
        <v>-4.4274647124771124E-2</v>
      </c>
      <c r="J143" s="280">
        <v>8.189766421473739E-2</v>
      </c>
      <c r="K143" s="445">
        <v>0.21382978723404256</v>
      </c>
      <c r="L143" s="446">
        <v>8.085106382978724E-2</v>
      </c>
      <c r="M143" s="728" t="s">
        <v>798</v>
      </c>
      <c r="N143" s="729"/>
      <c r="O143" s="729"/>
      <c r="P143" s="729"/>
      <c r="Q143" s="729"/>
      <c r="R143" s="729"/>
      <c r="S143" s="729"/>
      <c r="T143" s="730"/>
      <c r="U143" s="178"/>
      <c r="V143" s="317" t="s">
        <v>763</v>
      </c>
      <c r="W143" s="296" t="s">
        <v>636</v>
      </c>
      <c r="X143" s="314"/>
      <c r="Y143" s="275"/>
      <c r="Z143" s="275"/>
      <c r="AA143" s="275"/>
      <c r="AB143" s="5"/>
      <c r="AC143" s="275"/>
      <c r="AD143" s="275"/>
      <c r="AE143" s="275"/>
    </row>
    <row r="144" spans="1:31" ht="15" customHeight="1" outlineLevel="1" x14ac:dyDescent="0.3">
      <c r="A144" s="275"/>
      <c r="B144" s="475" t="s">
        <v>353</v>
      </c>
      <c r="C144" s="452" t="s">
        <v>40</v>
      </c>
      <c r="D144" s="293" t="s">
        <v>422</v>
      </c>
      <c r="E144" s="276">
        <v>708</v>
      </c>
      <c r="F144" s="442">
        <v>32.18181818181818</v>
      </c>
      <c r="G144" s="279">
        <v>22</v>
      </c>
      <c r="H144" s="278">
        <v>0.26231937754723972</v>
      </c>
      <c r="I144" s="444">
        <v>0.25798610986947729</v>
      </c>
      <c r="J144" s="278">
        <v>4.3332676777624582E-3</v>
      </c>
      <c r="K144" s="445">
        <v>0.30097087378640774</v>
      </c>
      <c r="L144" s="447">
        <v>4.8543689320388349E-2</v>
      </c>
      <c r="M144" s="449"/>
      <c r="N144" s="284"/>
      <c r="O144" s="284"/>
      <c r="P144" s="284"/>
      <c r="Q144" s="284"/>
      <c r="R144" s="284"/>
      <c r="S144" s="284"/>
      <c r="T144" s="283"/>
      <c r="U144" s="275"/>
      <c r="V144" s="314"/>
      <c r="W144" s="314"/>
      <c r="X144" s="314"/>
      <c r="Y144" s="275"/>
      <c r="Z144" s="275"/>
      <c r="AA144" s="275"/>
      <c r="AB144" s="275"/>
      <c r="AC144" s="275"/>
      <c r="AD144" s="275"/>
      <c r="AE144" s="275"/>
    </row>
    <row r="145" spans="1:31" ht="15" customHeight="1" outlineLevel="1" x14ac:dyDescent="0.3">
      <c r="A145" s="275"/>
      <c r="B145" s="475" t="s">
        <v>354</v>
      </c>
      <c r="C145" s="452" t="s">
        <v>40</v>
      </c>
      <c r="D145" s="293" t="s">
        <v>415</v>
      </c>
      <c r="E145" s="276">
        <v>92</v>
      </c>
      <c r="F145" s="442">
        <v>7.2213500784929358E-2</v>
      </c>
      <c r="G145" s="279">
        <v>1274</v>
      </c>
      <c r="H145" s="278">
        <v>3.4086698777324932E-2</v>
      </c>
      <c r="I145" s="444">
        <v>-0.21684889310764652</v>
      </c>
      <c r="J145" s="278">
        <v>0.25093559188497144</v>
      </c>
      <c r="K145" s="445">
        <v>0</v>
      </c>
      <c r="L145" s="447">
        <v>0.26666666666666666</v>
      </c>
      <c r="M145" s="449"/>
      <c r="N145" s="284"/>
      <c r="O145" s="284"/>
      <c r="P145" s="284"/>
      <c r="Q145" s="284"/>
      <c r="R145" s="284"/>
      <c r="S145" s="284"/>
      <c r="T145" s="283"/>
      <c r="U145" s="275"/>
      <c r="V145" s="314"/>
      <c r="W145" s="314"/>
      <c r="X145" s="314"/>
      <c r="Y145" s="275"/>
      <c r="Z145" s="275"/>
      <c r="AA145" s="275"/>
      <c r="AB145" s="275"/>
      <c r="AC145" s="275"/>
      <c r="AD145" s="275"/>
      <c r="AE145" s="275"/>
    </row>
    <row r="146" spans="1:31" ht="15" customHeight="1" outlineLevel="1" x14ac:dyDescent="0.3">
      <c r="A146" s="275"/>
      <c r="B146" s="475" t="s">
        <v>355</v>
      </c>
      <c r="C146" s="452" t="s">
        <v>40</v>
      </c>
      <c r="D146" s="293" t="s">
        <v>407</v>
      </c>
      <c r="E146" s="276">
        <v>24</v>
      </c>
      <c r="F146" s="442">
        <v>0.75</v>
      </c>
      <c r="G146" s="279">
        <v>32</v>
      </c>
      <c r="H146" s="278">
        <v>8.8921822897369395E-3</v>
      </c>
      <c r="I146" s="444">
        <v>2.5892474857188187E-3</v>
      </c>
      <c r="J146" s="278">
        <v>6.3029348040181208E-3</v>
      </c>
      <c r="K146" s="445" t="s">
        <v>32</v>
      </c>
      <c r="L146" s="447" t="s">
        <v>32</v>
      </c>
      <c r="M146" s="449"/>
      <c r="N146" s="284"/>
      <c r="O146" s="284"/>
      <c r="P146" s="284"/>
      <c r="Q146" s="284"/>
      <c r="R146" s="284"/>
      <c r="S146" s="284"/>
      <c r="T146" s="283"/>
      <c r="U146" s="275"/>
      <c r="V146" s="314"/>
      <c r="W146" s="314"/>
      <c r="X146" s="314"/>
      <c r="Y146" s="275"/>
      <c r="Z146" s="275"/>
      <c r="AA146" s="275"/>
      <c r="AB146" s="275"/>
      <c r="AC146" s="275"/>
      <c r="AD146" s="275"/>
      <c r="AE146" s="275"/>
    </row>
    <row r="147" spans="1:31" ht="15" customHeight="1" outlineLevel="1" x14ac:dyDescent="0.3">
      <c r="A147" s="275"/>
      <c r="B147" s="475" t="s">
        <v>356</v>
      </c>
      <c r="C147" s="452" t="s">
        <v>40</v>
      </c>
      <c r="D147" s="293" t="s">
        <v>411</v>
      </c>
      <c r="E147" s="276">
        <v>14</v>
      </c>
      <c r="F147" s="442">
        <v>0.30434782608695654</v>
      </c>
      <c r="G147" s="279">
        <v>46</v>
      </c>
      <c r="H147" s="278">
        <v>5.1871063356798818E-3</v>
      </c>
      <c r="I147" s="444">
        <v>-3.8733624450961665E-3</v>
      </c>
      <c r="J147" s="278">
        <v>9.0604687807760483E-3</v>
      </c>
      <c r="K147" s="445">
        <v>0.2</v>
      </c>
      <c r="L147" s="447">
        <v>0</v>
      </c>
      <c r="M147" s="449"/>
      <c r="N147" s="284"/>
      <c r="O147" s="284"/>
      <c r="P147" s="284"/>
      <c r="Q147" s="284"/>
      <c r="R147" s="284"/>
      <c r="S147" s="284"/>
      <c r="T147" s="283"/>
      <c r="U147" s="275"/>
      <c r="V147" s="314"/>
      <c r="W147" s="314"/>
      <c r="X147" s="314"/>
      <c r="Y147" s="275"/>
      <c r="Z147" s="275"/>
      <c r="AA147" s="275"/>
      <c r="AB147" s="275"/>
      <c r="AC147" s="275"/>
      <c r="AD147" s="275"/>
      <c r="AE147" s="275"/>
    </row>
    <row r="148" spans="1:31" ht="15" customHeight="1" outlineLevel="1" x14ac:dyDescent="0.3">
      <c r="A148" s="275"/>
      <c r="B148" s="475" t="s">
        <v>357</v>
      </c>
      <c r="C148" s="455" t="s">
        <v>40</v>
      </c>
      <c r="D148" s="293" t="s">
        <v>423</v>
      </c>
      <c r="E148" s="276">
        <v>14</v>
      </c>
      <c r="F148" s="442">
        <v>0.63636363636363635</v>
      </c>
      <c r="G148" s="279">
        <v>22</v>
      </c>
      <c r="H148" s="278">
        <v>5.1871063356798818E-3</v>
      </c>
      <c r="I148" s="444">
        <v>8.5383865791742366E-4</v>
      </c>
      <c r="J148" s="278">
        <v>4.3332676777624582E-3</v>
      </c>
      <c r="K148" s="445">
        <v>1</v>
      </c>
      <c r="L148" s="447">
        <v>0</v>
      </c>
      <c r="M148" s="449"/>
      <c r="N148" s="284"/>
      <c r="O148" s="284"/>
      <c r="P148" s="284"/>
      <c r="Q148" s="284"/>
      <c r="R148" s="284"/>
      <c r="S148" s="284"/>
      <c r="T148" s="283"/>
      <c r="U148" s="275"/>
      <c r="V148" s="314"/>
      <c r="W148" s="314"/>
      <c r="X148" s="314"/>
      <c r="Y148" s="275"/>
      <c r="Z148" s="275"/>
      <c r="AA148" s="275"/>
      <c r="AB148" s="275"/>
      <c r="AC148" s="275"/>
      <c r="AD148" s="275"/>
      <c r="AE148" s="275"/>
    </row>
    <row r="149" spans="1:31" ht="20.100000000000001" customHeight="1" x14ac:dyDescent="0.3">
      <c r="A149" s="275"/>
      <c r="B149" s="441">
        <v>10</v>
      </c>
      <c r="C149" s="691" t="s">
        <v>213</v>
      </c>
      <c r="D149" s="692"/>
      <c r="E149" s="277">
        <v>2328</v>
      </c>
      <c r="F149" s="442">
        <v>3.1332436069986542</v>
      </c>
      <c r="G149" s="279">
        <v>743</v>
      </c>
      <c r="H149" s="443">
        <v>3.2451420446625218E-2</v>
      </c>
      <c r="I149" s="444">
        <v>2.0466002973402866E-2</v>
      </c>
      <c r="J149" s="280">
        <v>1.1985417473222352E-2</v>
      </c>
      <c r="K149" s="445">
        <v>0.82002301495972385</v>
      </c>
      <c r="L149" s="446">
        <v>8.9758342922899893E-3</v>
      </c>
      <c r="M149" s="728" t="s">
        <v>623</v>
      </c>
      <c r="N149" s="729"/>
      <c r="O149" s="729"/>
      <c r="P149" s="729"/>
      <c r="Q149" s="729"/>
      <c r="R149" s="729"/>
      <c r="S149" s="729"/>
      <c r="T149" s="730"/>
      <c r="U149" s="178"/>
      <c r="V149" s="317" t="s">
        <v>599</v>
      </c>
      <c r="W149" s="296" t="s">
        <v>624</v>
      </c>
      <c r="X149" s="314"/>
      <c r="Y149" s="275"/>
      <c r="Z149" s="275"/>
      <c r="AA149" s="275"/>
      <c r="AB149" s="5"/>
      <c r="AC149" s="275"/>
      <c r="AD149" s="275"/>
      <c r="AE149" s="275"/>
    </row>
    <row r="150" spans="1:31" ht="15" customHeight="1" outlineLevel="1" x14ac:dyDescent="0.3">
      <c r="A150" s="275"/>
      <c r="B150" s="474" t="s">
        <v>358</v>
      </c>
      <c r="C150" s="452" t="s">
        <v>213</v>
      </c>
      <c r="D150" s="293" t="s">
        <v>396</v>
      </c>
      <c r="E150" s="276">
        <v>291</v>
      </c>
      <c r="F150" s="442">
        <v>1.1877551020408164</v>
      </c>
      <c r="G150" s="279">
        <v>245</v>
      </c>
      <c r="H150" s="278">
        <v>0.125</v>
      </c>
      <c r="I150" s="444">
        <v>-0.20474427994616418</v>
      </c>
      <c r="J150" s="278">
        <v>0.32974427994616418</v>
      </c>
      <c r="K150" s="445">
        <v>0.30769230769230771</v>
      </c>
      <c r="L150" s="447">
        <v>0.30769230769230771</v>
      </c>
      <c r="M150" s="456"/>
      <c r="N150" s="282"/>
      <c r="O150" s="282"/>
      <c r="P150" s="282"/>
      <c r="Q150" s="282"/>
      <c r="R150" s="282"/>
      <c r="S150" s="282"/>
      <c r="T150" s="281"/>
      <c r="U150" s="275"/>
      <c r="V150" s="314"/>
      <c r="W150" s="314"/>
      <c r="X150" s="314"/>
      <c r="Y150" s="275"/>
      <c r="Z150" s="275"/>
      <c r="AA150" s="275"/>
      <c r="AB150" s="275"/>
      <c r="AC150" s="275"/>
      <c r="AD150" s="275"/>
      <c r="AE150" s="275"/>
    </row>
    <row r="151" spans="1:31" ht="15" customHeight="1" outlineLevel="1" x14ac:dyDescent="0.3">
      <c r="A151" s="275"/>
      <c r="B151" s="475" t="s">
        <v>359</v>
      </c>
      <c r="C151" s="452" t="s">
        <v>213</v>
      </c>
      <c r="D151" s="293" t="s">
        <v>34</v>
      </c>
      <c r="E151" s="276">
        <v>65</v>
      </c>
      <c r="F151" s="442">
        <v>0.73863636363636365</v>
      </c>
      <c r="G151" s="279">
        <v>88</v>
      </c>
      <c r="H151" s="278">
        <v>2.7920962199312716E-2</v>
      </c>
      <c r="I151" s="444">
        <v>-9.0517799577268715E-2</v>
      </c>
      <c r="J151" s="278">
        <v>0.11843876177658143</v>
      </c>
      <c r="K151" s="445">
        <v>0.3</v>
      </c>
      <c r="L151" s="447">
        <v>0</v>
      </c>
      <c r="M151" s="456"/>
      <c r="N151" s="282"/>
      <c r="O151" s="282"/>
      <c r="P151" s="282"/>
      <c r="Q151" s="282"/>
      <c r="R151" s="282"/>
      <c r="S151" s="282"/>
      <c r="T151" s="281"/>
      <c r="U151" s="275"/>
      <c r="V151" s="314"/>
      <c r="W151" s="314"/>
      <c r="X151" s="314"/>
      <c r="Y151" s="275"/>
      <c r="Z151" s="275"/>
      <c r="AA151" s="275"/>
      <c r="AB151" s="275"/>
      <c r="AC151" s="275"/>
      <c r="AD151" s="275"/>
      <c r="AE151" s="275"/>
    </row>
    <row r="152" spans="1:31" ht="15" customHeight="1" outlineLevel="1" x14ac:dyDescent="0.3">
      <c r="A152" s="275"/>
      <c r="B152" s="475" t="s">
        <v>360</v>
      </c>
      <c r="C152" s="452" t="s">
        <v>213</v>
      </c>
      <c r="D152" s="293" t="s">
        <v>412</v>
      </c>
      <c r="E152" s="276">
        <v>33</v>
      </c>
      <c r="F152" s="442">
        <v>6.6</v>
      </c>
      <c r="G152" s="279">
        <v>5</v>
      </c>
      <c r="H152" s="278">
        <v>1.4175257731958763E-2</v>
      </c>
      <c r="I152" s="444">
        <v>7.4457826310166363E-3</v>
      </c>
      <c r="J152" s="278">
        <v>6.7294751009421266E-3</v>
      </c>
      <c r="K152" s="445">
        <v>0</v>
      </c>
      <c r="L152" s="447">
        <v>0.5</v>
      </c>
      <c r="M152" s="456"/>
      <c r="N152" s="282"/>
      <c r="O152" s="282"/>
      <c r="P152" s="282"/>
      <c r="Q152" s="282"/>
      <c r="R152" s="282"/>
      <c r="S152" s="282"/>
      <c r="T152" s="281"/>
      <c r="U152" s="275"/>
      <c r="V152" s="314"/>
      <c r="W152" s="314"/>
      <c r="X152" s="314"/>
      <c r="Y152" s="275"/>
      <c r="Z152" s="275"/>
      <c r="AA152" s="275"/>
      <c r="AB152" s="275"/>
      <c r="AC152" s="275"/>
      <c r="AD152" s="275"/>
      <c r="AE152" s="275"/>
    </row>
    <row r="153" spans="1:31" ht="15" customHeight="1" outlineLevel="1" x14ac:dyDescent="0.3">
      <c r="A153" s="275"/>
      <c r="B153" s="475" t="s">
        <v>361</v>
      </c>
      <c r="C153" s="452" t="s">
        <v>213</v>
      </c>
      <c r="D153" s="293"/>
      <c r="E153" s="276">
        <v>0</v>
      </c>
      <c r="F153" s="442" t="s">
        <v>30</v>
      </c>
      <c r="G153" s="279">
        <v>0</v>
      </c>
      <c r="H153" s="278">
        <v>0</v>
      </c>
      <c r="I153" s="444">
        <v>0</v>
      </c>
      <c r="J153" s="278">
        <v>0</v>
      </c>
      <c r="K153" s="445">
        <v>0</v>
      </c>
      <c r="L153" s="447">
        <v>0</v>
      </c>
      <c r="M153" s="456"/>
      <c r="N153" s="282"/>
      <c r="O153" s="282"/>
      <c r="P153" s="282"/>
      <c r="Q153" s="282"/>
      <c r="R153" s="282"/>
      <c r="S153" s="282"/>
      <c r="T153" s="281"/>
      <c r="U153" s="275"/>
      <c r="V153" s="314"/>
      <c r="W153" s="314"/>
      <c r="X153" s="314"/>
      <c r="Y153" s="275"/>
      <c r="Z153" s="275"/>
      <c r="AA153" s="275"/>
      <c r="AB153" s="275"/>
      <c r="AC153" s="275"/>
      <c r="AD153" s="275"/>
      <c r="AE153" s="275"/>
    </row>
    <row r="154" spans="1:31" ht="15" customHeight="1" outlineLevel="1" x14ac:dyDescent="0.3">
      <c r="A154" s="275"/>
      <c r="B154" s="475" t="s">
        <v>362</v>
      </c>
      <c r="C154" s="455" t="s">
        <v>213</v>
      </c>
      <c r="D154" s="293"/>
      <c r="E154" s="276">
        <v>0</v>
      </c>
      <c r="F154" s="442" t="s">
        <v>30</v>
      </c>
      <c r="G154" s="279">
        <v>0</v>
      </c>
      <c r="H154" s="278">
        <v>0</v>
      </c>
      <c r="I154" s="444">
        <v>0</v>
      </c>
      <c r="J154" s="278">
        <v>0</v>
      </c>
      <c r="K154" s="445">
        <v>0</v>
      </c>
      <c r="L154" s="447">
        <v>0</v>
      </c>
      <c r="M154" s="456"/>
      <c r="N154" s="282"/>
      <c r="O154" s="282"/>
      <c r="P154" s="282"/>
      <c r="Q154" s="282"/>
      <c r="R154" s="282"/>
      <c r="S154" s="282"/>
      <c r="T154" s="281"/>
      <c r="U154" s="275"/>
      <c r="V154" s="314"/>
      <c r="W154" s="314"/>
      <c r="X154" s="314"/>
      <c r="Y154" s="275"/>
      <c r="Z154" s="275"/>
      <c r="AA154" s="275"/>
      <c r="AB154" s="275"/>
      <c r="AC154" s="275"/>
      <c r="AD154" s="275"/>
      <c r="AE154" s="275"/>
    </row>
    <row r="155" spans="1:31" x14ac:dyDescent="0.3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96"/>
      <c r="W155" s="314"/>
      <c r="X155" s="314"/>
      <c r="Y155" s="275"/>
      <c r="Z155" s="275"/>
      <c r="AA155" s="275"/>
      <c r="AB155" s="5"/>
      <c r="AC155" s="275"/>
      <c r="AD155" s="275"/>
      <c r="AE155" s="275"/>
    </row>
    <row r="156" spans="1:31" ht="18.75" customHeight="1" x14ac:dyDescent="0.3">
      <c r="A156" s="275"/>
      <c r="B156" s="331" t="s">
        <v>539</v>
      </c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275"/>
      <c r="V156" s="314"/>
      <c r="W156" s="314"/>
      <c r="X156" s="314"/>
      <c r="Y156" s="275"/>
      <c r="Z156" s="275"/>
      <c r="AA156" s="275"/>
      <c r="AB156" s="275"/>
      <c r="AC156" s="275"/>
      <c r="AD156" s="275"/>
      <c r="AE156" s="275"/>
    </row>
    <row r="157" spans="1:31" ht="39.950000000000003" customHeight="1" x14ac:dyDescent="0.3">
      <c r="A157" s="275"/>
      <c r="B157" s="656" t="s">
        <v>708</v>
      </c>
      <c r="C157" s="657"/>
      <c r="D157" s="657"/>
      <c r="E157" s="657"/>
      <c r="F157" s="657"/>
      <c r="G157" s="657"/>
      <c r="H157" s="657"/>
      <c r="I157" s="657"/>
      <c r="J157" s="657"/>
      <c r="K157" s="657"/>
      <c r="L157" s="657"/>
      <c r="M157" s="657"/>
      <c r="N157" s="657"/>
      <c r="O157" s="657"/>
      <c r="P157" s="657"/>
      <c r="Q157" s="657"/>
      <c r="R157" s="657"/>
      <c r="S157" s="657"/>
      <c r="T157" s="657"/>
      <c r="U157" s="275"/>
      <c r="V157" s="314" t="s">
        <v>709</v>
      </c>
      <c r="W157" s="314" t="s">
        <v>710</v>
      </c>
      <c r="X157" s="314"/>
      <c r="Y157" s="275"/>
      <c r="Z157" s="275"/>
      <c r="AA157" s="275"/>
      <c r="AB157" s="275"/>
      <c r="AC157" s="275"/>
      <c r="AD157" s="275"/>
      <c r="AE157" s="275"/>
    </row>
    <row r="158" spans="1:31" ht="7.5" customHeight="1" x14ac:dyDescent="0.3">
      <c r="A158" s="275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331"/>
      <c r="U158" s="275"/>
      <c r="V158" s="314"/>
      <c r="W158" s="314"/>
      <c r="X158" s="314"/>
      <c r="Y158" s="275"/>
      <c r="Z158" s="275"/>
      <c r="AA158" s="275"/>
      <c r="AB158" s="275"/>
      <c r="AC158" s="275"/>
      <c r="AD158" s="275"/>
      <c r="AE158" s="275"/>
    </row>
    <row r="159" spans="1:31" ht="20.100000000000001" customHeight="1" x14ac:dyDescent="0.3">
      <c r="A159" s="275"/>
      <c r="B159" s="631" t="s">
        <v>315</v>
      </c>
      <c r="C159" s="649"/>
      <c r="D159" s="650"/>
      <c r="E159" s="337" t="s">
        <v>28</v>
      </c>
      <c r="F159" s="335"/>
      <c r="G159" s="335"/>
      <c r="H159" s="337" t="s">
        <v>29</v>
      </c>
      <c r="I159" s="335"/>
      <c r="J159" s="335"/>
      <c r="K159" s="628" t="s">
        <v>231</v>
      </c>
      <c r="L159" s="630"/>
      <c r="M159" s="661"/>
      <c r="N159" s="661"/>
      <c r="O159" s="661"/>
      <c r="P159" s="661"/>
      <c r="Q159" s="661"/>
      <c r="R159" s="661"/>
      <c r="S159" s="661"/>
      <c r="T159" s="636"/>
      <c r="U159" s="275"/>
      <c r="V159" s="314"/>
      <c r="W159" s="314"/>
      <c r="X159" s="678" t="s">
        <v>449</v>
      </c>
      <c r="Y159" s="678"/>
      <c r="Z159" s="275"/>
      <c r="AA159" s="275"/>
      <c r="AB159" s="275"/>
      <c r="AC159" s="275"/>
      <c r="AD159" s="275"/>
      <c r="AE159" s="275"/>
    </row>
    <row r="160" spans="1:31" ht="20.100000000000001" customHeight="1" x14ac:dyDescent="0.3">
      <c r="A160" s="275"/>
      <c r="B160" s="633"/>
      <c r="C160" s="651"/>
      <c r="D160" s="652"/>
      <c r="E160" s="341"/>
      <c r="F160" s="344" t="s">
        <v>228</v>
      </c>
      <c r="G160" s="307" t="s">
        <v>316</v>
      </c>
      <c r="H160" s="343"/>
      <c r="I160" s="308" t="s">
        <v>228</v>
      </c>
      <c r="J160" s="307" t="s">
        <v>316</v>
      </c>
      <c r="K160" s="342" t="s">
        <v>303</v>
      </c>
      <c r="L160" s="434" t="s">
        <v>304</v>
      </c>
      <c r="M160" s="662"/>
      <c r="N160" s="662"/>
      <c r="O160" s="662"/>
      <c r="P160" s="662"/>
      <c r="Q160" s="662"/>
      <c r="R160" s="662"/>
      <c r="S160" s="662"/>
      <c r="T160" s="639"/>
      <c r="U160" s="275"/>
      <c r="V160" s="314"/>
      <c r="W160" s="314"/>
      <c r="X160" s="678"/>
      <c r="Y160" s="678"/>
      <c r="Z160" s="275"/>
      <c r="AA160" s="275"/>
      <c r="AB160" s="275"/>
      <c r="AC160" s="275"/>
      <c r="AD160" s="275"/>
      <c r="AE160" s="275"/>
    </row>
    <row r="161" spans="1:31" ht="20.100000000000001" customHeight="1" x14ac:dyDescent="0.3">
      <c r="A161" s="275"/>
      <c r="B161" s="679" t="s">
        <v>232</v>
      </c>
      <c r="C161" s="670"/>
      <c r="D161" s="671"/>
      <c r="E161" s="413">
        <v>2625</v>
      </c>
      <c r="F161" s="435">
        <v>0.43431502316346793</v>
      </c>
      <c r="G161" s="436">
        <v>6044</v>
      </c>
      <c r="H161" s="473" t="s">
        <v>31</v>
      </c>
      <c r="I161" s="473" t="s">
        <v>31</v>
      </c>
      <c r="J161" s="473" t="s">
        <v>31</v>
      </c>
      <c r="K161" s="437">
        <v>0.22752293577981653</v>
      </c>
      <c r="L161" s="438">
        <v>0.11192660550458716</v>
      </c>
      <c r="M161" s="439"/>
      <c r="N161" s="439"/>
      <c r="O161" s="439"/>
      <c r="P161" s="439"/>
      <c r="Q161" s="439"/>
      <c r="R161" s="439"/>
      <c r="S161" s="439"/>
      <c r="T161" s="440"/>
      <c r="U161" s="275"/>
      <c r="V161" s="314"/>
      <c r="W161" s="314"/>
      <c r="X161" s="315">
        <v>0.14154870940882597</v>
      </c>
      <c r="Y161" s="291">
        <v>0.115736885928393</v>
      </c>
      <c r="Z161" s="275"/>
      <c r="AA161" s="275"/>
      <c r="AB161" s="275"/>
      <c r="AC161" s="275"/>
      <c r="AD161" s="275"/>
      <c r="AE161" s="275"/>
    </row>
    <row r="162" spans="1:31" ht="20.100000000000001" customHeight="1" x14ac:dyDescent="0.3">
      <c r="A162" s="275"/>
      <c r="B162" s="441">
        <v>1</v>
      </c>
      <c r="C162" s="680" t="s">
        <v>36</v>
      </c>
      <c r="D162" s="681"/>
      <c r="E162" s="277">
        <v>909</v>
      </c>
      <c r="F162" s="442">
        <v>0.44212062256809337</v>
      </c>
      <c r="G162" s="279">
        <v>2056</v>
      </c>
      <c r="H162" s="278">
        <v>0.21793334931671063</v>
      </c>
      <c r="I162" s="444">
        <v>-7.042569696659931E-2</v>
      </c>
      <c r="J162" s="280">
        <v>0.28835904628330994</v>
      </c>
      <c r="K162" s="445">
        <v>0.12837837837837837</v>
      </c>
      <c r="L162" s="446">
        <v>5.4054054054054057E-2</v>
      </c>
      <c r="M162" s="728" t="s">
        <v>745</v>
      </c>
      <c r="N162" s="729"/>
      <c r="O162" s="729"/>
      <c r="P162" s="729"/>
      <c r="Q162" s="729"/>
      <c r="R162" s="729"/>
      <c r="S162" s="729"/>
      <c r="T162" s="730"/>
      <c r="U162" s="275"/>
      <c r="V162" s="314" t="s">
        <v>746</v>
      </c>
      <c r="W162" s="314" t="s">
        <v>747</v>
      </c>
      <c r="X162" s="314"/>
      <c r="Y162" s="275"/>
      <c r="Z162" s="275"/>
      <c r="AA162" s="275"/>
      <c r="AB162" s="275"/>
      <c r="AC162" s="275"/>
      <c r="AD162" s="275"/>
      <c r="AE162" s="275"/>
    </row>
    <row r="163" spans="1:31" ht="15" customHeight="1" outlineLevel="1" x14ac:dyDescent="0.3">
      <c r="A163" s="275"/>
      <c r="B163" s="474" t="s">
        <v>317</v>
      </c>
      <c r="C163" s="287" t="s">
        <v>36</v>
      </c>
      <c r="D163" s="293" t="s">
        <v>47</v>
      </c>
      <c r="E163" s="276">
        <v>201</v>
      </c>
      <c r="F163" s="442">
        <v>1.348993288590604</v>
      </c>
      <c r="G163" s="279">
        <v>149</v>
      </c>
      <c r="H163" s="278">
        <v>0.22112211221122113</v>
      </c>
      <c r="I163" s="444">
        <v>0.14865129509059855</v>
      </c>
      <c r="J163" s="278">
        <v>7.2470817120622574E-2</v>
      </c>
      <c r="K163" s="445">
        <v>0.18181818181818182</v>
      </c>
      <c r="L163" s="447">
        <v>0</v>
      </c>
      <c r="M163" s="286"/>
      <c r="N163" s="286"/>
      <c r="O163" s="286"/>
      <c r="P163" s="286"/>
      <c r="Q163" s="286"/>
      <c r="R163" s="286"/>
      <c r="S163" s="286"/>
      <c r="T163" s="285"/>
      <c r="U163" s="275"/>
      <c r="V163" s="314"/>
      <c r="W163" s="314"/>
      <c r="X163" s="314"/>
      <c r="Y163" s="275"/>
      <c r="Z163" s="275"/>
      <c r="AA163" s="275"/>
      <c r="AB163" s="275"/>
      <c r="AC163" s="275"/>
      <c r="AD163" s="275"/>
      <c r="AE163" s="275"/>
    </row>
    <row r="164" spans="1:31" ht="15" customHeight="1" outlineLevel="1" x14ac:dyDescent="0.3">
      <c r="A164" s="275"/>
      <c r="B164" s="474" t="s">
        <v>364</v>
      </c>
      <c r="C164" s="287" t="s">
        <v>36</v>
      </c>
      <c r="D164" s="293" t="s">
        <v>49</v>
      </c>
      <c r="E164" s="276">
        <v>75</v>
      </c>
      <c r="F164" s="442">
        <v>0.37688442211055279</v>
      </c>
      <c r="G164" s="279">
        <v>199</v>
      </c>
      <c r="H164" s="278">
        <v>8.2508250825082508E-2</v>
      </c>
      <c r="I164" s="444">
        <v>-1.4281632443399986E-2</v>
      </c>
      <c r="J164" s="278">
        <v>9.6789883268482493E-2</v>
      </c>
      <c r="K164" s="445">
        <v>0.5714285714285714</v>
      </c>
      <c r="L164" s="447">
        <v>0</v>
      </c>
      <c r="M164" s="284"/>
      <c r="N164" s="284"/>
      <c r="O164" s="284"/>
      <c r="P164" s="284"/>
      <c r="Q164" s="284"/>
      <c r="R164" s="284"/>
      <c r="S164" s="284"/>
      <c r="T164" s="283"/>
      <c r="U164" s="275"/>
      <c r="V164" s="314"/>
      <c r="W164" s="314"/>
      <c r="X164" s="314"/>
      <c r="Y164" s="275"/>
      <c r="Z164" s="275"/>
      <c r="AA164" s="275"/>
      <c r="AB164" s="275"/>
      <c r="AC164" s="275"/>
      <c r="AD164" s="275"/>
      <c r="AE164" s="275"/>
    </row>
    <row r="165" spans="1:31" ht="15" customHeight="1" outlineLevel="1" x14ac:dyDescent="0.3">
      <c r="A165" s="275"/>
      <c r="B165" s="474" t="s">
        <v>365</v>
      </c>
      <c r="C165" s="287" t="s">
        <v>36</v>
      </c>
      <c r="D165" s="293" t="s">
        <v>390</v>
      </c>
      <c r="E165" s="276">
        <v>22</v>
      </c>
      <c r="F165" s="442">
        <v>0.13017751479289941</v>
      </c>
      <c r="G165" s="279">
        <v>169</v>
      </c>
      <c r="H165" s="278">
        <v>2.4202420242024202E-2</v>
      </c>
      <c r="I165" s="444">
        <v>-5.7996023337742335E-2</v>
      </c>
      <c r="J165" s="278">
        <v>8.2198443579766536E-2</v>
      </c>
      <c r="K165" s="445">
        <v>0</v>
      </c>
      <c r="L165" s="447">
        <v>0</v>
      </c>
      <c r="M165" s="284"/>
      <c r="N165" s="284"/>
      <c r="O165" s="284"/>
      <c r="P165" s="284"/>
      <c r="Q165" s="284"/>
      <c r="R165" s="284"/>
      <c r="S165" s="284"/>
      <c r="T165" s="283"/>
      <c r="U165" s="275"/>
      <c r="V165" s="314"/>
      <c r="W165" s="314"/>
      <c r="X165" s="314"/>
      <c r="Y165" s="275"/>
      <c r="Z165" s="275"/>
      <c r="AA165" s="275"/>
      <c r="AB165" s="275"/>
      <c r="AC165" s="275"/>
      <c r="AD165" s="275"/>
      <c r="AE165" s="275"/>
    </row>
    <row r="166" spans="1:31" ht="15" customHeight="1" outlineLevel="1" x14ac:dyDescent="0.3">
      <c r="A166" s="275"/>
      <c r="B166" s="474" t="s">
        <v>366</v>
      </c>
      <c r="C166" s="287" t="s">
        <v>36</v>
      </c>
      <c r="D166" s="293" t="s">
        <v>54</v>
      </c>
      <c r="E166" s="276">
        <v>15</v>
      </c>
      <c r="F166" s="442">
        <v>6.3559322033898302E-2</v>
      </c>
      <c r="G166" s="279">
        <v>236</v>
      </c>
      <c r="H166" s="278">
        <v>1.65016501650165E-2</v>
      </c>
      <c r="I166" s="444">
        <v>-9.8284342052882334E-2</v>
      </c>
      <c r="J166" s="278">
        <v>0.11478599221789883</v>
      </c>
      <c r="K166" s="445">
        <v>0.4</v>
      </c>
      <c r="L166" s="447">
        <v>0.2</v>
      </c>
      <c r="M166" s="284"/>
      <c r="N166" s="284"/>
      <c r="O166" s="284"/>
      <c r="P166" s="284"/>
      <c r="Q166" s="284"/>
      <c r="R166" s="284"/>
      <c r="S166" s="284"/>
      <c r="T166" s="283"/>
      <c r="U166" s="275"/>
      <c r="V166" s="314"/>
      <c r="W166" s="314"/>
      <c r="X166" s="314"/>
      <c r="Y166" s="275"/>
      <c r="Z166" s="275"/>
      <c r="AA166" s="275"/>
      <c r="AB166" s="275"/>
      <c r="AC166" s="275"/>
      <c r="AD166" s="275"/>
      <c r="AE166" s="275"/>
    </row>
    <row r="167" spans="1:31" ht="15" customHeight="1" outlineLevel="1" x14ac:dyDescent="0.3">
      <c r="A167" s="275"/>
      <c r="B167" s="474" t="s">
        <v>367</v>
      </c>
      <c r="C167" s="288" t="s">
        <v>36</v>
      </c>
      <c r="D167" s="293" t="s">
        <v>51</v>
      </c>
      <c r="E167" s="276">
        <v>14</v>
      </c>
      <c r="F167" s="442">
        <v>9.3333333333333338E-2</v>
      </c>
      <c r="G167" s="279">
        <v>150</v>
      </c>
      <c r="H167" s="278">
        <v>1.5401540154015401E-2</v>
      </c>
      <c r="I167" s="444">
        <v>-5.7555658289564368E-2</v>
      </c>
      <c r="J167" s="278">
        <v>7.2957198443579771E-2</v>
      </c>
      <c r="K167" s="445" t="s">
        <v>32</v>
      </c>
      <c r="L167" s="447" t="s">
        <v>32</v>
      </c>
      <c r="M167" s="284"/>
      <c r="N167" s="284"/>
      <c r="O167" s="284"/>
      <c r="P167" s="284"/>
      <c r="Q167" s="284"/>
      <c r="R167" s="284"/>
      <c r="S167" s="284"/>
      <c r="T167" s="283"/>
      <c r="U167" s="275"/>
      <c r="V167" s="314"/>
      <c r="W167" s="314"/>
      <c r="X167" s="314"/>
      <c r="Y167" s="275"/>
      <c r="Z167" s="275"/>
      <c r="AA167" s="275"/>
      <c r="AB167" s="275"/>
      <c r="AC167" s="275"/>
      <c r="AD167" s="275"/>
      <c r="AE167" s="275"/>
    </row>
    <row r="168" spans="1:31" ht="20.100000000000001" customHeight="1" x14ac:dyDescent="0.3">
      <c r="A168" s="275"/>
      <c r="B168" s="450">
        <v>2</v>
      </c>
      <c r="C168" s="680" t="s">
        <v>42</v>
      </c>
      <c r="D168" s="681"/>
      <c r="E168" s="277">
        <v>781</v>
      </c>
      <c r="F168" s="442">
        <v>1.130246020260492</v>
      </c>
      <c r="G168" s="279">
        <v>691</v>
      </c>
      <c r="H168" s="278">
        <v>0.18724526492447854</v>
      </c>
      <c r="I168" s="444">
        <v>9.0330818921673495E-2</v>
      </c>
      <c r="J168" s="280">
        <v>9.6914446002805049E-2</v>
      </c>
      <c r="K168" s="445">
        <v>0.16666666666666666</v>
      </c>
      <c r="L168" s="447">
        <v>0.10130718954248366</v>
      </c>
      <c r="M168" s="728" t="s">
        <v>799</v>
      </c>
      <c r="N168" s="729"/>
      <c r="O168" s="729"/>
      <c r="P168" s="729"/>
      <c r="Q168" s="729"/>
      <c r="R168" s="729"/>
      <c r="S168" s="729"/>
      <c r="T168" s="730"/>
      <c r="U168" s="275"/>
      <c r="V168" s="314" t="s">
        <v>800</v>
      </c>
      <c r="W168" s="314" t="s">
        <v>801</v>
      </c>
      <c r="X168" s="314"/>
      <c r="Y168" s="275"/>
      <c r="Z168" s="275"/>
      <c r="AA168" s="275"/>
      <c r="AB168" s="275"/>
      <c r="AC168" s="275"/>
      <c r="AD168" s="275"/>
      <c r="AE168" s="275"/>
    </row>
    <row r="169" spans="1:31" ht="15" customHeight="1" outlineLevel="1" x14ac:dyDescent="0.3">
      <c r="A169" s="275"/>
      <c r="B169" s="474" t="s">
        <v>318</v>
      </c>
      <c r="C169" s="287" t="s">
        <v>42</v>
      </c>
      <c r="D169" s="293" t="s">
        <v>381</v>
      </c>
      <c r="E169" s="276">
        <v>46</v>
      </c>
      <c r="F169" s="442">
        <v>0.23834196891191708</v>
      </c>
      <c r="G169" s="279">
        <v>193</v>
      </c>
      <c r="H169" s="278">
        <v>5.8898847631242E-2</v>
      </c>
      <c r="I169" s="444">
        <v>-0.22040650692736871</v>
      </c>
      <c r="J169" s="278">
        <v>0.27930535455861072</v>
      </c>
      <c r="K169" s="445">
        <v>0.42857142857142855</v>
      </c>
      <c r="L169" s="447">
        <v>0.14285714285714285</v>
      </c>
      <c r="M169" s="284"/>
      <c r="N169" s="284"/>
      <c r="O169" s="284"/>
      <c r="P169" s="284"/>
      <c r="Q169" s="284"/>
      <c r="R169" s="284"/>
      <c r="S169" s="284"/>
      <c r="T169" s="283"/>
      <c r="U169" s="275"/>
      <c r="V169" s="314"/>
      <c r="W169" s="314"/>
      <c r="X169" s="314"/>
      <c r="Y169" s="275"/>
      <c r="Z169" s="275"/>
      <c r="AA169" s="275"/>
      <c r="AB169" s="275"/>
      <c r="AC169" s="275"/>
      <c r="AD169" s="275"/>
      <c r="AE169" s="275"/>
    </row>
    <row r="170" spans="1:31" ht="15" customHeight="1" outlineLevel="1" x14ac:dyDescent="0.3">
      <c r="A170" s="275"/>
      <c r="B170" s="475" t="s">
        <v>319</v>
      </c>
      <c r="C170" s="287" t="s">
        <v>42</v>
      </c>
      <c r="D170" s="293" t="s">
        <v>399</v>
      </c>
      <c r="E170" s="276">
        <v>18</v>
      </c>
      <c r="F170" s="442">
        <v>1.6363636363636365</v>
      </c>
      <c r="G170" s="279">
        <v>11</v>
      </c>
      <c r="H170" s="278">
        <v>2.3047375160051217E-2</v>
      </c>
      <c r="I170" s="444">
        <v>7.1284171282133026E-3</v>
      </c>
      <c r="J170" s="278">
        <v>1.5918958031837915E-2</v>
      </c>
      <c r="K170" s="445">
        <v>0</v>
      </c>
      <c r="L170" s="447">
        <v>0</v>
      </c>
      <c r="M170" s="284"/>
      <c r="N170" s="284"/>
      <c r="O170" s="284"/>
      <c r="P170" s="284"/>
      <c r="Q170" s="284"/>
      <c r="R170" s="284"/>
      <c r="S170" s="284"/>
      <c r="T170" s="283"/>
      <c r="U170" s="275"/>
      <c r="V170" s="314"/>
      <c r="W170" s="314"/>
      <c r="X170" s="314"/>
      <c r="Y170" s="275"/>
      <c r="Z170" s="275"/>
      <c r="AA170" s="275"/>
      <c r="AB170" s="275"/>
      <c r="AC170" s="275"/>
      <c r="AD170" s="275"/>
      <c r="AE170" s="275"/>
    </row>
    <row r="171" spans="1:31" ht="15" customHeight="1" outlineLevel="1" x14ac:dyDescent="0.3">
      <c r="A171" s="275"/>
      <c r="B171" s="475" t="s">
        <v>320</v>
      </c>
      <c r="C171" s="287" t="s">
        <v>42</v>
      </c>
      <c r="D171" s="293" t="s">
        <v>389</v>
      </c>
      <c r="E171" s="276">
        <v>12</v>
      </c>
      <c r="F171" s="442">
        <v>0.18461538461538463</v>
      </c>
      <c r="G171" s="279">
        <v>65</v>
      </c>
      <c r="H171" s="278">
        <v>1.5364916773367477E-2</v>
      </c>
      <c r="I171" s="444">
        <v>-7.8701653414765663E-2</v>
      </c>
      <c r="J171" s="278">
        <v>9.4066570188133136E-2</v>
      </c>
      <c r="K171" s="445">
        <v>0</v>
      </c>
      <c r="L171" s="447">
        <v>0.5</v>
      </c>
      <c r="M171" s="284"/>
      <c r="N171" s="284"/>
      <c r="O171" s="284"/>
      <c r="P171" s="284"/>
      <c r="Q171" s="284"/>
      <c r="R171" s="284"/>
      <c r="S171" s="284"/>
      <c r="T171" s="283"/>
      <c r="U171" s="275"/>
      <c r="V171" s="314"/>
      <c r="W171" s="314"/>
      <c r="X171" s="314"/>
      <c r="Y171" s="275"/>
      <c r="Z171" s="275"/>
      <c r="AA171" s="275"/>
      <c r="AB171" s="275"/>
      <c r="AC171" s="275"/>
      <c r="AD171" s="275"/>
      <c r="AE171" s="275"/>
    </row>
    <row r="172" spans="1:31" ht="15" customHeight="1" outlineLevel="1" x14ac:dyDescent="0.3">
      <c r="A172" s="275"/>
      <c r="B172" s="475" t="s">
        <v>321</v>
      </c>
      <c r="C172" s="287" t="s">
        <v>42</v>
      </c>
      <c r="D172" s="293"/>
      <c r="E172" s="276">
        <v>0</v>
      </c>
      <c r="F172" s="442" t="s">
        <v>30</v>
      </c>
      <c r="G172" s="279">
        <v>0</v>
      </c>
      <c r="H172" s="278">
        <v>0</v>
      </c>
      <c r="I172" s="444">
        <v>0</v>
      </c>
      <c r="J172" s="278">
        <v>0</v>
      </c>
      <c r="K172" s="445">
        <v>0</v>
      </c>
      <c r="L172" s="447">
        <v>0</v>
      </c>
      <c r="M172" s="284"/>
      <c r="N172" s="284"/>
      <c r="O172" s="284"/>
      <c r="P172" s="284"/>
      <c r="Q172" s="284"/>
      <c r="R172" s="284"/>
      <c r="S172" s="284"/>
      <c r="T172" s="283"/>
      <c r="U172" s="275"/>
      <c r="V172" s="314"/>
      <c r="W172" s="314"/>
      <c r="X172" s="314"/>
      <c r="Y172" s="275"/>
      <c r="Z172" s="275"/>
      <c r="AA172" s="275"/>
      <c r="AB172" s="275"/>
      <c r="AC172" s="275"/>
      <c r="AD172" s="275"/>
      <c r="AE172" s="275"/>
    </row>
    <row r="173" spans="1:31" ht="15" customHeight="1" outlineLevel="1" x14ac:dyDescent="0.3">
      <c r="A173" s="275"/>
      <c r="B173" s="475" t="s">
        <v>322</v>
      </c>
      <c r="C173" s="287" t="s">
        <v>42</v>
      </c>
      <c r="D173" s="451"/>
      <c r="E173" s="276">
        <v>0</v>
      </c>
      <c r="F173" s="442" t="s">
        <v>30</v>
      </c>
      <c r="G173" s="279">
        <v>0</v>
      </c>
      <c r="H173" s="278">
        <v>0</v>
      </c>
      <c r="I173" s="444">
        <v>0</v>
      </c>
      <c r="J173" s="278">
        <v>0</v>
      </c>
      <c r="K173" s="445">
        <v>0</v>
      </c>
      <c r="L173" s="447">
        <v>0</v>
      </c>
      <c r="M173" s="284"/>
      <c r="N173" s="284"/>
      <c r="O173" s="284"/>
      <c r="P173" s="284"/>
      <c r="Q173" s="284"/>
      <c r="R173" s="284"/>
      <c r="S173" s="284"/>
      <c r="T173" s="283"/>
      <c r="U173" s="275"/>
      <c r="V173" s="314"/>
      <c r="W173" s="314"/>
      <c r="X173" s="314"/>
      <c r="Y173" s="275"/>
      <c r="Z173" s="275"/>
      <c r="AA173" s="275"/>
      <c r="AB173" s="275"/>
      <c r="AC173" s="275"/>
      <c r="AD173" s="275"/>
      <c r="AE173" s="275"/>
    </row>
    <row r="174" spans="1:31" ht="20.100000000000001" customHeight="1" x14ac:dyDescent="0.3">
      <c r="A174" s="275"/>
      <c r="B174" s="441">
        <v>3</v>
      </c>
      <c r="C174" s="680" t="s">
        <v>45</v>
      </c>
      <c r="D174" s="681"/>
      <c r="E174" s="277">
        <v>623</v>
      </c>
      <c r="F174" s="442">
        <v>0.41616566466265864</v>
      </c>
      <c r="G174" s="279">
        <v>1497</v>
      </c>
      <c r="H174" s="278">
        <v>0.14936466075281707</v>
      </c>
      <c r="I174" s="444">
        <v>-6.0593263510857559E-2</v>
      </c>
      <c r="J174" s="280">
        <v>0.20995792426367463</v>
      </c>
      <c r="K174" s="445">
        <v>0.20320855614973263</v>
      </c>
      <c r="L174" s="447">
        <v>0.18716577540106952</v>
      </c>
      <c r="M174" s="728" t="s">
        <v>468</v>
      </c>
      <c r="N174" s="729"/>
      <c r="O174" s="729"/>
      <c r="P174" s="729"/>
      <c r="Q174" s="729"/>
      <c r="R174" s="729"/>
      <c r="S174" s="729"/>
      <c r="T174" s="730"/>
      <c r="U174" s="275"/>
      <c r="V174" s="314" t="s">
        <v>721</v>
      </c>
      <c r="W174" s="314" t="s">
        <v>604</v>
      </c>
      <c r="X174" s="314"/>
      <c r="Y174" s="275"/>
      <c r="Z174" s="275"/>
      <c r="AA174" s="275"/>
      <c r="AB174" s="275"/>
      <c r="AC174" s="275"/>
      <c r="AD174" s="275"/>
      <c r="AE174" s="275"/>
    </row>
    <row r="175" spans="1:31" ht="15" customHeight="1" outlineLevel="1" x14ac:dyDescent="0.3">
      <c r="A175" s="275"/>
      <c r="B175" s="475" t="s">
        <v>323</v>
      </c>
      <c r="C175" s="287" t="s">
        <v>45</v>
      </c>
      <c r="D175" s="293" t="s">
        <v>394</v>
      </c>
      <c r="E175" s="276">
        <v>71</v>
      </c>
      <c r="F175" s="442">
        <v>0.17317073170731706</v>
      </c>
      <c r="G175" s="279">
        <v>410</v>
      </c>
      <c r="H175" s="278">
        <v>0.11396468699839486</v>
      </c>
      <c r="I175" s="444">
        <v>-0.15991640852598726</v>
      </c>
      <c r="J175" s="278">
        <v>0.27388109552438211</v>
      </c>
      <c r="K175" s="445">
        <v>0.2</v>
      </c>
      <c r="L175" s="447">
        <v>0.4</v>
      </c>
      <c r="M175" s="284"/>
      <c r="N175" s="284"/>
      <c r="O175" s="284"/>
      <c r="P175" s="284"/>
      <c r="Q175" s="284"/>
      <c r="R175" s="284"/>
      <c r="S175" s="284"/>
      <c r="T175" s="283"/>
      <c r="U175" s="275"/>
      <c r="V175" s="314"/>
      <c r="W175" s="314"/>
      <c r="X175" s="314"/>
      <c r="Y175" s="275"/>
      <c r="Z175" s="275"/>
      <c r="AA175" s="275"/>
      <c r="AB175" s="275"/>
      <c r="AC175" s="275"/>
      <c r="AD175" s="275"/>
      <c r="AE175" s="275"/>
    </row>
    <row r="176" spans="1:31" ht="15" customHeight="1" outlineLevel="1" x14ac:dyDescent="0.3">
      <c r="A176" s="275"/>
      <c r="B176" s="475" t="s">
        <v>324</v>
      </c>
      <c r="C176" s="287" t="s">
        <v>45</v>
      </c>
      <c r="D176" s="293" t="s">
        <v>398</v>
      </c>
      <c r="E176" s="276">
        <v>68</v>
      </c>
      <c r="F176" s="442">
        <v>0.19047619047619047</v>
      </c>
      <c r="G176" s="279">
        <v>357</v>
      </c>
      <c r="H176" s="278">
        <v>0.10914927768860354</v>
      </c>
      <c r="I176" s="444">
        <v>-0.1293276762192121</v>
      </c>
      <c r="J176" s="278">
        <v>0.23847695390781562</v>
      </c>
      <c r="K176" s="445">
        <v>0.30769230769230771</v>
      </c>
      <c r="L176" s="447">
        <v>7.6923076923076927E-2</v>
      </c>
      <c r="M176" s="284"/>
      <c r="N176" s="284"/>
      <c r="O176" s="284"/>
      <c r="P176" s="284"/>
      <c r="Q176" s="284"/>
      <c r="R176" s="284"/>
      <c r="S176" s="284"/>
      <c r="T176" s="283"/>
      <c r="U176" s="275"/>
      <c r="V176" s="314"/>
      <c r="W176" s="314"/>
      <c r="X176" s="314"/>
      <c r="Y176" s="275"/>
      <c r="Z176" s="275"/>
      <c r="AA176" s="275"/>
      <c r="AB176" s="275"/>
      <c r="AC176" s="275"/>
      <c r="AD176" s="275"/>
      <c r="AE176" s="275"/>
    </row>
    <row r="177" spans="1:31" ht="15" customHeight="1" outlineLevel="1" x14ac:dyDescent="0.3">
      <c r="A177" s="275"/>
      <c r="B177" s="475" t="s">
        <v>325</v>
      </c>
      <c r="C177" s="287" t="s">
        <v>45</v>
      </c>
      <c r="D177" s="293" t="s">
        <v>393</v>
      </c>
      <c r="E177" s="276">
        <v>12</v>
      </c>
      <c r="F177" s="442">
        <v>0.12</v>
      </c>
      <c r="G177" s="279">
        <v>100</v>
      </c>
      <c r="H177" s="278">
        <v>1.9261637239165328E-2</v>
      </c>
      <c r="I177" s="444">
        <v>-4.7538629961903486E-2</v>
      </c>
      <c r="J177" s="278">
        <v>6.6800267201068811E-2</v>
      </c>
      <c r="K177" s="445">
        <v>0</v>
      </c>
      <c r="L177" s="447">
        <v>0</v>
      </c>
      <c r="M177" s="284"/>
      <c r="N177" s="284"/>
      <c r="O177" s="284"/>
      <c r="P177" s="284"/>
      <c r="Q177" s="284"/>
      <c r="R177" s="284"/>
      <c r="S177" s="284"/>
      <c r="T177" s="283"/>
      <c r="U177" s="275"/>
      <c r="V177" s="314"/>
      <c r="W177" s="314"/>
      <c r="X177" s="314"/>
      <c r="Y177" s="275"/>
      <c r="Z177" s="275"/>
      <c r="AA177" s="275"/>
      <c r="AB177" s="275"/>
      <c r="AC177" s="275"/>
      <c r="AD177" s="275"/>
      <c r="AE177" s="275"/>
    </row>
    <row r="178" spans="1:31" ht="15" customHeight="1" outlineLevel="1" x14ac:dyDescent="0.3">
      <c r="A178" s="275"/>
      <c r="B178" s="475" t="s">
        <v>326</v>
      </c>
      <c r="C178" s="287" t="s">
        <v>45</v>
      </c>
      <c r="D178" s="293" t="s">
        <v>384</v>
      </c>
      <c r="E178" s="276">
        <v>3</v>
      </c>
      <c r="F178" s="442">
        <v>8.8235294117647065E-2</v>
      </c>
      <c r="G178" s="279">
        <v>34</v>
      </c>
      <c r="H178" s="278">
        <v>4.815409309791332E-3</v>
      </c>
      <c r="I178" s="444">
        <v>-1.7896681538572063E-2</v>
      </c>
      <c r="J178" s="278">
        <v>2.2712090848363394E-2</v>
      </c>
      <c r="K178" s="445" t="s">
        <v>32</v>
      </c>
      <c r="L178" s="447" t="s">
        <v>32</v>
      </c>
      <c r="M178" s="284"/>
      <c r="N178" s="284"/>
      <c r="O178" s="284"/>
      <c r="P178" s="284"/>
      <c r="Q178" s="284"/>
      <c r="R178" s="284"/>
      <c r="S178" s="284"/>
      <c r="T178" s="283"/>
      <c r="U178" s="275"/>
      <c r="V178" s="314"/>
      <c r="W178" s="314"/>
      <c r="X178" s="314"/>
      <c r="Y178" s="275"/>
      <c r="Z178" s="275"/>
      <c r="AA178" s="275"/>
      <c r="AB178" s="275"/>
      <c r="AC178" s="275"/>
      <c r="AD178" s="275"/>
      <c r="AE178" s="275"/>
    </row>
    <row r="179" spans="1:31" ht="15" customHeight="1" outlineLevel="1" x14ac:dyDescent="0.3">
      <c r="A179" s="275"/>
      <c r="B179" s="475" t="s">
        <v>327</v>
      </c>
      <c r="C179" s="288" t="s">
        <v>45</v>
      </c>
      <c r="D179" s="451"/>
      <c r="E179" s="276">
        <v>0</v>
      </c>
      <c r="F179" s="442" t="s">
        <v>30</v>
      </c>
      <c r="G179" s="279">
        <v>0</v>
      </c>
      <c r="H179" s="278">
        <v>0</v>
      </c>
      <c r="I179" s="444">
        <v>0</v>
      </c>
      <c r="J179" s="278">
        <v>0</v>
      </c>
      <c r="K179" s="445">
        <v>0</v>
      </c>
      <c r="L179" s="447">
        <v>0</v>
      </c>
      <c r="M179" s="284"/>
      <c r="N179" s="284"/>
      <c r="O179" s="284"/>
      <c r="P179" s="284"/>
      <c r="Q179" s="284"/>
      <c r="R179" s="284"/>
      <c r="S179" s="284"/>
      <c r="T179" s="283"/>
      <c r="U179" s="275"/>
      <c r="V179" s="314"/>
      <c r="W179" s="314"/>
      <c r="X179" s="314"/>
      <c r="Y179" s="275"/>
      <c r="Z179" s="275"/>
      <c r="AA179" s="275"/>
      <c r="AB179" s="275"/>
      <c r="AC179" s="275"/>
      <c r="AD179" s="275"/>
      <c r="AE179" s="275"/>
    </row>
    <row r="180" spans="1:31" ht="20.100000000000001" customHeight="1" x14ac:dyDescent="0.3">
      <c r="A180" s="275"/>
      <c r="B180" s="441">
        <v>4</v>
      </c>
      <c r="C180" s="691" t="s">
        <v>41</v>
      </c>
      <c r="D180" s="692"/>
      <c r="E180" s="277">
        <v>572</v>
      </c>
      <c r="F180" s="442">
        <v>0.60273972602739723</v>
      </c>
      <c r="G180" s="279">
        <v>949</v>
      </c>
      <c r="H180" s="278">
        <v>0.13713737712778709</v>
      </c>
      <c r="I180" s="444">
        <v>4.0377978851503515E-3</v>
      </c>
      <c r="J180" s="280">
        <v>0.13309957924263674</v>
      </c>
      <c r="K180" s="445">
        <v>0.1391304347826087</v>
      </c>
      <c r="L180" s="447">
        <v>0.19130434782608696</v>
      </c>
      <c r="M180" s="728" t="s">
        <v>470</v>
      </c>
      <c r="N180" s="729"/>
      <c r="O180" s="729"/>
      <c r="P180" s="729"/>
      <c r="Q180" s="729"/>
      <c r="R180" s="729"/>
      <c r="S180" s="729"/>
      <c r="T180" s="730"/>
      <c r="U180" s="275"/>
      <c r="V180" s="314" t="s">
        <v>607</v>
      </c>
      <c r="W180" s="314" t="s">
        <v>608</v>
      </c>
      <c r="X180" s="314"/>
      <c r="Y180" s="275"/>
      <c r="Z180" s="275"/>
      <c r="AA180" s="3"/>
      <c r="AB180" s="275"/>
      <c r="AC180" s="275"/>
      <c r="AD180" s="275"/>
      <c r="AE180" s="275"/>
    </row>
    <row r="181" spans="1:31" ht="15" customHeight="1" outlineLevel="1" x14ac:dyDescent="0.3">
      <c r="A181" s="275"/>
      <c r="B181" s="474" t="s">
        <v>328</v>
      </c>
      <c r="C181" s="452" t="s">
        <v>41</v>
      </c>
      <c r="D181" s="293" t="s">
        <v>386</v>
      </c>
      <c r="E181" s="276">
        <v>74</v>
      </c>
      <c r="F181" s="442">
        <v>0.33944954128440369</v>
      </c>
      <c r="G181" s="279">
        <v>218</v>
      </c>
      <c r="H181" s="278">
        <v>0.12937062937062938</v>
      </c>
      <c r="I181" s="444">
        <v>-0.10034486061883321</v>
      </c>
      <c r="J181" s="278">
        <v>0.22971548998946259</v>
      </c>
      <c r="K181" s="445">
        <v>9.0909090909090912E-2</v>
      </c>
      <c r="L181" s="447">
        <v>9.0909090909090912E-2</v>
      </c>
      <c r="M181" s="284"/>
      <c r="N181" s="284"/>
      <c r="O181" s="284"/>
      <c r="P181" s="284"/>
      <c r="Q181" s="284"/>
      <c r="R181" s="284"/>
      <c r="S181" s="284"/>
      <c r="T181" s="283"/>
      <c r="U181" s="275"/>
      <c r="V181" s="314"/>
      <c r="W181" s="314"/>
      <c r="X181" s="314"/>
      <c r="Y181" s="275"/>
      <c r="Z181" s="275"/>
      <c r="AA181" s="275"/>
      <c r="AB181" s="275"/>
      <c r="AC181" s="275"/>
      <c r="AD181" s="275"/>
      <c r="AE181" s="275"/>
    </row>
    <row r="182" spans="1:31" ht="15" customHeight="1" outlineLevel="1" x14ac:dyDescent="0.3">
      <c r="A182" s="275"/>
      <c r="B182" s="474" t="s">
        <v>329</v>
      </c>
      <c r="C182" s="452" t="s">
        <v>41</v>
      </c>
      <c r="D182" s="453" t="s">
        <v>385</v>
      </c>
      <c r="E182" s="276">
        <v>45</v>
      </c>
      <c r="F182" s="442">
        <v>0.33088235294117646</v>
      </c>
      <c r="G182" s="279">
        <v>136</v>
      </c>
      <c r="H182" s="278">
        <v>7.8671328671328672E-2</v>
      </c>
      <c r="I182" s="444">
        <v>-6.4637417377143402E-2</v>
      </c>
      <c r="J182" s="278">
        <v>0.14330874604847207</v>
      </c>
      <c r="K182" s="445">
        <v>0.375</v>
      </c>
      <c r="L182" s="447">
        <v>0</v>
      </c>
      <c r="M182" s="284"/>
      <c r="N182" s="284"/>
      <c r="O182" s="284"/>
      <c r="P182" s="284"/>
      <c r="Q182" s="284"/>
      <c r="R182" s="284"/>
      <c r="S182" s="284"/>
      <c r="T182" s="283"/>
      <c r="U182" s="275"/>
      <c r="V182" s="314"/>
      <c r="W182" s="314"/>
      <c r="X182" s="314"/>
      <c r="Y182" s="275"/>
      <c r="Z182" s="275"/>
      <c r="AA182" s="275"/>
      <c r="AB182" s="275"/>
      <c r="AC182" s="275"/>
      <c r="AD182" s="275"/>
      <c r="AE182" s="275"/>
    </row>
    <row r="183" spans="1:31" ht="15" customHeight="1" outlineLevel="1" x14ac:dyDescent="0.3">
      <c r="A183" s="275"/>
      <c r="B183" s="474" t="s">
        <v>330</v>
      </c>
      <c r="C183" s="452" t="s">
        <v>41</v>
      </c>
      <c r="D183" s="453" t="s">
        <v>392</v>
      </c>
      <c r="E183" s="276">
        <v>31</v>
      </c>
      <c r="F183" s="442">
        <v>8.9337175792507204E-2</v>
      </c>
      <c r="G183" s="279">
        <v>347</v>
      </c>
      <c r="H183" s="278">
        <v>5.4195804195804193E-2</v>
      </c>
      <c r="I183" s="444">
        <v>-0.31145224638375324</v>
      </c>
      <c r="J183" s="278">
        <v>0.3656480505795574</v>
      </c>
      <c r="K183" s="445">
        <v>0</v>
      </c>
      <c r="L183" s="447">
        <v>0</v>
      </c>
      <c r="M183" s="284"/>
      <c r="N183" s="284"/>
      <c r="O183" s="284"/>
      <c r="P183" s="284"/>
      <c r="Q183" s="284"/>
      <c r="R183" s="284"/>
      <c r="S183" s="284"/>
      <c r="T183" s="283"/>
      <c r="U183" s="275"/>
      <c r="V183" s="314"/>
      <c r="W183" s="314"/>
      <c r="X183" s="314"/>
      <c r="Y183" s="275"/>
      <c r="Z183" s="275"/>
      <c r="AA183" s="275"/>
      <c r="AB183" s="275"/>
      <c r="AC183" s="275"/>
      <c r="AD183" s="275"/>
      <c r="AE183" s="275"/>
    </row>
    <row r="184" spans="1:31" ht="15" customHeight="1" outlineLevel="1" x14ac:dyDescent="0.3">
      <c r="A184" s="275"/>
      <c r="B184" s="474" t="s">
        <v>331</v>
      </c>
      <c r="C184" s="452" t="s">
        <v>41</v>
      </c>
      <c r="D184" s="293"/>
      <c r="E184" s="276">
        <v>0</v>
      </c>
      <c r="F184" s="442" t="s">
        <v>30</v>
      </c>
      <c r="G184" s="279">
        <v>0</v>
      </c>
      <c r="H184" s="278">
        <v>0</v>
      </c>
      <c r="I184" s="444">
        <v>0</v>
      </c>
      <c r="J184" s="278">
        <v>0</v>
      </c>
      <c r="K184" s="445">
        <v>0</v>
      </c>
      <c r="L184" s="447">
        <v>0</v>
      </c>
      <c r="M184" s="284"/>
      <c r="N184" s="284"/>
      <c r="O184" s="284"/>
      <c r="P184" s="284"/>
      <c r="Q184" s="284"/>
      <c r="R184" s="284"/>
      <c r="S184" s="284"/>
      <c r="T184" s="283"/>
      <c r="U184" s="275"/>
      <c r="V184" s="314"/>
      <c r="W184" s="314"/>
      <c r="X184" s="314"/>
      <c r="Y184" s="275"/>
      <c r="Z184" s="275"/>
      <c r="AA184" s="275"/>
      <c r="AB184" s="275"/>
      <c r="AC184" s="275"/>
      <c r="AD184" s="275"/>
      <c r="AE184" s="275"/>
    </row>
    <row r="185" spans="1:31" ht="15" customHeight="1" outlineLevel="1" x14ac:dyDescent="0.3">
      <c r="A185" s="275"/>
      <c r="B185" s="474" t="s">
        <v>332</v>
      </c>
      <c r="C185" s="452" t="s">
        <v>41</v>
      </c>
      <c r="D185" s="454"/>
      <c r="E185" s="276">
        <v>0</v>
      </c>
      <c r="F185" s="442" t="s">
        <v>30</v>
      </c>
      <c r="G185" s="279">
        <v>0</v>
      </c>
      <c r="H185" s="278">
        <v>0</v>
      </c>
      <c r="I185" s="444">
        <v>0</v>
      </c>
      <c r="J185" s="278">
        <v>0</v>
      </c>
      <c r="K185" s="445">
        <v>0</v>
      </c>
      <c r="L185" s="447">
        <v>0</v>
      </c>
      <c r="M185" s="284"/>
      <c r="N185" s="284"/>
      <c r="O185" s="284"/>
      <c r="P185" s="284"/>
      <c r="Q185" s="284"/>
      <c r="R185" s="284"/>
      <c r="S185" s="284"/>
      <c r="T185" s="283"/>
      <c r="U185" s="275"/>
      <c r="V185" s="314"/>
      <c r="W185" s="314"/>
      <c r="X185" s="314"/>
      <c r="Y185" s="275"/>
      <c r="Z185" s="275"/>
      <c r="AA185" s="275"/>
      <c r="AB185" s="275"/>
      <c r="AC185" s="275"/>
      <c r="AD185" s="275"/>
      <c r="AE185" s="275"/>
    </row>
    <row r="186" spans="1:31" ht="20.100000000000001" customHeight="1" x14ac:dyDescent="0.3">
      <c r="A186" s="275"/>
      <c r="B186" s="441">
        <v>5</v>
      </c>
      <c r="C186" s="691" t="s">
        <v>37</v>
      </c>
      <c r="D186" s="692"/>
      <c r="E186" s="277">
        <v>367</v>
      </c>
      <c r="F186" s="442">
        <v>0.45817727840199751</v>
      </c>
      <c r="G186" s="279">
        <v>801</v>
      </c>
      <c r="H186" s="278">
        <v>8.7988491968352914E-2</v>
      </c>
      <c r="I186" s="444">
        <v>-2.435372402042689E-2</v>
      </c>
      <c r="J186" s="280">
        <v>0.1123422159887798</v>
      </c>
      <c r="K186" s="445">
        <v>6.4935064935064929E-2</v>
      </c>
      <c r="L186" s="447">
        <v>0.14285714285714285</v>
      </c>
      <c r="M186" s="728" t="s">
        <v>440</v>
      </c>
      <c r="N186" s="729"/>
      <c r="O186" s="729"/>
      <c r="P186" s="729"/>
      <c r="Q186" s="729"/>
      <c r="R186" s="729"/>
      <c r="S186" s="729"/>
      <c r="T186" s="730"/>
      <c r="U186" s="275"/>
      <c r="V186" s="314" t="s">
        <v>609</v>
      </c>
      <c r="W186" s="314"/>
      <c r="X186" s="314"/>
      <c r="Y186" s="275"/>
      <c r="Z186" s="275"/>
      <c r="AA186" s="275"/>
      <c r="AB186" s="275"/>
      <c r="AC186" s="275"/>
      <c r="AD186" s="275"/>
      <c r="AE186" s="275"/>
    </row>
    <row r="187" spans="1:31" ht="15" customHeight="1" outlineLevel="1" x14ac:dyDescent="0.3">
      <c r="A187" s="275"/>
      <c r="B187" s="475" t="s">
        <v>333</v>
      </c>
      <c r="C187" s="452" t="s">
        <v>37</v>
      </c>
      <c r="D187" s="293" t="s">
        <v>396</v>
      </c>
      <c r="E187" s="276">
        <v>82</v>
      </c>
      <c r="F187" s="442">
        <v>0.27986348122866894</v>
      </c>
      <c r="G187" s="279">
        <v>293</v>
      </c>
      <c r="H187" s="278">
        <v>0.22343324250681199</v>
      </c>
      <c r="I187" s="444">
        <v>-0.14235951654437404</v>
      </c>
      <c r="J187" s="278">
        <v>0.36579275905118602</v>
      </c>
      <c r="K187" s="445">
        <v>6.6666666666666666E-2</v>
      </c>
      <c r="L187" s="447">
        <v>0.26666666666666666</v>
      </c>
      <c r="M187" s="284"/>
      <c r="N187" s="284"/>
      <c r="O187" s="284"/>
      <c r="P187" s="284"/>
      <c r="Q187" s="284"/>
      <c r="R187" s="284"/>
      <c r="S187" s="284"/>
      <c r="T187" s="283"/>
      <c r="U187" s="275"/>
      <c r="V187" s="314"/>
      <c r="W187" s="314"/>
      <c r="X187" s="314"/>
      <c r="Y187" s="275"/>
      <c r="Z187" s="275"/>
      <c r="AA187" s="275"/>
      <c r="AB187" s="275"/>
      <c r="AC187" s="275"/>
      <c r="AD187" s="275"/>
      <c r="AE187" s="275"/>
    </row>
    <row r="188" spans="1:31" ht="15" customHeight="1" outlineLevel="1" x14ac:dyDescent="0.3">
      <c r="A188" s="275"/>
      <c r="B188" s="475" t="s">
        <v>334</v>
      </c>
      <c r="C188" s="452" t="s">
        <v>37</v>
      </c>
      <c r="D188" s="293" t="s">
        <v>397</v>
      </c>
      <c r="E188" s="276">
        <v>4</v>
      </c>
      <c r="F188" s="442">
        <v>1.8099547511312219E-2</v>
      </c>
      <c r="G188" s="279">
        <v>221</v>
      </c>
      <c r="H188" s="278">
        <v>1.0899182561307902E-2</v>
      </c>
      <c r="I188" s="444">
        <v>-0.26500593604043993</v>
      </c>
      <c r="J188" s="278">
        <v>0.27590511860174782</v>
      </c>
      <c r="K188" s="445" t="s">
        <v>32</v>
      </c>
      <c r="L188" s="447" t="s">
        <v>32</v>
      </c>
      <c r="M188" s="284"/>
      <c r="N188" s="284"/>
      <c r="O188" s="284"/>
      <c r="P188" s="284"/>
      <c r="Q188" s="284"/>
      <c r="R188" s="284"/>
      <c r="S188" s="284"/>
      <c r="T188" s="283"/>
      <c r="U188" s="275"/>
      <c r="V188" s="314"/>
      <c r="W188" s="314"/>
      <c r="X188" s="314"/>
      <c r="Y188" s="275"/>
      <c r="Z188" s="275"/>
      <c r="AA188" s="275"/>
      <c r="AB188" s="275"/>
      <c r="AC188" s="275"/>
      <c r="AD188" s="275"/>
      <c r="AE188" s="275"/>
    </row>
    <row r="189" spans="1:31" ht="15" customHeight="1" outlineLevel="1" x14ac:dyDescent="0.3">
      <c r="A189" s="275"/>
      <c r="B189" s="475" t="s">
        <v>335</v>
      </c>
      <c r="C189" s="452" t="s">
        <v>37</v>
      </c>
      <c r="D189" s="293" t="s">
        <v>434</v>
      </c>
      <c r="E189" s="276">
        <v>0</v>
      </c>
      <c r="F189" s="442">
        <v>0</v>
      </c>
      <c r="G189" s="279">
        <v>1</v>
      </c>
      <c r="H189" s="278">
        <v>0</v>
      </c>
      <c r="I189" s="444">
        <v>-1.2484394506866417E-3</v>
      </c>
      <c r="J189" s="278">
        <v>1.2484394506866417E-3</v>
      </c>
      <c r="K189" s="445" t="s">
        <v>32</v>
      </c>
      <c r="L189" s="447" t="s">
        <v>32</v>
      </c>
      <c r="M189" s="284"/>
      <c r="N189" s="284"/>
      <c r="O189" s="284"/>
      <c r="P189" s="284"/>
      <c r="Q189" s="284"/>
      <c r="R189" s="284"/>
      <c r="S189" s="284"/>
      <c r="T189" s="283"/>
      <c r="U189" s="275"/>
      <c r="V189" s="314"/>
      <c r="W189" s="314"/>
      <c r="X189" s="314"/>
      <c r="Y189" s="275"/>
      <c r="Z189" s="275"/>
      <c r="AA189" s="275"/>
      <c r="AB189" s="275"/>
      <c r="AC189" s="275"/>
      <c r="AD189" s="275"/>
      <c r="AE189" s="275"/>
    </row>
    <row r="190" spans="1:31" ht="15" customHeight="1" outlineLevel="1" x14ac:dyDescent="0.3">
      <c r="A190" s="275"/>
      <c r="B190" s="475" t="s">
        <v>336</v>
      </c>
      <c r="C190" s="452" t="s">
        <v>37</v>
      </c>
      <c r="D190" s="293"/>
      <c r="E190" s="276">
        <v>0</v>
      </c>
      <c r="F190" s="442" t="s">
        <v>30</v>
      </c>
      <c r="G190" s="279">
        <v>0</v>
      </c>
      <c r="H190" s="278">
        <v>0</v>
      </c>
      <c r="I190" s="444">
        <v>0</v>
      </c>
      <c r="J190" s="278">
        <v>0</v>
      </c>
      <c r="K190" s="445">
        <v>0</v>
      </c>
      <c r="L190" s="447">
        <v>0</v>
      </c>
      <c r="M190" s="284"/>
      <c r="N190" s="284"/>
      <c r="O190" s="284"/>
      <c r="P190" s="284"/>
      <c r="Q190" s="284"/>
      <c r="R190" s="284"/>
      <c r="S190" s="284"/>
      <c r="T190" s="283"/>
      <c r="U190" s="275"/>
      <c r="V190" s="314"/>
      <c r="W190" s="314"/>
      <c r="X190" s="314"/>
      <c r="Y190" s="275"/>
      <c r="Z190" s="275"/>
      <c r="AA190" s="275"/>
      <c r="AB190" s="275"/>
      <c r="AC190" s="275"/>
      <c r="AD190" s="275"/>
      <c r="AE190" s="275"/>
    </row>
    <row r="191" spans="1:31" ht="15" customHeight="1" outlineLevel="1" x14ac:dyDescent="0.3">
      <c r="A191" s="275"/>
      <c r="B191" s="475" t="s">
        <v>337</v>
      </c>
      <c r="C191" s="455" t="s">
        <v>37</v>
      </c>
      <c r="D191" s="293"/>
      <c r="E191" s="276">
        <v>0</v>
      </c>
      <c r="F191" s="442" t="s">
        <v>30</v>
      </c>
      <c r="G191" s="279">
        <v>0</v>
      </c>
      <c r="H191" s="278">
        <v>0</v>
      </c>
      <c r="I191" s="444">
        <v>0</v>
      </c>
      <c r="J191" s="278">
        <v>0</v>
      </c>
      <c r="K191" s="445">
        <v>0</v>
      </c>
      <c r="L191" s="447">
        <v>0</v>
      </c>
      <c r="M191" s="284"/>
      <c r="N191" s="284"/>
      <c r="O191" s="284"/>
      <c r="P191" s="284"/>
      <c r="Q191" s="284"/>
      <c r="R191" s="284"/>
      <c r="S191" s="284"/>
      <c r="T191" s="283"/>
      <c r="U191" s="275"/>
      <c r="V191" s="314"/>
      <c r="W191" s="314"/>
      <c r="X191" s="314"/>
      <c r="Y191" s="275"/>
      <c r="Z191" s="275"/>
      <c r="AA191" s="275"/>
      <c r="AB191" s="275"/>
      <c r="AC191" s="275"/>
      <c r="AD191" s="275"/>
      <c r="AE191" s="275"/>
    </row>
    <row r="192" spans="1:31" ht="20.100000000000001" customHeight="1" x14ac:dyDescent="0.3">
      <c r="A192" s="275"/>
      <c r="B192" s="450">
        <v>6</v>
      </c>
      <c r="C192" s="698" t="s">
        <v>237</v>
      </c>
      <c r="D192" s="699"/>
      <c r="E192" s="277">
        <v>322</v>
      </c>
      <c r="F192" s="442">
        <v>1.5333333333333334</v>
      </c>
      <c r="G192" s="279">
        <v>210</v>
      </c>
      <c r="H192" s="278">
        <v>7.7199712299208828E-2</v>
      </c>
      <c r="I192" s="444">
        <v>4.7746696871438843E-2</v>
      </c>
      <c r="J192" s="280">
        <v>2.9453015427769985E-2</v>
      </c>
      <c r="K192" s="445">
        <v>0.10638297872340426</v>
      </c>
      <c r="L192" s="447">
        <v>0.1702127659574468</v>
      </c>
      <c r="M192" s="728" t="s">
        <v>802</v>
      </c>
      <c r="N192" s="729"/>
      <c r="O192" s="729"/>
      <c r="P192" s="729"/>
      <c r="Q192" s="729"/>
      <c r="R192" s="729"/>
      <c r="S192" s="729"/>
      <c r="T192" s="730"/>
      <c r="U192" s="275"/>
      <c r="V192" s="314" t="s">
        <v>722</v>
      </c>
      <c r="W192" s="314" t="s">
        <v>723</v>
      </c>
      <c r="X192" s="314"/>
      <c r="Y192" s="275"/>
      <c r="Z192" s="275"/>
      <c r="AA192" s="275"/>
      <c r="AB192" s="275"/>
      <c r="AC192" s="275"/>
      <c r="AD192" s="275"/>
      <c r="AE192" s="275"/>
    </row>
    <row r="193" spans="1:31" ht="15" customHeight="1" outlineLevel="1" x14ac:dyDescent="0.3">
      <c r="A193" s="275"/>
      <c r="B193" s="475" t="s">
        <v>338</v>
      </c>
      <c r="C193" s="452" t="s">
        <v>237</v>
      </c>
      <c r="D193" s="293" t="s">
        <v>382</v>
      </c>
      <c r="E193" s="276">
        <v>21</v>
      </c>
      <c r="F193" s="442">
        <v>0.25609756097560976</v>
      </c>
      <c r="G193" s="279">
        <v>82</v>
      </c>
      <c r="H193" s="278">
        <v>6.5217391304347824E-2</v>
      </c>
      <c r="I193" s="444">
        <v>-0.32525879917184264</v>
      </c>
      <c r="J193" s="278">
        <v>0.39047619047619048</v>
      </c>
      <c r="K193" s="445" t="s">
        <v>32</v>
      </c>
      <c r="L193" s="447" t="s">
        <v>32</v>
      </c>
      <c r="M193" s="284"/>
      <c r="N193" s="284"/>
      <c r="O193" s="284"/>
      <c r="P193" s="284"/>
      <c r="Q193" s="284"/>
      <c r="R193" s="284"/>
      <c r="S193" s="284"/>
      <c r="T193" s="283"/>
      <c r="U193" s="275"/>
      <c r="V193" s="314"/>
      <c r="W193" s="314"/>
      <c r="X193" s="314"/>
      <c r="Y193" s="275"/>
      <c r="Z193" s="275"/>
      <c r="AA193" s="275"/>
      <c r="AB193" s="275"/>
      <c r="AC193" s="275"/>
      <c r="AD193" s="275"/>
      <c r="AE193" s="275"/>
    </row>
    <row r="194" spans="1:31" ht="15" customHeight="1" outlineLevel="1" x14ac:dyDescent="0.3">
      <c r="A194" s="275"/>
      <c r="B194" s="475" t="s">
        <v>339</v>
      </c>
      <c r="C194" s="452" t="s">
        <v>237</v>
      </c>
      <c r="D194" s="293"/>
      <c r="E194" s="276">
        <v>0</v>
      </c>
      <c r="F194" s="442" t="s">
        <v>30</v>
      </c>
      <c r="G194" s="279">
        <v>0</v>
      </c>
      <c r="H194" s="278">
        <v>0</v>
      </c>
      <c r="I194" s="444">
        <v>0</v>
      </c>
      <c r="J194" s="278">
        <v>0</v>
      </c>
      <c r="K194" s="445">
        <v>0</v>
      </c>
      <c r="L194" s="447">
        <v>0</v>
      </c>
      <c r="M194" s="284"/>
      <c r="N194" s="284"/>
      <c r="O194" s="284"/>
      <c r="P194" s="284"/>
      <c r="Q194" s="284"/>
      <c r="R194" s="284"/>
      <c r="S194" s="284"/>
      <c r="T194" s="283"/>
      <c r="U194" s="275"/>
      <c r="V194" s="314"/>
      <c r="W194" s="314"/>
      <c r="X194" s="314"/>
      <c r="Y194" s="275"/>
      <c r="Z194" s="275"/>
      <c r="AA194" s="275"/>
      <c r="AB194" s="275"/>
      <c r="AC194" s="275"/>
      <c r="AD194" s="275"/>
      <c r="AE194" s="275"/>
    </row>
    <row r="195" spans="1:31" ht="15" customHeight="1" outlineLevel="1" x14ac:dyDescent="0.3">
      <c r="A195" s="275"/>
      <c r="B195" s="475" t="s">
        <v>340</v>
      </c>
      <c r="C195" s="452" t="s">
        <v>237</v>
      </c>
      <c r="D195" s="293"/>
      <c r="E195" s="276">
        <v>0</v>
      </c>
      <c r="F195" s="442" t="s">
        <v>30</v>
      </c>
      <c r="G195" s="279">
        <v>0</v>
      </c>
      <c r="H195" s="278">
        <v>0</v>
      </c>
      <c r="I195" s="444">
        <v>0</v>
      </c>
      <c r="J195" s="278">
        <v>0</v>
      </c>
      <c r="K195" s="445">
        <v>0</v>
      </c>
      <c r="L195" s="447">
        <v>0</v>
      </c>
      <c r="M195" s="284"/>
      <c r="N195" s="284"/>
      <c r="O195" s="284"/>
      <c r="P195" s="284"/>
      <c r="Q195" s="284"/>
      <c r="R195" s="284"/>
      <c r="S195" s="284"/>
      <c r="T195" s="283"/>
      <c r="U195" s="275"/>
      <c r="V195" s="314"/>
      <c r="W195" s="314"/>
      <c r="X195" s="314"/>
      <c r="Y195" s="275"/>
      <c r="Z195" s="275"/>
      <c r="AA195" s="275"/>
      <c r="AB195" s="275"/>
      <c r="AC195" s="275"/>
      <c r="AD195" s="275"/>
      <c r="AE195" s="275"/>
    </row>
    <row r="196" spans="1:31" ht="15" customHeight="1" outlineLevel="1" x14ac:dyDescent="0.3">
      <c r="A196" s="275"/>
      <c r="B196" s="475" t="s">
        <v>341</v>
      </c>
      <c r="C196" s="452" t="s">
        <v>237</v>
      </c>
      <c r="D196" s="293"/>
      <c r="E196" s="276">
        <v>0</v>
      </c>
      <c r="F196" s="442" t="s">
        <v>30</v>
      </c>
      <c r="G196" s="279">
        <v>0</v>
      </c>
      <c r="H196" s="278">
        <v>0</v>
      </c>
      <c r="I196" s="444">
        <v>0</v>
      </c>
      <c r="J196" s="278">
        <v>0</v>
      </c>
      <c r="K196" s="445">
        <v>0</v>
      </c>
      <c r="L196" s="447">
        <v>0</v>
      </c>
      <c r="M196" s="284"/>
      <c r="N196" s="284"/>
      <c r="O196" s="284"/>
      <c r="P196" s="284"/>
      <c r="Q196" s="284"/>
      <c r="R196" s="284"/>
      <c r="S196" s="284"/>
      <c r="T196" s="283"/>
      <c r="U196" s="275"/>
      <c r="V196" s="314"/>
      <c r="W196" s="314"/>
      <c r="X196" s="314"/>
      <c r="Y196" s="275"/>
      <c r="Z196" s="275"/>
      <c r="AA196" s="275"/>
      <c r="AB196" s="275"/>
      <c r="AC196" s="275"/>
      <c r="AD196" s="275"/>
      <c r="AE196" s="275"/>
    </row>
    <row r="197" spans="1:31" ht="15" customHeight="1" outlineLevel="1" x14ac:dyDescent="0.3">
      <c r="A197" s="275"/>
      <c r="B197" s="475" t="s">
        <v>342</v>
      </c>
      <c r="C197" s="455" t="s">
        <v>237</v>
      </c>
      <c r="D197" s="293"/>
      <c r="E197" s="276">
        <v>0</v>
      </c>
      <c r="F197" s="442" t="s">
        <v>30</v>
      </c>
      <c r="G197" s="279">
        <v>0</v>
      </c>
      <c r="H197" s="278">
        <v>0</v>
      </c>
      <c r="I197" s="444">
        <v>0</v>
      </c>
      <c r="J197" s="278">
        <v>0</v>
      </c>
      <c r="K197" s="445">
        <v>0</v>
      </c>
      <c r="L197" s="447">
        <v>0</v>
      </c>
      <c r="M197" s="284"/>
      <c r="N197" s="284"/>
      <c r="O197" s="284"/>
      <c r="P197" s="284"/>
      <c r="Q197" s="284"/>
      <c r="R197" s="284"/>
      <c r="S197" s="284"/>
      <c r="T197" s="283"/>
      <c r="U197" s="275"/>
      <c r="V197" s="314"/>
      <c r="W197" s="314"/>
      <c r="X197" s="314"/>
      <c r="Y197" s="275"/>
      <c r="Z197" s="275"/>
      <c r="AA197" s="275"/>
      <c r="AB197" s="275"/>
      <c r="AC197" s="275"/>
      <c r="AD197" s="275"/>
      <c r="AE197" s="275"/>
    </row>
    <row r="198" spans="1:31" ht="20.100000000000001" customHeight="1" x14ac:dyDescent="0.3">
      <c r="A198" s="275"/>
      <c r="B198" s="450">
        <v>7</v>
      </c>
      <c r="C198" s="691" t="s">
        <v>40</v>
      </c>
      <c r="D198" s="692"/>
      <c r="E198" s="277">
        <v>232</v>
      </c>
      <c r="F198" s="442">
        <v>2.8292682926829267</v>
      </c>
      <c r="G198" s="279">
        <v>82</v>
      </c>
      <c r="H198" s="278">
        <v>5.5622152960920643E-2</v>
      </c>
      <c r="I198" s="444">
        <v>4.4121451698648555E-2</v>
      </c>
      <c r="J198" s="280">
        <v>1.150070126227209E-2</v>
      </c>
      <c r="K198" s="445">
        <v>6.8965517241379309E-2</v>
      </c>
      <c r="L198" s="447">
        <v>1.7241379310344827E-2</v>
      </c>
      <c r="M198" s="728" t="s">
        <v>748</v>
      </c>
      <c r="N198" s="729"/>
      <c r="O198" s="729"/>
      <c r="P198" s="729"/>
      <c r="Q198" s="729"/>
      <c r="R198" s="729"/>
      <c r="S198" s="729"/>
      <c r="T198" s="730"/>
      <c r="U198" s="275"/>
      <c r="V198" s="314" t="s">
        <v>749</v>
      </c>
      <c r="W198" s="314"/>
      <c r="X198" s="314"/>
      <c r="Y198" s="275"/>
      <c r="Z198" s="275"/>
      <c r="AA198" s="275"/>
      <c r="AB198" s="275"/>
      <c r="AC198" s="275"/>
      <c r="AD198" s="275"/>
      <c r="AE198" s="275"/>
    </row>
    <row r="199" spans="1:31" ht="15" customHeight="1" outlineLevel="1" x14ac:dyDescent="0.3">
      <c r="A199" s="275"/>
      <c r="B199" s="475" t="s">
        <v>343</v>
      </c>
      <c r="C199" s="452" t="s">
        <v>40</v>
      </c>
      <c r="D199" s="293" t="s">
        <v>387</v>
      </c>
      <c r="E199" s="276">
        <v>3</v>
      </c>
      <c r="F199" s="442">
        <v>9.6774193548387094E-2</v>
      </c>
      <c r="G199" s="279">
        <v>31</v>
      </c>
      <c r="H199" s="278">
        <v>1.2931034482758621E-2</v>
      </c>
      <c r="I199" s="444">
        <v>-0.36511774600504626</v>
      </c>
      <c r="J199" s="278">
        <v>0.37804878048780488</v>
      </c>
      <c r="K199" s="445">
        <v>1</v>
      </c>
      <c r="L199" s="447">
        <v>0</v>
      </c>
      <c r="M199" s="284"/>
      <c r="N199" s="284"/>
      <c r="O199" s="284"/>
      <c r="P199" s="284"/>
      <c r="Q199" s="284"/>
      <c r="R199" s="284"/>
      <c r="S199" s="284"/>
      <c r="T199" s="283"/>
      <c r="U199" s="275"/>
      <c r="V199" s="314"/>
      <c r="W199" s="314"/>
      <c r="X199" s="314"/>
      <c r="Y199" s="275"/>
      <c r="Z199" s="275"/>
      <c r="AA199" s="275"/>
      <c r="AB199" s="275"/>
      <c r="AC199" s="275"/>
      <c r="AD199" s="275"/>
      <c r="AE199" s="275"/>
    </row>
    <row r="200" spans="1:31" ht="15" customHeight="1" outlineLevel="1" x14ac:dyDescent="0.3">
      <c r="A200" s="275"/>
      <c r="B200" s="475" t="s">
        <v>344</v>
      </c>
      <c r="C200" s="452" t="s">
        <v>40</v>
      </c>
      <c r="D200" s="293" t="s">
        <v>422</v>
      </c>
      <c r="E200" s="276">
        <v>1</v>
      </c>
      <c r="F200" s="442">
        <v>1</v>
      </c>
      <c r="G200" s="279">
        <v>1</v>
      </c>
      <c r="H200" s="278">
        <v>4.3103448275862068E-3</v>
      </c>
      <c r="I200" s="444">
        <v>-7.8847771236333058E-3</v>
      </c>
      <c r="J200" s="278">
        <v>1.2195121951219513E-2</v>
      </c>
      <c r="K200" s="445">
        <v>0</v>
      </c>
      <c r="L200" s="447">
        <v>0</v>
      </c>
      <c r="M200" s="284"/>
      <c r="N200" s="284"/>
      <c r="O200" s="284"/>
      <c r="P200" s="284"/>
      <c r="Q200" s="284"/>
      <c r="R200" s="284"/>
      <c r="S200" s="284"/>
      <c r="T200" s="283"/>
      <c r="U200" s="275"/>
      <c r="V200" s="314"/>
      <c r="W200" s="314"/>
      <c r="X200" s="314"/>
      <c r="Y200" s="275"/>
      <c r="Z200" s="275"/>
      <c r="AA200" s="275"/>
      <c r="AB200" s="275"/>
      <c r="AC200" s="275"/>
      <c r="AD200" s="275"/>
      <c r="AE200" s="275"/>
    </row>
    <row r="201" spans="1:31" ht="15" customHeight="1" outlineLevel="1" x14ac:dyDescent="0.3">
      <c r="A201" s="275"/>
      <c r="B201" s="475" t="s">
        <v>345</v>
      </c>
      <c r="C201" s="452" t="s">
        <v>40</v>
      </c>
      <c r="D201" s="293"/>
      <c r="E201" s="276">
        <v>0</v>
      </c>
      <c r="F201" s="442" t="s">
        <v>30</v>
      </c>
      <c r="G201" s="279">
        <v>0</v>
      </c>
      <c r="H201" s="278">
        <v>0</v>
      </c>
      <c r="I201" s="444">
        <v>0</v>
      </c>
      <c r="J201" s="278">
        <v>0</v>
      </c>
      <c r="K201" s="445">
        <v>0</v>
      </c>
      <c r="L201" s="447">
        <v>0</v>
      </c>
      <c r="M201" s="284"/>
      <c r="N201" s="284"/>
      <c r="O201" s="284"/>
      <c r="P201" s="284"/>
      <c r="Q201" s="284"/>
      <c r="R201" s="284"/>
      <c r="S201" s="284"/>
      <c r="T201" s="283"/>
      <c r="U201" s="275"/>
      <c r="V201" s="314"/>
      <c r="W201" s="314"/>
      <c r="X201" s="314"/>
      <c r="Y201" s="275"/>
      <c r="Z201" s="275"/>
      <c r="AA201" s="275"/>
      <c r="AB201" s="275"/>
      <c r="AC201" s="275"/>
      <c r="AD201" s="275"/>
      <c r="AE201" s="275"/>
    </row>
    <row r="202" spans="1:31" ht="15" customHeight="1" outlineLevel="1" x14ac:dyDescent="0.3">
      <c r="A202" s="275"/>
      <c r="B202" s="475" t="s">
        <v>346</v>
      </c>
      <c r="C202" s="452" t="s">
        <v>40</v>
      </c>
      <c r="D202" s="293"/>
      <c r="E202" s="276">
        <v>0</v>
      </c>
      <c r="F202" s="442" t="s">
        <v>30</v>
      </c>
      <c r="G202" s="279">
        <v>0</v>
      </c>
      <c r="H202" s="278">
        <v>0</v>
      </c>
      <c r="I202" s="444">
        <v>0</v>
      </c>
      <c r="J202" s="278">
        <v>0</v>
      </c>
      <c r="K202" s="445">
        <v>0</v>
      </c>
      <c r="L202" s="447">
        <v>0</v>
      </c>
      <c r="M202" s="284"/>
      <c r="N202" s="284"/>
      <c r="O202" s="284"/>
      <c r="P202" s="284"/>
      <c r="Q202" s="284"/>
      <c r="R202" s="284"/>
      <c r="S202" s="284"/>
      <c r="T202" s="283"/>
      <c r="U202" s="275"/>
      <c r="V202" s="314"/>
      <c r="W202" s="314"/>
      <c r="X202" s="314"/>
      <c r="Y202" s="275"/>
      <c r="Z202" s="275"/>
      <c r="AA202" s="275"/>
      <c r="AB202" s="275"/>
      <c r="AC202" s="275"/>
      <c r="AD202" s="275"/>
      <c r="AE202" s="275"/>
    </row>
    <row r="203" spans="1:31" ht="15" customHeight="1" outlineLevel="1" x14ac:dyDescent="0.3">
      <c r="A203" s="275"/>
      <c r="B203" s="475" t="s">
        <v>347</v>
      </c>
      <c r="C203" s="455" t="s">
        <v>40</v>
      </c>
      <c r="D203" s="293"/>
      <c r="E203" s="276">
        <v>0</v>
      </c>
      <c r="F203" s="442" t="s">
        <v>30</v>
      </c>
      <c r="G203" s="279">
        <v>0</v>
      </c>
      <c r="H203" s="278">
        <v>0</v>
      </c>
      <c r="I203" s="444">
        <v>0</v>
      </c>
      <c r="J203" s="278">
        <v>0</v>
      </c>
      <c r="K203" s="445">
        <v>0</v>
      </c>
      <c r="L203" s="447">
        <v>0</v>
      </c>
      <c r="M203" s="284"/>
      <c r="N203" s="284"/>
      <c r="O203" s="284"/>
      <c r="P203" s="284"/>
      <c r="Q203" s="284"/>
      <c r="R203" s="284"/>
      <c r="S203" s="284"/>
      <c r="T203" s="283"/>
      <c r="U203" s="275"/>
      <c r="V203" s="314"/>
      <c r="W203" s="314"/>
      <c r="X203" s="314"/>
      <c r="Y203" s="275"/>
      <c r="Z203" s="275"/>
      <c r="AA203" s="275"/>
      <c r="AB203" s="275"/>
      <c r="AC203" s="275"/>
      <c r="AD203" s="275"/>
      <c r="AE203" s="275"/>
    </row>
    <row r="204" spans="1:31" ht="20.100000000000001" customHeight="1" x14ac:dyDescent="0.3">
      <c r="A204" s="275"/>
      <c r="B204" s="450">
        <v>8</v>
      </c>
      <c r="C204" s="691" t="s">
        <v>34</v>
      </c>
      <c r="D204" s="692"/>
      <c r="E204" s="277">
        <v>191</v>
      </c>
      <c r="F204" s="442">
        <v>0.69454545454545458</v>
      </c>
      <c r="G204" s="279">
        <v>275</v>
      </c>
      <c r="H204" s="278">
        <v>4.5792375929033804E-2</v>
      </c>
      <c r="I204" s="444">
        <v>7.2229509640969192E-3</v>
      </c>
      <c r="J204" s="280">
        <v>3.8569424964936885E-2</v>
      </c>
      <c r="K204" s="445">
        <v>5.9701492537313432E-2</v>
      </c>
      <c r="L204" s="447">
        <v>1.4925373134328358E-2</v>
      </c>
      <c r="M204" s="728" t="s">
        <v>472</v>
      </c>
      <c r="N204" s="729"/>
      <c r="O204" s="729"/>
      <c r="P204" s="729"/>
      <c r="Q204" s="729"/>
      <c r="R204" s="729"/>
      <c r="S204" s="729"/>
      <c r="T204" s="730"/>
      <c r="U204" s="275"/>
      <c r="V204" s="314" t="s">
        <v>614</v>
      </c>
      <c r="W204" s="314"/>
      <c r="X204" s="314"/>
      <c r="Y204" s="275"/>
      <c r="Z204" s="275"/>
      <c r="AA204" s="275"/>
      <c r="AB204" s="275"/>
      <c r="AC204" s="275"/>
      <c r="AD204" s="275"/>
      <c r="AE204" s="275"/>
    </row>
    <row r="205" spans="1:31" ht="15" customHeight="1" outlineLevel="1" x14ac:dyDescent="0.3">
      <c r="A205" s="275"/>
      <c r="B205" s="475" t="s">
        <v>348</v>
      </c>
      <c r="C205" s="452" t="s">
        <v>34</v>
      </c>
      <c r="D205" s="293" t="s">
        <v>391</v>
      </c>
      <c r="E205" s="276">
        <v>5</v>
      </c>
      <c r="F205" s="442">
        <v>0.83333333333333337</v>
      </c>
      <c r="G205" s="279">
        <v>6</v>
      </c>
      <c r="H205" s="278">
        <v>2.6178010471204188E-2</v>
      </c>
      <c r="I205" s="444">
        <v>4.3598286530223684E-3</v>
      </c>
      <c r="J205" s="278">
        <v>2.181818181818182E-2</v>
      </c>
      <c r="K205" s="445">
        <v>0</v>
      </c>
      <c r="L205" s="447">
        <v>0</v>
      </c>
      <c r="M205" s="284"/>
      <c r="N205" s="284"/>
      <c r="O205" s="284"/>
      <c r="P205" s="284"/>
      <c r="Q205" s="284"/>
      <c r="R205" s="284"/>
      <c r="S205" s="284"/>
      <c r="T205" s="283"/>
      <c r="U205" s="275"/>
      <c r="V205" s="314"/>
      <c r="W205" s="314"/>
      <c r="X205" s="314"/>
      <c r="Y205" s="275"/>
      <c r="Z205" s="275"/>
      <c r="AA205" s="275"/>
      <c r="AB205" s="275"/>
      <c r="AC205" s="275"/>
      <c r="AD205" s="275"/>
      <c r="AE205" s="275"/>
    </row>
    <row r="206" spans="1:31" ht="15" customHeight="1" outlineLevel="1" x14ac:dyDescent="0.3">
      <c r="A206" s="275"/>
      <c r="B206" s="475" t="s">
        <v>349</v>
      </c>
      <c r="C206" s="452" t="s">
        <v>34</v>
      </c>
      <c r="D206" s="293" t="s">
        <v>400</v>
      </c>
      <c r="E206" s="276">
        <v>4</v>
      </c>
      <c r="F206" s="442">
        <v>0.66666666666666663</v>
      </c>
      <c r="G206" s="279">
        <v>6</v>
      </c>
      <c r="H206" s="278">
        <v>2.0942408376963352E-2</v>
      </c>
      <c r="I206" s="444">
        <v>-8.7577344121846784E-4</v>
      </c>
      <c r="J206" s="278">
        <v>2.181818181818182E-2</v>
      </c>
      <c r="K206" s="445" t="s">
        <v>32</v>
      </c>
      <c r="L206" s="447" t="s">
        <v>32</v>
      </c>
      <c r="M206" s="284"/>
      <c r="N206" s="284"/>
      <c r="O206" s="284"/>
      <c r="P206" s="284"/>
      <c r="Q206" s="284"/>
      <c r="R206" s="284"/>
      <c r="S206" s="284"/>
      <c r="T206" s="283"/>
      <c r="U206" s="275"/>
      <c r="V206" s="314"/>
      <c r="W206" s="314"/>
      <c r="X206" s="314"/>
      <c r="Y206" s="275"/>
      <c r="Z206" s="275"/>
      <c r="AA206" s="275"/>
      <c r="AB206" s="275"/>
      <c r="AC206" s="275"/>
      <c r="AD206" s="275"/>
      <c r="AE206" s="275"/>
    </row>
    <row r="207" spans="1:31" ht="15" customHeight="1" outlineLevel="1" x14ac:dyDescent="0.3">
      <c r="A207" s="275"/>
      <c r="B207" s="475" t="s">
        <v>350</v>
      </c>
      <c r="C207" s="452" t="s">
        <v>34</v>
      </c>
      <c r="D207" s="293" t="s">
        <v>383</v>
      </c>
      <c r="E207" s="276">
        <v>3</v>
      </c>
      <c r="F207" s="442">
        <v>3</v>
      </c>
      <c r="G207" s="279">
        <v>1</v>
      </c>
      <c r="H207" s="278">
        <v>1.5706806282722512E-2</v>
      </c>
      <c r="I207" s="444">
        <v>1.2070442646358877E-2</v>
      </c>
      <c r="J207" s="278">
        <v>3.6363636363636364E-3</v>
      </c>
      <c r="K207" s="445" t="s">
        <v>32</v>
      </c>
      <c r="L207" s="447" t="s">
        <v>32</v>
      </c>
      <c r="M207" s="284"/>
      <c r="N207" s="284"/>
      <c r="O207" s="284"/>
      <c r="P207" s="284"/>
      <c r="Q207" s="284"/>
      <c r="R207" s="284"/>
      <c r="S207" s="284"/>
      <c r="T207" s="283"/>
      <c r="U207" s="275"/>
      <c r="V207" s="314"/>
      <c r="W207" s="314"/>
      <c r="X207" s="314"/>
      <c r="Y207" s="275"/>
      <c r="Z207" s="275"/>
      <c r="AA207" s="275"/>
      <c r="AB207" s="275"/>
      <c r="AC207" s="275"/>
      <c r="AD207" s="275"/>
      <c r="AE207" s="275"/>
    </row>
    <row r="208" spans="1:31" ht="15" customHeight="1" outlineLevel="1" x14ac:dyDescent="0.3">
      <c r="A208" s="275"/>
      <c r="B208" s="475" t="s">
        <v>351</v>
      </c>
      <c r="C208" s="452" t="s">
        <v>34</v>
      </c>
      <c r="D208" s="293"/>
      <c r="E208" s="276">
        <v>0</v>
      </c>
      <c r="F208" s="442" t="s">
        <v>30</v>
      </c>
      <c r="G208" s="279">
        <v>0</v>
      </c>
      <c r="H208" s="278">
        <v>0</v>
      </c>
      <c r="I208" s="444">
        <v>0</v>
      </c>
      <c r="J208" s="278">
        <v>0</v>
      </c>
      <c r="K208" s="445">
        <v>0</v>
      </c>
      <c r="L208" s="447">
        <v>0</v>
      </c>
      <c r="M208" s="284"/>
      <c r="N208" s="284"/>
      <c r="O208" s="284"/>
      <c r="P208" s="284"/>
      <c r="Q208" s="284"/>
      <c r="R208" s="284"/>
      <c r="S208" s="284"/>
      <c r="T208" s="283"/>
      <c r="U208" s="275"/>
      <c r="V208" s="314"/>
      <c r="W208" s="314"/>
      <c r="X208" s="314"/>
      <c r="Y208" s="275"/>
      <c r="Z208" s="275"/>
      <c r="AA208" s="275"/>
      <c r="AB208" s="275"/>
      <c r="AC208" s="275"/>
      <c r="AD208" s="275"/>
      <c r="AE208" s="275"/>
    </row>
    <row r="209" spans="1:31" ht="15" customHeight="1" outlineLevel="1" x14ac:dyDescent="0.3">
      <c r="A209" s="275"/>
      <c r="B209" s="475" t="s">
        <v>352</v>
      </c>
      <c r="C209" s="455" t="s">
        <v>34</v>
      </c>
      <c r="D209" s="293"/>
      <c r="E209" s="276">
        <v>0</v>
      </c>
      <c r="F209" s="442" t="s">
        <v>30</v>
      </c>
      <c r="G209" s="279">
        <v>0</v>
      </c>
      <c r="H209" s="278">
        <v>0</v>
      </c>
      <c r="I209" s="444">
        <v>0</v>
      </c>
      <c r="J209" s="278">
        <v>0</v>
      </c>
      <c r="K209" s="445">
        <v>0</v>
      </c>
      <c r="L209" s="447">
        <v>0</v>
      </c>
      <c r="M209" s="284"/>
      <c r="N209" s="284"/>
      <c r="O209" s="284"/>
      <c r="P209" s="284"/>
      <c r="Q209" s="284"/>
      <c r="R209" s="284"/>
      <c r="S209" s="284"/>
      <c r="T209" s="283"/>
      <c r="U209" s="275"/>
      <c r="V209" s="314"/>
      <c r="W209" s="314"/>
      <c r="X209" s="314"/>
      <c r="Y209" s="275"/>
      <c r="Z209" s="275"/>
      <c r="AA209" s="275"/>
      <c r="AB209" s="275"/>
      <c r="AC209" s="275"/>
      <c r="AD209" s="275"/>
      <c r="AE209" s="275"/>
    </row>
    <row r="210" spans="1:31" ht="20.100000000000001" customHeight="1" x14ac:dyDescent="0.3">
      <c r="A210" s="275"/>
      <c r="B210" s="450">
        <v>9</v>
      </c>
      <c r="C210" s="693" t="s">
        <v>43</v>
      </c>
      <c r="D210" s="694"/>
      <c r="E210" s="277">
        <v>172</v>
      </c>
      <c r="F210" s="442">
        <v>0.30228471001757468</v>
      </c>
      <c r="G210" s="279">
        <v>569</v>
      </c>
      <c r="H210" s="278">
        <v>4.1237113402061855E-2</v>
      </c>
      <c r="I210" s="444">
        <v>-3.8566533161753007E-2</v>
      </c>
      <c r="J210" s="280">
        <v>7.9803646563814862E-2</v>
      </c>
      <c r="K210" s="445">
        <v>0.1875</v>
      </c>
      <c r="L210" s="447">
        <v>0.29166666666666669</v>
      </c>
      <c r="M210" s="728" t="s">
        <v>750</v>
      </c>
      <c r="N210" s="729"/>
      <c r="O210" s="729"/>
      <c r="P210" s="729"/>
      <c r="Q210" s="729"/>
      <c r="R210" s="729"/>
      <c r="S210" s="729"/>
      <c r="T210" s="730"/>
      <c r="U210" s="275"/>
      <c r="V210" s="314"/>
      <c r="W210" s="314"/>
      <c r="X210" s="314"/>
      <c r="Y210" s="275"/>
      <c r="Z210" s="275"/>
      <c r="AA210" s="275"/>
      <c r="AB210" s="275"/>
      <c r="AC210" s="275"/>
      <c r="AD210" s="275"/>
      <c r="AE210" s="275"/>
    </row>
    <row r="211" spans="1:31" ht="15" customHeight="1" outlineLevel="1" x14ac:dyDescent="0.3">
      <c r="A211" s="275"/>
      <c r="B211" s="475" t="s">
        <v>353</v>
      </c>
      <c r="C211" s="452" t="s">
        <v>43</v>
      </c>
      <c r="D211" s="294" t="s">
        <v>395</v>
      </c>
      <c r="E211" s="276">
        <v>35</v>
      </c>
      <c r="F211" s="442">
        <v>0.15350877192982457</v>
      </c>
      <c r="G211" s="279">
        <v>228</v>
      </c>
      <c r="H211" s="278">
        <v>0.20348837209302326</v>
      </c>
      <c r="I211" s="444">
        <v>-0.19721461560469203</v>
      </c>
      <c r="J211" s="278">
        <v>0.40070298769771528</v>
      </c>
      <c r="K211" s="445">
        <v>0</v>
      </c>
      <c r="L211" s="447">
        <v>0.5</v>
      </c>
      <c r="M211" s="284"/>
      <c r="N211" s="284"/>
      <c r="O211" s="284"/>
      <c r="P211" s="284"/>
      <c r="Q211" s="284"/>
      <c r="R211" s="284"/>
      <c r="S211" s="284"/>
      <c r="T211" s="283"/>
      <c r="U211" s="275"/>
      <c r="V211" s="314"/>
      <c r="W211" s="314"/>
      <c r="X211" s="314"/>
      <c r="Y211" s="275"/>
      <c r="Z211" s="275"/>
      <c r="AA211" s="275"/>
      <c r="AB211" s="275"/>
      <c r="AC211" s="275"/>
      <c r="AD211" s="275"/>
      <c r="AE211" s="275"/>
    </row>
    <row r="212" spans="1:31" ht="15" customHeight="1" outlineLevel="1" x14ac:dyDescent="0.3">
      <c r="A212" s="275"/>
      <c r="B212" s="475" t="s">
        <v>354</v>
      </c>
      <c r="C212" s="452" t="s">
        <v>43</v>
      </c>
      <c r="D212" s="293" t="s">
        <v>388</v>
      </c>
      <c r="E212" s="276">
        <v>20</v>
      </c>
      <c r="F212" s="442">
        <v>0.145985401459854</v>
      </c>
      <c r="G212" s="279">
        <v>137</v>
      </c>
      <c r="H212" s="278">
        <v>0.11627906976744186</v>
      </c>
      <c r="I212" s="444">
        <v>-0.12449421670004497</v>
      </c>
      <c r="J212" s="278">
        <v>0.24077328646748683</v>
      </c>
      <c r="K212" s="445">
        <v>0</v>
      </c>
      <c r="L212" s="447">
        <v>0.5</v>
      </c>
      <c r="M212" s="284"/>
      <c r="N212" s="284"/>
      <c r="O212" s="284"/>
      <c r="P212" s="284"/>
      <c r="Q212" s="284"/>
      <c r="R212" s="284"/>
      <c r="S212" s="284"/>
      <c r="T212" s="283"/>
      <c r="U212" s="275"/>
      <c r="V212" s="314"/>
      <c r="W212" s="314"/>
      <c r="X212" s="314"/>
      <c r="Y212" s="275"/>
      <c r="Z212" s="275"/>
      <c r="AA212" s="275"/>
      <c r="AB212" s="275"/>
      <c r="AC212" s="275"/>
      <c r="AD212" s="275"/>
      <c r="AE212" s="275"/>
    </row>
    <row r="213" spans="1:31" ht="15" customHeight="1" outlineLevel="1" x14ac:dyDescent="0.3">
      <c r="A213" s="275"/>
      <c r="B213" s="475" t="s">
        <v>355</v>
      </c>
      <c r="C213" s="452" t="s">
        <v>43</v>
      </c>
      <c r="D213" s="293"/>
      <c r="E213" s="276">
        <v>0</v>
      </c>
      <c r="F213" s="442" t="s">
        <v>30</v>
      </c>
      <c r="G213" s="279">
        <v>0</v>
      </c>
      <c r="H213" s="278">
        <v>0</v>
      </c>
      <c r="I213" s="444">
        <v>0</v>
      </c>
      <c r="J213" s="278">
        <v>0</v>
      </c>
      <c r="K213" s="445">
        <v>0</v>
      </c>
      <c r="L213" s="447">
        <v>0</v>
      </c>
      <c r="M213" s="284"/>
      <c r="N213" s="284"/>
      <c r="O213" s="284"/>
      <c r="P213" s="284"/>
      <c r="Q213" s="284"/>
      <c r="R213" s="284"/>
      <c r="S213" s="284"/>
      <c r="T213" s="283"/>
      <c r="U213" s="275"/>
      <c r="V213" s="314"/>
      <c r="W213" s="314"/>
      <c r="X213" s="314"/>
      <c r="Y213" s="275"/>
      <c r="Z213" s="275"/>
      <c r="AA213" s="275"/>
      <c r="AB213" s="275"/>
      <c r="AC213" s="275"/>
      <c r="AD213" s="275"/>
      <c r="AE213" s="275"/>
    </row>
    <row r="214" spans="1:31" ht="15" customHeight="1" outlineLevel="1" x14ac:dyDescent="0.3">
      <c r="A214" s="275"/>
      <c r="B214" s="475" t="s">
        <v>356</v>
      </c>
      <c r="C214" s="452" t="s">
        <v>43</v>
      </c>
      <c r="D214" s="293"/>
      <c r="E214" s="276">
        <v>0</v>
      </c>
      <c r="F214" s="442" t="s">
        <v>30</v>
      </c>
      <c r="G214" s="279">
        <v>0</v>
      </c>
      <c r="H214" s="278">
        <v>0</v>
      </c>
      <c r="I214" s="444">
        <v>0</v>
      </c>
      <c r="J214" s="278">
        <v>0</v>
      </c>
      <c r="K214" s="445">
        <v>0</v>
      </c>
      <c r="L214" s="447">
        <v>0</v>
      </c>
      <c r="M214" s="284"/>
      <c r="N214" s="284"/>
      <c r="O214" s="284"/>
      <c r="P214" s="284"/>
      <c r="Q214" s="284"/>
      <c r="R214" s="284"/>
      <c r="S214" s="284"/>
      <c r="T214" s="283"/>
      <c r="U214" s="275"/>
      <c r="V214" s="314"/>
      <c r="W214" s="314"/>
      <c r="X214" s="314"/>
      <c r="Y214" s="275"/>
      <c r="Z214" s="275"/>
      <c r="AA214" s="275"/>
      <c r="AB214" s="275"/>
      <c r="AC214" s="275"/>
      <c r="AD214" s="275"/>
      <c r="AE214" s="275"/>
    </row>
    <row r="215" spans="1:31" ht="15" customHeight="1" outlineLevel="1" x14ac:dyDescent="0.3">
      <c r="A215" s="275"/>
      <c r="B215" s="475" t="s">
        <v>357</v>
      </c>
      <c r="C215" s="455" t="s">
        <v>43</v>
      </c>
      <c r="D215" s="293"/>
      <c r="E215" s="276">
        <v>0</v>
      </c>
      <c r="F215" s="442" t="s">
        <v>30</v>
      </c>
      <c r="G215" s="279">
        <v>0</v>
      </c>
      <c r="H215" s="278">
        <v>0</v>
      </c>
      <c r="I215" s="444">
        <v>0</v>
      </c>
      <c r="J215" s="278">
        <v>0</v>
      </c>
      <c r="K215" s="445">
        <v>0</v>
      </c>
      <c r="L215" s="447">
        <v>0</v>
      </c>
      <c r="M215" s="284"/>
      <c r="N215" s="284"/>
      <c r="O215" s="284"/>
      <c r="P215" s="284"/>
      <c r="Q215" s="284"/>
      <c r="R215" s="284"/>
      <c r="S215" s="284"/>
      <c r="T215" s="283"/>
      <c r="U215" s="275"/>
      <c r="V215" s="314"/>
      <c r="W215" s="314"/>
      <c r="X215" s="314"/>
      <c r="Y215" s="275"/>
      <c r="Z215" s="275"/>
      <c r="AA215" s="275"/>
      <c r="AB215" s="275"/>
      <c r="AC215" s="275"/>
      <c r="AD215" s="275"/>
      <c r="AE215" s="275"/>
    </row>
    <row r="216" spans="1:31" ht="15" customHeight="1" outlineLevel="1" x14ac:dyDescent="0.3">
      <c r="A216" s="275"/>
      <c r="B216" s="450">
        <v>10</v>
      </c>
      <c r="C216" s="693" t="s">
        <v>662</v>
      </c>
      <c r="D216" s="694"/>
      <c r="E216" s="277">
        <v>2</v>
      </c>
      <c r="F216" s="442" t="s">
        <v>30</v>
      </c>
      <c r="G216" s="279">
        <v>0</v>
      </c>
      <c r="H216" s="278">
        <v>4.7950131862862621E-4</v>
      </c>
      <c r="I216" s="444">
        <v>4.7950131862862621E-4</v>
      </c>
      <c r="J216" s="280">
        <v>0</v>
      </c>
      <c r="K216" s="445">
        <v>0.5</v>
      </c>
      <c r="L216" s="447">
        <v>0</v>
      </c>
      <c r="M216" s="728">
        <v>0</v>
      </c>
      <c r="N216" s="729"/>
      <c r="O216" s="729"/>
      <c r="P216" s="729"/>
      <c r="Q216" s="729"/>
      <c r="R216" s="729"/>
      <c r="S216" s="729"/>
      <c r="T216" s="730"/>
      <c r="U216" s="275"/>
      <c r="V216" s="314"/>
      <c r="W216" s="314"/>
      <c r="X216" s="314"/>
      <c r="Y216" s="275"/>
      <c r="Z216" s="275"/>
      <c r="AA216" s="275"/>
      <c r="AB216" s="275"/>
      <c r="AC216" s="275"/>
      <c r="AD216" s="275"/>
      <c r="AE216" s="275"/>
    </row>
    <row r="217" spans="1:31" ht="15" customHeight="1" outlineLevel="1" x14ac:dyDescent="0.3">
      <c r="A217" s="275"/>
      <c r="B217" s="475" t="s">
        <v>664</v>
      </c>
      <c r="C217" s="452" t="s">
        <v>662</v>
      </c>
      <c r="D217" s="294" t="s">
        <v>663</v>
      </c>
      <c r="E217" s="276">
        <v>2</v>
      </c>
      <c r="F217" s="442" t="s">
        <v>30</v>
      </c>
      <c r="G217" s="279">
        <v>0</v>
      </c>
      <c r="H217" s="278">
        <v>1</v>
      </c>
      <c r="I217" s="444" t="s">
        <v>32</v>
      </c>
      <c r="J217" s="278" t="s">
        <v>32</v>
      </c>
      <c r="K217" s="445">
        <v>0.5</v>
      </c>
      <c r="L217" s="447">
        <v>0.5</v>
      </c>
      <c r="M217" s="284"/>
      <c r="N217" s="284"/>
      <c r="O217" s="284"/>
      <c r="P217" s="284"/>
      <c r="Q217" s="284"/>
      <c r="R217" s="284"/>
      <c r="S217" s="284"/>
      <c r="T217" s="283"/>
      <c r="U217" s="275"/>
      <c r="V217" s="314"/>
      <c r="W217" s="314"/>
      <c r="X217" s="314"/>
      <c r="Y217" s="275"/>
      <c r="Z217" s="275"/>
      <c r="AA217" s="275"/>
      <c r="AB217" s="275"/>
      <c r="AC217" s="275"/>
      <c r="AD217" s="275"/>
      <c r="AE217" s="275"/>
    </row>
    <row r="218" spans="1:31" ht="15" customHeight="1" outlineLevel="1" x14ac:dyDescent="0.3">
      <c r="A218" s="275"/>
      <c r="B218" s="475" t="s">
        <v>665</v>
      </c>
      <c r="C218" s="452" t="s">
        <v>662</v>
      </c>
      <c r="D218" s="293"/>
      <c r="E218" s="276">
        <v>0</v>
      </c>
      <c r="F218" s="442" t="s">
        <v>30</v>
      </c>
      <c r="G218" s="279">
        <v>0</v>
      </c>
      <c r="H218" s="278">
        <v>0</v>
      </c>
      <c r="I218" s="444" t="s">
        <v>32</v>
      </c>
      <c r="J218" s="278" t="s">
        <v>32</v>
      </c>
      <c r="K218" s="445">
        <v>0</v>
      </c>
      <c r="L218" s="447">
        <v>0</v>
      </c>
      <c r="M218" s="284"/>
      <c r="N218" s="284"/>
      <c r="O218" s="284"/>
      <c r="P218" s="284"/>
      <c r="Q218" s="284"/>
      <c r="R218" s="284"/>
      <c r="S218" s="284"/>
      <c r="T218" s="283"/>
      <c r="U218" s="275"/>
      <c r="V218" s="314"/>
      <c r="W218" s="314"/>
      <c r="X218" s="314"/>
      <c r="Y218" s="275"/>
      <c r="Z218" s="275"/>
      <c r="AA218" s="275"/>
      <c r="AB218" s="275"/>
      <c r="AC218" s="275"/>
      <c r="AD218" s="275"/>
      <c r="AE218" s="275"/>
    </row>
    <row r="219" spans="1:31" ht="15" customHeight="1" outlineLevel="1" x14ac:dyDescent="0.3">
      <c r="A219" s="275"/>
      <c r="B219" s="475" t="s">
        <v>666</v>
      </c>
      <c r="C219" s="452" t="s">
        <v>662</v>
      </c>
      <c r="D219" s="293"/>
      <c r="E219" s="276">
        <v>0</v>
      </c>
      <c r="F219" s="442" t="s">
        <v>30</v>
      </c>
      <c r="G219" s="279">
        <v>0</v>
      </c>
      <c r="H219" s="278">
        <v>0</v>
      </c>
      <c r="I219" s="444" t="s">
        <v>32</v>
      </c>
      <c r="J219" s="278" t="s">
        <v>32</v>
      </c>
      <c r="K219" s="445">
        <v>0</v>
      </c>
      <c r="L219" s="447">
        <v>0</v>
      </c>
      <c r="M219" s="284"/>
      <c r="N219" s="284"/>
      <c r="O219" s="284"/>
      <c r="P219" s="284"/>
      <c r="Q219" s="284"/>
      <c r="R219" s="284"/>
      <c r="S219" s="284"/>
      <c r="T219" s="283"/>
      <c r="U219" s="275"/>
      <c r="V219" s="314"/>
      <c r="W219" s="314"/>
      <c r="X219" s="314"/>
      <c r="Y219" s="275"/>
      <c r="Z219" s="275"/>
      <c r="AA219" s="275"/>
      <c r="AB219" s="275"/>
      <c r="AC219" s="275"/>
      <c r="AD219" s="275"/>
      <c r="AE219" s="275"/>
    </row>
    <row r="220" spans="1:31" ht="15" customHeight="1" outlineLevel="1" x14ac:dyDescent="0.3">
      <c r="A220" s="275"/>
      <c r="B220" s="475" t="s">
        <v>667</v>
      </c>
      <c r="C220" s="452" t="s">
        <v>662</v>
      </c>
      <c r="D220" s="293"/>
      <c r="E220" s="276">
        <v>0</v>
      </c>
      <c r="F220" s="442" t="s">
        <v>30</v>
      </c>
      <c r="G220" s="279">
        <v>0</v>
      </c>
      <c r="H220" s="278">
        <v>0</v>
      </c>
      <c r="I220" s="444" t="s">
        <v>32</v>
      </c>
      <c r="J220" s="278" t="s">
        <v>32</v>
      </c>
      <c r="K220" s="445">
        <v>0</v>
      </c>
      <c r="L220" s="447">
        <v>0</v>
      </c>
      <c r="M220" s="284"/>
      <c r="N220" s="284"/>
      <c r="O220" s="284"/>
      <c r="P220" s="284"/>
      <c r="Q220" s="284"/>
      <c r="R220" s="284"/>
      <c r="S220" s="284"/>
      <c r="T220" s="283"/>
      <c r="U220" s="275"/>
      <c r="V220" s="314"/>
      <c r="W220" s="314"/>
      <c r="X220" s="314"/>
      <c r="Y220" s="275"/>
      <c r="Z220" s="275"/>
      <c r="AA220" s="275"/>
      <c r="AB220" s="275"/>
      <c r="AC220" s="275"/>
      <c r="AD220" s="275"/>
      <c r="AE220" s="275"/>
    </row>
    <row r="221" spans="1:31" ht="15" customHeight="1" outlineLevel="1" x14ac:dyDescent="0.3">
      <c r="A221" s="275"/>
      <c r="B221" s="475" t="s">
        <v>668</v>
      </c>
      <c r="C221" s="455" t="s">
        <v>662</v>
      </c>
      <c r="D221" s="293"/>
      <c r="E221" s="276">
        <v>0</v>
      </c>
      <c r="F221" s="442" t="s">
        <v>30</v>
      </c>
      <c r="G221" s="279">
        <v>0</v>
      </c>
      <c r="H221" s="278">
        <v>0</v>
      </c>
      <c r="I221" s="444" t="s">
        <v>32</v>
      </c>
      <c r="J221" s="278" t="s">
        <v>32</v>
      </c>
      <c r="K221" s="445">
        <v>0</v>
      </c>
      <c r="L221" s="447">
        <v>0</v>
      </c>
      <c r="M221" s="284"/>
      <c r="N221" s="284"/>
      <c r="O221" s="284"/>
      <c r="P221" s="284"/>
      <c r="Q221" s="284"/>
      <c r="R221" s="284"/>
      <c r="S221" s="284"/>
      <c r="T221" s="283"/>
      <c r="U221" s="275"/>
      <c r="V221" s="314"/>
      <c r="W221" s="314"/>
      <c r="X221" s="314"/>
      <c r="Y221" s="275"/>
      <c r="Z221" s="275"/>
      <c r="AA221" s="275"/>
      <c r="AB221" s="275"/>
      <c r="AC221" s="275"/>
      <c r="AD221" s="275"/>
      <c r="AE221" s="275"/>
    </row>
    <row r="222" spans="1:31" ht="39.950000000000003" customHeight="1" x14ac:dyDescent="0.3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314"/>
      <c r="W222" s="314"/>
      <c r="X222" s="314"/>
      <c r="Y222" s="275"/>
      <c r="Z222" s="275"/>
      <c r="AA222" s="275"/>
      <c r="AB222" s="275"/>
      <c r="AC222" s="275"/>
      <c r="AD222" s="275"/>
      <c r="AE222" s="275"/>
    </row>
    <row r="223" spans="1:31" ht="18.75" customHeight="1" x14ac:dyDescent="0.3">
      <c r="A223" s="275"/>
      <c r="B223" s="331" t="s">
        <v>713</v>
      </c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314"/>
      <c r="W223" s="314"/>
      <c r="X223" s="314"/>
      <c r="Y223" s="275"/>
      <c r="Z223" s="275"/>
      <c r="AA223" s="275"/>
      <c r="AB223" s="275"/>
      <c r="AC223" s="275"/>
      <c r="AD223" s="275"/>
      <c r="AE223" s="275"/>
    </row>
    <row r="224" spans="1:31" ht="18.75" customHeight="1" x14ac:dyDescent="0.3">
      <c r="A224" s="275"/>
      <c r="B224" s="331"/>
      <c r="C224" s="331" t="s">
        <v>371</v>
      </c>
      <c r="D224" s="275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275"/>
      <c r="T224" s="275"/>
      <c r="U224" s="275"/>
      <c r="V224" s="314"/>
      <c r="W224" s="314"/>
      <c r="X224" s="314"/>
      <c r="Y224" s="275"/>
      <c r="Z224" s="275"/>
      <c r="AA224" s="275"/>
      <c r="AB224" s="275"/>
      <c r="AC224" s="275"/>
      <c r="AD224" s="275"/>
      <c r="AE224" s="275"/>
    </row>
    <row r="225" spans="1:389" ht="18.75" customHeight="1" x14ac:dyDescent="0.3">
      <c r="A225" s="275"/>
      <c r="B225" s="653" t="s">
        <v>315</v>
      </c>
      <c r="C225" s="653"/>
      <c r="D225" s="653"/>
      <c r="E225" s="653" t="s">
        <v>28</v>
      </c>
      <c r="F225" s="653" t="s">
        <v>29</v>
      </c>
      <c r="G225" s="634" t="s">
        <v>372</v>
      </c>
      <c r="H225" s="661"/>
      <c r="I225" s="661"/>
      <c r="J225" s="661"/>
      <c r="K225" s="661"/>
      <c r="L225" s="661"/>
      <c r="M225" s="661"/>
      <c r="N225" s="661"/>
      <c r="O225" s="661"/>
      <c r="P225" s="661"/>
      <c r="Q225" s="661"/>
      <c r="R225" s="661"/>
      <c r="S225" s="661"/>
      <c r="T225" s="636"/>
      <c r="U225" s="275"/>
      <c r="V225" s="314"/>
      <c r="W225" s="314"/>
      <c r="X225" s="314"/>
      <c r="Y225" s="275"/>
      <c r="Z225" s="275"/>
      <c r="AA225" s="275"/>
      <c r="AB225" s="275"/>
      <c r="AC225" s="275"/>
      <c r="AD225" s="275"/>
      <c r="AE225" s="275"/>
    </row>
    <row r="226" spans="1:389" ht="20.25" customHeight="1" x14ac:dyDescent="0.3">
      <c r="A226" s="275"/>
      <c r="B226" s="653"/>
      <c r="C226" s="653"/>
      <c r="D226" s="653"/>
      <c r="E226" s="653"/>
      <c r="F226" s="653"/>
      <c r="G226" s="635"/>
      <c r="H226" s="707"/>
      <c r="I226" s="707"/>
      <c r="J226" s="707"/>
      <c r="K226" s="707"/>
      <c r="L226" s="662"/>
      <c r="M226" s="662"/>
      <c r="N226" s="662"/>
      <c r="O226" s="662"/>
      <c r="P226" s="662"/>
      <c r="Q226" s="662"/>
      <c r="R226" s="662"/>
      <c r="S226" s="662"/>
      <c r="T226" s="639"/>
      <c r="U226" s="275"/>
      <c r="V226" s="314"/>
      <c r="W226" s="314"/>
      <c r="X226" s="316"/>
      <c r="Y226" s="275"/>
      <c r="Z226" s="275"/>
      <c r="AA226" s="275"/>
      <c r="AB226" s="275"/>
      <c r="AC226" s="275"/>
      <c r="AD226" s="275"/>
      <c r="AE226" s="275"/>
      <c r="AF226" s="1"/>
      <c r="NY226"/>
    </row>
    <row r="227" spans="1:389" ht="20.100000000000001" customHeight="1" x14ac:dyDescent="0.3">
      <c r="A227" s="275"/>
      <c r="B227" s="679" t="s">
        <v>232</v>
      </c>
      <c r="C227" s="670"/>
      <c r="D227" s="671"/>
      <c r="E227" s="457">
        <v>1783</v>
      </c>
      <c r="F227" s="306" t="s">
        <v>31</v>
      </c>
      <c r="G227" s="700"/>
      <c r="H227" s="701"/>
      <c r="I227" s="701"/>
      <c r="J227" s="701"/>
      <c r="K227" s="701"/>
      <c r="L227" s="701"/>
      <c r="M227" s="701"/>
      <c r="N227" s="701"/>
      <c r="O227" s="701"/>
      <c r="P227" s="701"/>
      <c r="Q227" s="701"/>
      <c r="R227" s="701"/>
      <c r="S227" s="701"/>
      <c r="T227" s="702"/>
      <c r="U227" s="275"/>
      <c r="V227" s="314"/>
      <c r="W227" s="314"/>
      <c r="X227" s="458"/>
      <c r="Y227" s="275"/>
      <c r="Z227" s="275"/>
      <c r="AB227" s="275"/>
      <c r="AC227" s="275"/>
      <c r="AD227" s="275"/>
      <c r="AE227" s="275"/>
      <c r="AF227" s="1"/>
      <c r="NY227"/>
    </row>
    <row r="228" spans="1:389" ht="20.100000000000001" customHeight="1" x14ac:dyDescent="0.3">
      <c r="A228" s="275"/>
      <c r="B228" s="703">
        <v>1</v>
      </c>
      <c r="C228" s="703"/>
      <c r="D228" s="459" t="s">
        <v>36</v>
      </c>
      <c r="E228" s="460">
        <v>949</v>
      </c>
      <c r="F228" s="461">
        <v>0.13124049232471305</v>
      </c>
      <c r="G228" s="704" t="s">
        <v>673</v>
      </c>
      <c r="H228" s="705"/>
      <c r="I228" s="705"/>
      <c r="J228" s="705"/>
      <c r="K228" s="705"/>
      <c r="L228" s="705"/>
      <c r="M228" s="705"/>
      <c r="N228" s="705"/>
      <c r="O228" s="705"/>
      <c r="P228" s="705"/>
      <c r="Q228" s="705"/>
      <c r="R228" s="705"/>
      <c r="S228" s="705"/>
      <c r="T228" s="706"/>
      <c r="U228" s="275"/>
      <c r="V228" s="314" t="s">
        <v>670</v>
      </c>
      <c r="W228" s="314"/>
      <c r="X228" s="223"/>
      <c r="Y228" s="275"/>
      <c r="Z228" s="224"/>
      <c r="AB228" s="275"/>
      <c r="AC228" s="275"/>
      <c r="AD228" s="275"/>
      <c r="AE228" s="275"/>
      <c r="AF228" s="1"/>
      <c r="NY228"/>
    </row>
    <row r="229" spans="1:389" ht="20.100000000000001" customHeight="1" x14ac:dyDescent="0.3">
      <c r="A229" s="275"/>
      <c r="B229" s="703">
        <v>2</v>
      </c>
      <c r="C229" s="703"/>
      <c r="D229" s="459" t="s">
        <v>39</v>
      </c>
      <c r="E229" s="460">
        <v>939</v>
      </c>
      <c r="F229" s="461">
        <v>0.129857557737519</v>
      </c>
      <c r="G229" s="704" t="s">
        <v>454</v>
      </c>
      <c r="H229" s="705"/>
      <c r="I229" s="705"/>
      <c r="J229" s="705"/>
      <c r="K229" s="705"/>
      <c r="L229" s="705"/>
      <c r="M229" s="705"/>
      <c r="N229" s="705"/>
      <c r="O229" s="705"/>
      <c r="P229" s="705"/>
      <c r="Q229" s="705"/>
      <c r="R229" s="705"/>
      <c r="S229" s="705"/>
      <c r="T229" s="706"/>
      <c r="U229" s="275"/>
      <c r="V229" s="314" t="s">
        <v>455</v>
      </c>
      <c r="W229" s="314"/>
      <c r="X229" s="223"/>
      <c r="Y229" s="275"/>
      <c r="Z229" s="224"/>
      <c r="AA229" s="275"/>
      <c r="AB229" s="275"/>
      <c r="AC229" s="275"/>
      <c r="AD229" s="275"/>
      <c r="AE229" s="275"/>
      <c r="AF229" s="1"/>
      <c r="NY229"/>
    </row>
    <row r="230" spans="1:389" ht="20.100000000000001" customHeight="1" x14ac:dyDescent="0.3">
      <c r="A230" s="275"/>
      <c r="B230" s="703">
        <v>3</v>
      </c>
      <c r="C230" s="703"/>
      <c r="D230" s="459" t="s">
        <v>35</v>
      </c>
      <c r="E230" s="460">
        <v>895</v>
      </c>
      <c r="F230" s="461">
        <v>0.1237726455538653</v>
      </c>
      <c r="G230" s="704" t="s">
        <v>672</v>
      </c>
      <c r="H230" s="705"/>
      <c r="I230" s="705"/>
      <c r="J230" s="705"/>
      <c r="K230" s="705"/>
      <c r="L230" s="705"/>
      <c r="M230" s="705"/>
      <c r="N230" s="705"/>
      <c r="O230" s="705"/>
      <c r="P230" s="705"/>
      <c r="Q230" s="705"/>
      <c r="R230" s="705"/>
      <c r="S230" s="705"/>
      <c r="T230" s="706"/>
      <c r="U230" s="275"/>
      <c r="V230" s="314" t="s">
        <v>671</v>
      </c>
      <c r="W230" s="314"/>
      <c r="X230" s="223"/>
      <c r="Y230" s="275"/>
      <c r="Z230" s="224"/>
      <c r="AA230" s="275"/>
      <c r="AB230" s="275"/>
      <c r="AC230" s="275"/>
      <c r="AD230" s="275"/>
      <c r="AE230" s="275"/>
      <c r="AF230" s="1"/>
      <c r="NY230"/>
    </row>
    <row r="231" spans="1:389" ht="20.100000000000001" customHeight="1" x14ac:dyDescent="0.3">
      <c r="A231" s="275"/>
      <c r="B231" s="703">
        <v>4</v>
      </c>
      <c r="C231" s="703"/>
      <c r="D231" s="459" t="s">
        <v>42</v>
      </c>
      <c r="E231" s="460">
        <v>770</v>
      </c>
      <c r="F231" s="461">
        <v>0.10648596321393998</v>
      </c>
      <c r="G231" s="704" t="s">
        <v>675</v>
      </c>
      <c r="H231" s="705"/>
      <c r="I231" s="705"/>
      <c r="J231" s="705"/>
      <c r="K231" s="705"/>
      <c r="L231" s="705"/>
      <c r="M231" s="705"/>
      <c r="N231" s="705"/>
      <c r="O231" s="705"/>
      <c r="P231" s="705"/>
      <c r="Q231" s="705"/>
      <c r="R231" s="705"/>
      <c r="S231" s="705"/>
      <c r="T231" s="706"/>
      <c r="U231" s="275"/>
      <c r="V231" s="296" t="s">
        <v>674</v>
      </c>
      <c r="W231" s="314"/>
      <c r="X231" s="223"/>
      <c r="Y231" s="275"/>
      <c r="Z231" s="224"/>
      <c r="AA231" s="275"/>
      <c r="AB231" s="275"/>
      <c r="AC231" s="275"/>
      <c r="AD231" s="275"/>
      <c r="AE231" s="275"/>
      <c r="AF231" s="1"/>
      <c r="NY231"/>
    </row>
    <row r="232" spans="1:389" ht="20.100000000000001" customHeight="1" x14ac:dyDescent="0.3">
      <c r="A232" s="275"/>
      <c r="B232" s="703">
        <v>5</v>
      </c>
      <c r="C232" s="703"/>
      <c r="D232" s="462" t="s">
        <v>38</v>
      </c>
      <c r="E232" s="460">
        <v>761</v>
      </c>
      <c r="F232" s="461">
        <v>0.10524132208546536</v>
      </c>
      <c r="G232" s="714" t="s">
        <v>828</v>
      </c>
      <c r="H232" s="715"/>
      <c r="I232" s="715"/>
      <c r="J232" s="715"/>
      <c r="K232" s="715"/>
      <c r="L232" s="715"/>
      <c r="M232" s="715"/>
      <c r="N232" s="715"/>
      <c r="O232" s="715"/>
      <c r="P232" s="715"/>
      <c r="Q232" s="715"/>
      <c r="R232" s="715"/>
      <c r="S232" s="715"/>
      <c r="T232" s="716"/>
      <c r="U232" s="275"/>
      <c r="V232" s="314" t="s">
        <v>676</v>
      </c>
      <c r="W232" s="314"/>
      <c r="X232" s="223"/>
      <c r="Y232" s="275"/>
      <c r="Z232" s="224"/>
      <c r="AA232" s="275"/>
      <c r="AB232" s="275"/>
      <c r="AC232" s="275"/>
      <c r="AD232" s="275"/>
      <c r="AE232" s="275"/>
      <c r="AF232" s="1"/>
      <c r="NY232"/>
    </row>
    <row r="233" spans="1:389" ht="20.100000000000001" customHeight="1" x14ac:dyDescent="0.3">
      <c r="A233" s="275"/>
      <c r="B233" s="703">
        <v>6</v>
      </c>
      <c r="C233" s="703"/>
      <c r="D233" s="462" t="s">
        <v>41</v>
      </c>
      <c r="E233" s="460">
        <v>732</v>
      </c>
      <c r="F233" s="461">
        <v>0.10123081178260268</v>
      </c>
      <c r="G233" s="708" t="s">
        <v>827</v>
      </c>
      <c r="H233" s="709"/>
      <c r="I233" s="709"/>
      <c r="J233" s="709"/>
      <c r="K233" s="709"/>
      <c r="L233" s="709"/>
      <c r="M233" s="709"/>
      <c r="N233" s="709"/>
      <c r="O233" s="709"/>
      <c r="P233" s="709"/>
      <c r="Q233" s="709"/>
      <c r="R233" s="709"/>
      <c r="S233" s="709"/>
      <c r="T233" s="710"/>
      <c r="U233" s="275"/>
      <c r="V233" s="314" t="s">
        <v>717</v>
      </c>
      <c r="W233" s="314"/>
      <c r="X233" s="223"/>
      <c r="Y233" s="275" t="s">
        <v>715</v>
      </c>
      <c r="Z233" s="224"/>
      <c r="AA233" s="275"/>
      <c r="AB233" s="275"/>
      <c r="AC233" s="275"/>
      <c r="AD233" s="275"/>
      <c r="AE233" s="275"/>
      <c r="AF233" s="1"/>
      <c r="NY233"/>
    </row>
    <row r="234" spans="1:389" ht="20.100000000000001" customHeight="1" x14ac:dyDescent="0.3">
      <c r="A234" s="275"/>
      <c r="B234" s="703">
        <v>7</v>
      </c>
      <c r="C234" s="703"/>
      <c r="D234" s="462" t="s">
        <v>37</v>
      </c>
      <c r="E234" s="460">
        <v>455</v>
      </c>
      <c r="F234" s="461">
        <v>6.2923523717328164E-2</v>
      </c>
      <c r="G234" s="711"/>
      <c r="H234" s="712"/>
      <c r="I234" s="712"/>
      <c r="J234" s="712"/>
      <c r="K234" s="712"/>
      <c r="L234" s="712"/>
      <c r="M234" s="712"/>
      <c r="N234" s="712"/>
      <c r="O234" s="712"/>
      <c r="P234" s="712"/>
      <c r="Q234" s="712"/>
      <c r="R234" s="712"/>
      <c r="S234" s="712"/>
      <c r="T234" s="713"/>
      <c r="U234" s="275"/>
      <c r="V234" s="314"/>
      <c r="W234" s="314"/>
      <c r="X234" s="223"/>
      <c r="Y234" s="275"/>
      <c r="Z234" s="224"/>
      <c r="AA234" s="275"/>
      <c r="AB234" s="275"/>
      <c r="AC234" s="275"/>
      <c r="AD234" s="275"/>
      <c r="AE234" s="275"/>
      <c r="AF234" s="1"/>
      <c r="NY234"/>
    </row>
    <row r="235" spans="1:389" ht="20.100000000000001" customHeight="1" x14ac:dyDescent="0.3">
      <c r="A235" s="275"/>
      <c r="B235" s="703">
        <v>8</v>
      </c>
      <c r="C235" s="703"/>
      <c r="D235" s="462" t="s">
        <v>34</v>
      </c>
      <c r="E235" s="460">
        <v>429</v>
      </c>
      <c r="F235" s="461">
        <v>5.9327893790623705E-2</v>
      </c>
      <c r="G235" s="711"/>
      <c r="H235" s="712"/>
      <c r="I235" s="712"/>
      <c r="J235" s="712"/>
      <c r="K235" s="712"/>
      <c r="L235" s="712"/>
      <c r="M235" s="712"/>
      <c r="N235" s="712"/>
      <c r="O235" s="712"/>
      <c r="P235" s="712"/>
      <c r="Q235" s="712"/>
      <c r="R235" s="712"/>
      <c r="S235" s="712"/>
      <c r="T235" s="713"/>
      <c r="U235" s="275"/>
      <c r="V235" s="314"/>
      <c r="W235" s="314"/>
      <c r="X235" s="223"/>
      <c r="Y235" s="275"/>
      <c r="Z235" s="224"/>
      <c r="AA235" s="275"/>
      <c r="AB235" s="275"/>
      <c r="AC235" s="275"/>
      <c r="AD235" s="275"/>
      <c r="AE235" s="275"/>
      <c r="AF235" s="1"/>
      <c r="NY235"/>
    </row>
    <row r="236" spans="1:389" ht="20.100000000000001" customHeight="1" x14ac:dyDescent="0.3">
      <c r="A236" s="275"/>
      <c r="B236" s="703">
        <v>9</v>
      </c>
      <c r="C236" s="703"/>
      <c r="D236" s="462" t="s">
        <v>44</v>
      </c>
      <c r="E236" s="460">
        <v>324</v>
      </c>
      <c r="F236" s="461">
        <v>4.4807080625086433E-2</v>
      </c>
      <c r="G236" s="711"/>
      <c r="H236" s="712"/>
      <c r="I236" s="712"/>
      <c r="J236" s="712"/>
      <c r="K236" s="712"/>
      <c r="L236" s="712"/>
      <c r="M236" s="712"/>
      <c r="N236" s="712"/>
      <c r="O236" s="712"/>
      <c r="P236" s="712"/>
      <c r="Q236" s="712"/>
      <c r="R236" s="712"/>
      <c r="S236" s="712"/>
      <c r="T236" s="713"/>
      <c r="U236" s="275"/>
      <c r="V236" s="314"/>
      <c r="W236" s="314"/>
      <c r="X236" s="223"/>
      <c r="Y236" s="275"/>
      <c r="Z236" s="224"/>
      <c r="AA236" s="275"/>
      <c r="AB236" s="275"/>
      <c r="AC236" s="275"/>
      <c r="AD236" s="275"/>
      <c r="AE236" s="275"/>
      <c r="AF236" s="1"/>
      <c r="NY236"/>
    </row>
    <row r="237" spans="1:389" ht="20.100000000000001" customHeight="1" x14ac:dyDescent="0.3">
      <c r="A237" s="275"/>
      <c r="B237" s="703">
        <v>10</v>
      </c>
      <c r="C237" s="703"/>
      <c r="D237" s="462" t="s">
        <v>45</v>
      </c>
      <c r="E237" s="460">
        <v>282</v>
      </c>
      <c r="F237" s="461">
        <v>3.8998755358871526E-2</v>
      </c>
      <c r="G237" s="711"/>
      <c r="H237" s="712"/>
      <c r="I237" s="712"/>
      <c r="J237" s="712"/>
      <c r="K237" s="712"/>
      <c r="L237" s="712"/>
      <c r="M237" s="712"/>
      <c r="N237" s="712"/>
      <c r="O237" s="712"/>
      <c r="P237" s="712"/>
      <c r="Q237" s="712"/>
      <c r="R237" s="712"/>
      <c r="S237" s="712"/>
      <c r="T237" s="713"/>
      <c r="U237" s="275"/>
      <c r="V237" s="314"/>
      <c r="W237" s="314"/>
      <c r="X237" s="223"/>
      <c r="Y237" s="275"/>
      <c r="Z237" s="224"/>
      <c r="AA237" s="275"/>
      <c r="AB237" s="275"/>
      <c r="AC237" s="275"/>
      <c r="AD237" s="275"/>
      <c r="AE237" s="275"/>
      <c r="AF237" s="1"/>
      <c r="NY237"/>
    </row>
    <row r="238" spans="1:389" x14ac:dyDescent="0.3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314"/>
      <c r="W238" s="314"/>
      <c r="X238" s="223"/>
      <c r="Y238" s="275"/>
      <c r="Z238" s="224"/>
      <c r="AA238" s="275"/>
      <c r="AB238" s="275"/>
      <c r="AC238" s="275"/>
      <c r="AD238" s="275"/>
      <c r="AE238" s="275"/>
      <c r="AF238" s="1"/>
      <c r="NY238"/>
    </row>
    <row r="239" spans="1:389" ht="20.25" x14ac:dyDescent="0.3">
      <c r="A239" s="275"/>
      <c r="B239" s="331" t="s">
        <v>236</v>
      </c>
      <c r="C239" s="331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314"/>
      <c r="W239" s="314"/>
      <c r="X239" s="223"/>
      <c r="Y239" s="275"/>
      <c r="Z239" s="224"/>
      <c r="AA239" s="275"/>
      <c r="AB239" s="275"/>
      <c r="AC239" s="275"/>
      <c r="AD239" s="275"/>
      <c r="AE239" s="275"/>
    </row>
    <row r="240" spans="1:389" ht="9.9499999999999993" customHeight="1" x14ac:dyDescent="0.3">
      <c r="A240" s="275"/>
      <c r="B240" s="725"/>
      <c r="C240" s="726"/>
      <c r="D240" s="727"/>
      <c r="E240" s="631" t="s">
        <v>233</v>
      </c>
      <c r="F240" s="412"/>
      <c r="G240" s="412"/>
      <c r="H240" s="376"/>
      <c r="I240" s="463"/>
      <c r="J240" s="634" t="s">
        <v>262</v>
      </c>
      <c r="K240" s="661"/>
      <c r="L240" s="661"/>
      <c r="M240" s="661"/>
      <c r="N240" s="661"/>
      <c r="O240" s="661"/>
      <c r="P240" s="661"/>
      <c r="Q240" s="661"/>
      <c r="R240" s="661"/>
      <c r="S240" s="661"/>
      <c r="T240" s="636"/>
      <c r="U240" s="275"/>
      <c r="V240" s="314"/>
      <c r="W240" s="314"/>
      <c r="X240" s="223"/>
      <c r="Y240" s="275"/>
      <c r="Z240" s="224"/>
      <c r="AA240" s="275"/>
      <c r="AB240" s="275"/>
      <c r="AC240" s="275"/>
      <c r="AD240" s="275"/>
      <c r="AE240" s="275"/>
      <c r="AF240" s="1"/>
      <c r="NY240"/>
    </row>
    <row r="241" spans="1:389" ht="9.9499999999999993" customHeight="1" x14ac:dyDescent="0.3">
      <c r="A241" s="275"/>
      <c r="B241" s="725"/>
      <c r="C241" s="726"/>
      <c r="D241" s="727"/>
      <c r="E241" s="632"/>
      <c r="F241" s="631" t="s">
        <v>234</v>
      </c>
      <c r="G241" s="649"/>
      <c r="H241" s="376"/>
      <c r="I241" s="463"/>
      <c r="J241" s="635"/>
      <c r="K241" s="707"/>
      <c r="L241" s="707"/>
      <c r="M241" s="707"/>
      <c r="N241" s="707"/>
      <c r="O241" s="707"/>
      <c r="P241" s="707"/>
      <c r="Q241" s="707"/>
      <c r="R241" s="707"/>
      <c r="S241" s="707"/>
      <c r="T241" s="637"/>
      <c r="U241" s="275"/>
      <c r="V241" s="314"/>
      <c r="W241" s="314"/>
      <c r="X241" s="223"/>
      <c r="Y241" s="275"/>
      <c r="Z241" s="224"/>
      <c r="AA241" s="275"/>
      <c r="AB241" s="275"/>
      <c r="AC241" s="275"/>
      <c r="AD241" s="275"/>
      <c r="AE241" s="275"/>
      <c r="AF241" s="1"/>
      <c r="NY241"/>
    </row>
    <row r="242" spans="1:389" ht="30" customHeight="1" x14ac:dyDescent="0.3">
      <c r="A242" s="275"/>
      <c r="B242" s="725"/>
      <c r="C242" s="726"/>
      <c r="D242" s="727"/>
      <c r="E242" s="633"/>
      <c r="F242" s="633"/>
      <c r="G242" s="651"/>
      <c r="H242" s="464" t="s">
        <v>380</v>
      </c>
      <c r="I242" s="411" t="s">
        <v>29</v>
      </c>
      <c r="J242" s="638"/>
      <c r="K242" s="662"/>
      <c r="L242" s="662"/>
      <c r="M242" s="662"/>
      <c r="N242" s="662"/>
      <c r="O242" s="662"/>
      <c r="P242" s="662"/>
      <c r="Q242" s="662"/>
      <c r="R242" s="662"/>
      <c r="S242" s="662"/>
      <c r="T242" s="639"/>
      <c r="U242" s="275"/>
      <c r="V242" s="314"/>
      <c r="W242" s="314"/>
      <c r="Z242" s="275"/>
      <c r="AA242" s="275"/>
      <c r="AB242" s="275"/>
      <c r="AC242" s="275"/>
      <c r="AD242" s="275"/>
      <c r="AE242" s="275"/>
      <c r="AF242" s="1"/>
      <c r="NY242"/>
    </row>
    <row r="243" spans="1:389" ht="19.149999999999999" customHeight="1" x14ac:dyDescent="0.3">
      <c r="A243" s="275"/>
      <c r="B243" s="717" t="s">
        <v>28</v>
      </c>
      <c r="C243" s="718"/>
      <c r="D243" s="719"/>
      <c r="E243" s="465">
        <v>3187</v>
      </c>
      <c r="F243" s="720">
        <v>1505</v>
      </c>
      <c r="G243" s="721"/>
      <c r="H243" s="466">
        <v>50</v>
      </c>
      <c r="I243" s="467">
        <v>3.3222591362126248E-2</v>
      </c>
      <c r="J243" s="722" t="s">
        <v>774</v>
      </c>
      <c r="K243" s="723"/>
      <c r="L243" s="723"/>
      <c r="M243" s="723"/>
      <c r="N243" s="723"/>
      <c r="O243" s="723"/>
      <c r="P243" s="723"/>
      <c r="Q243" s="723"/>
      <c r="R243" s="723"/>
      <c r="S243" s="723"/>
      <c r="T243" s="724"/>
      <c r="U243" s="275"/>
      <c r="V243" s="314" t="s">
        <v>677</v>
      </c>
      <c r="W243" s="314"/>
      <c r="X243" s="458"/>
      <c r="Y243" s="275"/>
      <c r="Z243" s="275"/>
      <c r="AA243" s="275"/>
      <c r="AB243" s="275"/>
      <c r="AC243" s="275"/>
      <c r="AD243" s="275"/>
      <c r="AE243" s="275"/>
      <c r="AF243" s="1"/>
      <c r="NY243"/>
    </row>
    <row r="244" spans="1:389" ht="39.950000000000003" customHeight="1" x14ac:dyDescent="0.3">
      <c r="X244" s="458"/>
    </row>
    <row r="246" spans="1:389" x14ac:dyDescent="0.3">
      <c r="Y246" s="223"/>
    </row>
    <row r="248" spans="1:389" ht="20.25" x14ac:dyDescent="0.3">
      <c r="H248" s="626"/>
      <c r="I248" s="626"/>
      <c r="J248" s="626"/>
      <c r="K248" s="626"/>
      <c r="L248" s="626"/>
      <c r="M248" s="626"/>
      <c r="N248" s="626"/>
      <c r="O248" s="626"/>
      <c r="P248" s="626"/>
      <c r="Q248" s="626"/>
      <c r="R248" s="626"/>
      <c r="S248" s="626"/>
      <c r="T248" s="626"/>
      <c r="U248" s="626"/>
    </row>
  </sheetData>
  <mergeCells count="138">
    <mergeCell ref="B2:T3"/>
    <mergeCell ref="B24:D27"/>
    <mergeCell ref="E24:E27"/>
    <mergeCell ref="L24:L27"/>
    <mergeCell ref="X24:Y27"/>
    <mergeCell ref="Z24:Z27"/>
    <mergeCell ref="F25:F27"/>
    <mergeCell ref="I25:I27"/>
    <mergeCell ref="J25:J27"/>
    <mergeCell ref="M25:N26"/>
    <mergeCell ref="S25:T26"/>
    <mergeCell ref="AA25:AA27"/>
    <mergeCell ref="AD25:AD27"/>
    <mergeCell ref="AE25:AE27"/>
    <mergeCell ref="G26:G27"/>
    <mergeCell ref="H26:H27"/>
    <mergeCell ref="O26:P26"/>
    <mergeCell ref="Q26:R26"/>
    <mergeCell ref="AB26:AB27"/>
    <mergeCell ref="AC26:AC27"/>
    <mergeCell ref="X68:AB71"/>
    <mergeCell ref="B70:E71"/>
    <mergeCell ref="F70:F71"/>
    <mergeCell ref="G70:G71"/>
    <mergeCell ref="H70:I70"/>
    <mergeCell ref="B28:D28"/>
    <mergeCell ref="X28:Y28"/>
    <mergeCell ref="B29:D29"/>
    <mergeCell ref="X29:Y29"/>
    <mergeCell ref="B30:D30"/>
    <mergeCell ref="X30:Y30"/>
    <mergeCell ref="J70:T71"/>
    <mergeCell ref="B72:E72"/>
    <mergeCell ref="J72:T72"/>
    <mergeCell ref="J73:T73"/>
    <mergeCell ref="J74:T74"/>
    <mergeCell ref="J75:T75"/>
    <mergeCell ref="B47:D48"/>
    <mergeCell ref="E47:E48"/>
    <mergeCell ref="H47:H48"/>
    <mergeCell ref="B49:D49"/>
    <mergeCell ref="B68:T68"/>
    <mergeCell ref="J82:T82"/>
    <mergeCell ref="J83:T83"/>
    <mergeCell ref="J84:T84"/>
    <mergeCell ref="J85:T85"/>
    <mergeCell ref="B90:T90"/>
    <mergeCell ref="B92:D93"/>
    <mergeCell ref="K92:L92"/>
    <mergeCell ref="M92:T93"/>
    <mergeCell ref="J76:T76"/>
    <mergeCell ref="J77:T77"/>
    <mergeCell ref="J78:T78"/>
    <mergeCell ref="J79:T79"/>
    <mergeCell ref="J80:T80"/>
    <mergeCell ref="J81:T81"/>
    <mergeCell ref="C107:D107"/>
    <mergeCell ref="M107:T107"/>
    <mergeCell ref="C113:D113"/>
    <mergeCell ref="M113:T113"/>
    <mergeCell ref="C119:D119"/>
    <mergeCell ref="M119:T119"/>
    <mergeCell ref="X92:Y93"/>
    <mergeCell ref="B94:D94"/>
    <mergeCell ref="C95:D95"/>
    <mergeCell ref="M95:T95"/>
    <mergeCell ref="C101:D101"/>
    <mergeCell ref="M101:T101"/>
    <mergeCell ref="C143:D143"/>
    <mergeCell ref="M143:T143"/>
    <mergeCell ref="C149:D149"/>
    <mergeCell ref="M149:T149"/>
    <mergeCell ref="B157:T157"/>
    <mergeCell ref="B159:D160"/>
    <mergeCell ref="K159:L159"/>
    <mergeCell ref="M159:T160"/>
    <mergeCell ref="C125:D125"/>
    <mergeCell ref="M125:T125"/>
    <mergeCell ref="C131:D131"/>
    <mergeCell ref="M131:T131"/>
    <mergeCell ref="C137:D137"/>
    <mergeCell ref="M137:T137"/>
    <mergeCell ref="C174:D174"/>
    <mergeCell ref="M174:T174"/>
    <mergeCell ref="C180:D180"/>
    <mergeCell ref="M180:T180"/>
    <mergeCell ref="C186:D186"/>
    <mergeCell ref="M186:T186"/>
    <mergeCell ref="X159:Y160"/>
    <mergeCell ref="B161:D161"/>
    <mergeCell ref="C162:D162"/>
    <mergeCell ref="M162:T162"/>
    <mergeCell ref="C168:D168"/>
    <mergeCell ref="M168:T168"/>
    <mergeCell ref="C210:D210"/>
    <mergeCell ref="M210:T210"/>
    <mergeCell ref="C216:D216"/>
    <mergeCell ref="M216:T216"/>
    <mergeCell ref="B225:D226"/>
    <mergeCell ref="E225:E226"/>
    <mergeCell ref="F225:F226"/>
    <mergeCell ref="G225:T226"/>
    <mergeCell ref="C192:D192"/>
    <mergeCell ref="M192:T192"/>
    <mergeCell ref="C198:D198"/>
    <mergeCell ref="M198:T198"/>
    <mergeCell ref="C204:D204"/>
    <mergeCell ref="M204:T204"/>
    <mergeCell ref="B230:C230"/>
    <mergeCell ref="G230:T230"/>
    <mergeCell ref="B231:C231"/>
    <mergeCell ref="G231:T231"/>
    <mergeCell ref="B232:C232"/>
    <mergeCell ref="B233:C233"/>
    <mergeCell ref="G233:T233"/>
    <mergeCell ref="B227:D227"/>
    <mergeCell ref="G227:T227"/>
    <mergeCell ref="B228:C228"/>
    <mergeCell ref="G228:T228"/>
    <mergeCell ref="B229:C229"/>
    <mergeCell ref="G229:T229"/>
    <mergeCell ref="B243:D243"/>
    <mergeCell ref="F243:G243"/>
    <mergeCell ref="J243:T243"/>
    <mergeCell ref="H248:U248"/>
    <mergeCell ref="G232:T232"/>
    <mergeCell ref="B237:C237"/>
    <mergeCell ref="G237:T237"/>
    <mergeCell ref="B240:D242"/>
    <mergeCell ref="E240:E242"/>
    <mergeCell ref="J240:T242"/>
    <mergeCell ref="F241:G242"/>
    <mergeCell ref="B234:C234"/>
    <mergeCell ref="G234:T234"/>
    <mergeCell ref="B235:C235"/>
    <mergeCell ref="G235:T235"/>
    <mergeCell ref="B236:C236"/>
    <mergeCell ref="G236:T236"/>
  </mergeCells>
  <phoneticPr fontId="3" type="noConversion"/>
  <conditionalFormatting sqref="E29:J29 V29">
    <cfRule type="cellIs" dxfId="156" priority="13" operator="lessThan">
      <formula>1</formula>
    </cfRule>
    <cfRule type="cellIs" dxfId="155" priority="14" operator="greaterThanOrEqual">
      <formula>1</formula>
    </cfRule>
  </conditionalFormatting>
  <conditionalFormatting sqref="E96:L100 E102:L106 E108:L112 E114:L118 E120:L124 E126:L130 E132:L136 E138:L142 E144:L148 E150:L154">
    <cfRule type="expression" dxfId="154" priority="2">
      <formula>$D96=""</formula>
    </cfRule>
  </conditionalFormatting>
  <conditionalFormatting sqref="E163:L167 E169:L173 E175:L179 E181:L185 E187:L191 E193:L197 E199:L203 E205:L209 E211:L215 E217:L221">
    <cfRule type="expression" dxfId="153" priority="1">
      <formula>$D163=""</formula>
    </cfRule>
  </conditionalFormatting>
  <conditionalFormatting sqref="F49:F60">
    <cfRule type="cellIs" dxfId="152" priority="5" operator="lessThan">
      <formula>1</formula>
    </cfRule>
    <cfRule type="cellIs" dxfId="151" priority="6" operator="greaterThan">
      <formula>1</formula>
    </cfRule>
  </conditionalFormatting>
  <conditionalFormatting sqref="I50:I60">
    <cfRule type="cellIs" dxfId="150" priority="7" operator="lessThan">
      <formula>0</formula>
    </cfRule>
    <cfRule type="cellIs" dxfId="149" priority="8" operator="greaterThan">
      <formula>0</formula>
    </cfRule>
  </conditionalFormatting>
  <conditionalFormatting sqref="Z29:AD29">
    <cfRule type="cellIs" dxfId="148" priority="9" operator="lessThan">
      <formula>0.95</formula>
    </cfRule>
    <cfRule type="cellIs" dxfId="147" priority="10" operator="greaterThanOrEqual">
      <formula>0.95</formula>
    </cfRule>
  </conditionalFormatting>
  <conditionalFormatting sqref="AE29">
    <cfRule type="cellIs" dxfId="146" priority="3" operator="lessThan">
      <formula>1</formula>
    </cfRule>
    <cfRule type="cellIs" dxfId="145" priority="4" operator="greaterThanOrEqual">
      <formula>1</formula>
    </cfRule>
  </conditionalFormatting>
  <conditionalFormatting sqref="AH29:AL29">
    <cfRule type="cellIs" dxfId="144" priority="11" operator="lessThan">
      <formula>0.95</formula>
    </cfRule>
    <cfRule type="cellIs" dxfId="143" priority="12" operator="greaterThanOrEqual">
      <formula>0.95</formula>
    </cfRule>
  </conditionalFormatting>
  <hyperlinks>
    <hyperlink ref="V40" r:id="rId1" xr:uid="{D2D43888-A4ED-4F66-A639-F32ED6EE1F27}"/>
    <hyperlink ref="V38" r:id="rId2" xr:uid="{9771A4F0-CA8C-411D-8D53-F3470604C511}"/>
    <hyperlink ref="V15" r:id="rId3" xr:uid="{07207E4A-3C95-4BBB-8843-3DA1204A6598}"/>
    <hyperlink ref="W15" r:id="rId4" xr:uid="{F80B454D-5E71-404F-B4BF-DC82FEB80EFB}"/>
    <hyperlink ref="V16" r:id="rId5" xr:uid="{CDA5540D-3064-49E2-B9C6-CB1163A31F43}"/>
    <hyperlink ref="W16" r:id="rId6" xr:uid="{9BC32E3C-7974-4499-B244-BCBCC4974397}"/>
    <hyperlink ref="V13" r:id="rId7" xr:uid="{8D0C3DBC-6B6A-457E-B448-A600D5964A6C}"/>
    <hyperlink ref="W13" r:id="rId8" xr:uid="{B4894273-BAF8-4F2A-9A9C-DD31A80C767A}"/>
    <hyperlink ref="V231" r:id="rId9" xr:uid="{AF698791-659C-44EB-B809-0DD076B5439F}"/>
    <hyperlink ref="V9" r:id="rId10" xr:uid="{88071FDE-747E-4B0C-9E85-324BAE9AE890}"/>
    <hyperlink ref="W10" r:id="rId11" xr:uid="{51A3F50A-7707-4936-90D5-9D30AD7A035B}"/>
    <hyperlink ref="V8" r:id="rId12" xr:uid="{3D5E6504-0D2C-40BE-9901-C4BD481055AD}"/>
    <hyperlink ref="V7" r:id="rId13" xr:uid="{E2B89BCD-F669-48B4-A86E-5387AD4815FA}"/>
    <hyperlink ref="W8" r:id="rId14" xr:uid="{8FC668B0-39A5-4B10-9963-96E818C657B0}"/>
    <hyperlink ref="V10" r:id="rId15" xr:uid="{E4131C90-669B-42D8-984C-11D92E10DE33}"/>
    <hyperlink ref="V19" r:id="rId16" xr:uid="{DD3AA15C-1942-47DD-83B6-0CA8BC2DEF74}"/>
    <hyperlink ref="W19" r:id="rId17" xr:uid="{3C6859DF-67DC-46D7-95B2-CCE0B69EE7B3}"/>
    <hyperlink ref="V42" r:id="rId18" xr:uid="{27DD777E-9480-47E3-9353-5BC253F6EE1E}"/>
    <hyperlink ref="V41" r:id="rId19" xr:uid="{A6AF9C32-051D-4D3A-BD82-C7DFF88FB86C}"/>
    <hyperlink ref="W101" r:id="rId20" xr:uid="{5700B888-2803-4D78-9FDF-0D0A259DC67F}"/>
  </hyperlinks>
  <pageMargins left="0.7" right="0.7" top="0.75" bottom="0.75" header="0.3" footer="0.3"/>
  <pageSetup paperSize="9" scale="37" fitToWidth="0" orientation="portrait" r:id="rId21"/>
  <rowBreaks count="1" manualBreakCount="1">
    <brk id="86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BEB-CEAE-4A42-AFB0-0724D5D9B273}">
  <sheetPr>
    <tabColor rgb="FF0000FF"/>
  </sheetPr>
  <dimension ref="A1:NY249"/>
  <sheetViews>
    <sheetView showGridLines="0" view="pageBreakPreview" zoomScale="55" zoomScaleNormal="55" zoomScaleSheetLayoutView="55" workbookViewId="0">
      <selection activeCell="V79" sqref="V79"/>
    </sheetView>
  </sheetViews>
  <sheetFormatPr defaultColWidth="9" defaultRowHeight="16.5" outlineLevelRow="1" x14ac:dyDescent="0.3"/>
  <cols>
    <col min="1" max="2" width="2.625" customWidth="1"/>
    <col min="3" max="3" width="2.875" customWidth="1"/>
    <col min="4" max="4" width="13.25" customWidth="1"/>
    <col min="5" max="12" width="12.625" customWidth="1"/>
    <col min="13" max="20" width="6.625" customWidth="1"/>
    <col min="21" max="21" width="2.625" customWidth="1"/>
    <col min="22" max="24" width="11.5" style="297" customWidth="1"/>
    <col min="25" max="31" width="14.125" customWidth="1"/>
    <col min="32" max="32" width="11.875" customWidth="1"/>
    <col min="33" max="37" width="12.75" style="1" customWidth="1"/>
    <col min="38" max="38" width="12.375" style="1" customWidth="1"/>
    <col min="39" max="39" width="11.875" style="1" customWidth="1"/>
    <col min="40" max="40" width="12.75" style="1" customWidth="1"/>
    <col min="41" max="41" width="9.875" style="1" customWidth="1"/>
    <col min="42" max="42" width="9.125" style="1" customWidth="1"/>
    <col min="43" max="389" width="9" style="1" customWidth="1"/>
    <col min="390" max="392" width="9" customWidth="1"/>
  </cols>
  <sheetData>
    <row r="1" spans="1:389" s="6" customFormat="1" ht="20.100000000000001" customHeight="1" x14ac:dyDescent="0.3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25"/>
      <c r="W1" s="323"/>
      <c r="X1" s="323"/>
      <c r="Y1" s="318"/>
      <c r="Z1" s="318"/>
      <c r="AA1" s="318"/>
      <c r="AB1" s="318"/>
      <c r="AC1" s="318"/>
      <c r="AD1" s="318"/>
      <c r="AE1" s="318"/>
      <c r="AF1" s="158"/>
      <c r="AG1" s="158"/>
      <c r="AH1" s="158"/>
      <c r="AI1" s="158"/>
      <c r="AJ1" s="158"/>
      <c r="AK1" s="158"/>
      <c r="AL1" s="158"/>
      <c r="AM1" s="158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 s="1"/>
    </row>
    <row r="2" spans="1:389" s="7" customFormat="1" ht="20.100000000000001" customHeight="1" x14ac:dyDescent="0.3">
      <c r="A2" s="326"/>
      <c r="B2" s="627" t="s">
        <v>501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324"/>
      <c r="V2" s="327"/>
      <c r="W2" s="328"/>
      <c r="X2" s="468" t="s">
        <v>220</v>
      </c>
      <c r="Y2" s="469" t="s">
        <v>211</v>
      </c>
      <c r="Z2" s="329" t="s">
        <v>207</v>
      </c>
      <c r="AA2" s="469" t="s">
        <v>210</v>
      </c>
      <c r="AB2" s="470" t="s">
        <v>208</v>
      </c>
      <c r="AC2" s="470" t="s">
        <v>209</v>
      </c>
      <c r="AD2" s="326"/>
      <c r="AE2" s="326"/>
      <c r="AF2" s="330"/>
      <c r="AG2" s="330"/>
      <c r="AH2" s="330"/>
      <c r="AI2" s="330"/>
      <c r="AJ2" s="330"/>
      <c r="AK2" s="330"/>
      <c r="AL2" s="330"/>
      <c r="AM2" s="330"/>
      <c r="NY2" s="1"/>
    </row>
    <row r="3" spans="1:389" s="6" customFormat="1" ht="20.100000000000001" customHeight="1" x14ac:dyDescent="0.3">
      <c r="A3" s="318"/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324"/>
      <c r="V3" s="485"/>
      <c r="W3" s="485"/>
      <c r="X3" s="486">
        <v>45651</v>
      </c>
      <c r="Y3" s="321">
        <v>45679</v>
      </c>
      <c r="Z3" s="321">
        <v>45680</v>
      </c>
      <c r="AA3" s="321">
        <v>45721</v>
      </c>
      <c r="AB3" s="321">
        <v>45651</v>
      </c>
      <c r="AC3" s="321">
        <v>45655</v>
      </c>
      <c r="AD3" s="318"/>
      <c r="AE3" s="318"/>
      <c r="AF3" s="158"/>
      <c r="AG3" s="158"/>
      <c r="AH3" s="158"/>
      <c r="AI3" s="158"/>
      <c r="AJ3" s="158"/>
      <c r="AK3" s="158"/>
      <c r="AL3" s="158"/>
      <c r="AM3" s="15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 s="1"/>
    </row>
    <row r="4" spans="1:389" s="6" customFormat="1" ht="24.95" customHeight="1" x14ac:dyDescent="0.3">
      <c r="A4" s="318"/>
      <c r="B4" s="331" t="s">
        <v>502</v>
      </c>
      <c r="C4" s="331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32" t="s">
        <v>728</v>
      </c>
      <c r="Q4" s="318"/>
      <c r="R4" s="318"/>
      <c r="S4" s="318"/>
      <c r="T4" s="324"/>
      <c r="U4" s="324"/>
      <c r="V4" s="485"/>
      <c r="W4" s="485"/>
      <c r="X4" s="486">
        <v>46050</v>
      </c>
      <c r="Y4" s="321">
        <v>46078</v>
      </c>
      <c r="Z4" s="321">
        <v>46079</v>
      </c>
      <c r="AA4" s="321">
        <v>46120</v>
      </c>
      <c r="AB4" s="321">
        <v>46050</v>
      </c>
      <c r="AC4" s="321">
        <v>46054</v>
      </c>
      <c r="AD4" s="318"/>
      <c r="AE4" s="318"/>
      <c r="AF4" s="158"/>
      <c r="AG4" s="158"/>
      <c r="AH4" s="158"/>
      <c r="AI4" s="158"/>
      <c r="AJ4" s="158"/>
      <c r="AK4" s="158"/>
      <c r="AL4" s="158"/>
      <c r="AM4" s="158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 s="1"/>
    </row>
    <row r="5" spans="1:389" s="6" customFormat="1" ht="18.75" customHeight="1" x14ac:dyDescent="0.3">
      <c r="A5" s="318"/>
      <c r="B5" s="319"/>
      <c r="C5" s="484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78"/>
      <c r="V5" s="487"/>
      <c r="W5" s="488"/>
      <c r="X5" s="489"/>
      <c r="Y5" s="476"/>
      <c r="Z5" s="480"/>
      <c r="AA5" s="320"/>
      <c r="AB5" s="320"/>
      <c r="AC5" s="320"/>
      <c r="AD5" s="318"/>
      <c r="AE5" s="318"/>
      <c r="AF5" s="158"/>
      <c r="AG5" s="158"/>
      <c r="AH5" s="158"/>
      <c r="AI5" s="158"/>
      <c r="AJ5" s="158"/>
      <c r="AK5" s="158"/>
      <c r="AL5" s="158"/>
      <c r="AM5" s="15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 s="1"/>
    </row>
    <row r="6" spans="1:389" s="6" customFormat="1" ht="18.75" customHeight="1" x14ac:dyDescent="0.3">
      <c r="A6" s="318"/>
      <c r="B6" s="319"/>
      <c r="C6" s="483" t="s">
        <v>693</v>
      </c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78"/>
      <c r="V6" s="487"/>
      <c r="W6" s="488"/>
      <c r="X6" s="489"/>
      <c r="Y6" s="476"/>
      <c r="Z6" s="480"/>
      <c r="AA6" s="320"/>
      <c r="AB6" s="320"/>
      <c r="AC6" s="320"/>
      <c r="AD6" s="318"/>
      <c r="AE6" s="318"/>
      <c r="AF6" s="158"/>
      <c r="AG6" s="158"/>
      <c r="AH6" s="158"/>
      <c r="AI6" s="158"/>
      <c r="AJ6" s="158"/>
      <c r="AK6" s="158"/>
      <c r="AL6" s="158"/>
      <c r="AM6" s="158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 s="1"/>
    </row>
    <row r="7" spans="1:389" s="6" customFormat="1" ht="18.75" customHeight="1" x14ac:dyDescent="0.3">
      <c r="A7" s="318"/>
      <c r="B7" s="319"/>
      <c r="C7" s="481" t="s">
        <v>691</v>
      </c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78"/>
      <c r="V7" s="511" t="s">
        <v>700</v>
      </c>
      <c r="W7" s="488"/>
      <c r="X7" s="488"/>
      <c r="Y7" s="488"/>
      <c r="Z7" s="480"/>
      <c r="AA7" s="320"/>
      <c r="AB7" s="320"/>
      <c r="AC7" s="320"/>
      <c r="AD7" s="318"/>
      <c r="AE7" s="318"/>
      <c r="AF7" s="158"/>
      <c r="AG7" s="158"/>
      <c r="AH7" s="158"/>
      <c r="AI7" s="158"/>
      <c r="AJ7" s="158"/>
      <c r="AK7" s="158"/>
      <c r="AL7" s="158"/>
      <c r="AM7" s="158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 s="1"/>
    </row>
    <row r="8" spans="1:389" s="6" customFormat="1" ht="18.75" customHeight="1" x14ac:dyDescent="0.3">
      <c r="A8" s="318"/>
      <c r="B8" s="319"/>
      <c r="C8" s="481" t="s">
        <v>692</v>
      </c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178"/>
      <c r="V8" s="488" t="s">
        <v>463</v>
      </c>
      <c r="W8" s="511" t="s">
        <v>462</v>
      </c>
      <c r="X8" s="489"/>
      <c r="Y8" s="488"/>
      <c r="Z8" s="480"/>
      <c r="AA8" s="320"/>
      <c r="AB8" s="320"/>
      <c r="AC8" s="320"/>
      <c r="AD8" s="318"/>
      <c r="AE8" s="318"/>
      <c r="AF8" s="158"/>
      <c r="AG8" s="158"/>
      <c r="AH8" s="158"/>
      <c r="AI8" s="158"/>
      <c r="AJ8" s="158"/>
      <c r="AK8" s="158"/>
      <c r="AL8" s="158"/>
      <c r="AM8" s="15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 s="1"/>
    </row>
    <row r="9" spans="1:389" s="6" customFormat="1" ht="18.75" customHeight="1" x14ac:dyDescent="0.3">
      <c r="A9" s="318"/>
      <c r="B9" s="319"/>
      <c r="C9" s="481" t="s">
        <v>687</v>
      </c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178"/>
      <c r="V9" s="487" t="s">
        <v>461</v>
      </c>
      <c r="W9" s="488"/>
      <c r="X9" s="487"/>
      <c r="Y9" s="488"/>
      <c r="Z9" s="480"/>
      <c r="AA9" s="320"/>
      <c r="AB9" s="320"/>
      <c r="AC9" s="320"/>
      <c r="AD9" s="318"/>
      <c r="AE9" s="318"/>
      <c r="AF9" s="158"/>
      <c r="AG9" s="158"/>
      <c r="AH9" s="158"/>
      <c r="AI9" s="158"/>
      <c r="AJ9" s="158"/>
      <c r="AK9" s="158"/>
      <c r="AL9" s="158"/>
      <c r="AM9" s="158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 s="1"/>
    </row>
    <row r="10" spans="1:389" s="6" customFormat="1" ht="18.75" customHeight="1" x14ac:dyDescent="0.3">
      <c r="A10" s="318"/>
      <c r="B10" s="319"/>
      <c r="C10" s="481" t="s">
        <v>714</v>
      </c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78"/>
      <c r="V10" s="489" t="s">
        <v>705</v>
      </c>
      <c r="W10" s="491" t="s">
        <v>545</v>
      </c>
      <c r="X10" s="490"/>
      <c r="Y10" s="491"/>
      <c r="Z10" s="480"/>
      <c r="AA10" s="320"/>
      <c r="AB10" s="320"/>
      <c r="AC10" s="320"/>
      <c r="AD10" s="318"/>
      <c r="AE10" s="318"/>
      <c r="AF10" s="158"/>
      <c r="AG10" s="158"/>
      <c r="AH10" s="158"/>
      <c r="AI10" s="158"/>
      <c r="AJ10" s="158"/>
      <c r="AK10" s="158"/>
      <c r="AL10" s="158"/>
      <c r="AM10" s="158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 s="1"/>
    </row>
    <row r="11" spans="1:389" s="6" customFormat="1" ht="18.75" customHeight="1" x14ac:dyDescent="0.3">
      <c r="A11" s="318"/>
      <c r="B11" s="319"/>
      <c r="C11" s="481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78"/>
      <c r="V11" s="487"/>
      <c r="W11" s="488"/>
      <c r="X11" s="489"/>
      <c r="Y11" s="476"/>
      <c r="Z11" s="480"/>
      <c r="AA11" s="320"/>
      <c r="AB11" s="320"/>
      <c r="AC11" s="320"/>
      <c r="AD11" s="318"/>
      <c r="AE11" s="318"/>
      <c r="AF11" s="158"/>
      <c r="AG11" s="158"/>
      <c r="AH11" s="158"/>
      <c r="AI11" s="158"/>
      <c r="AJ11" s="158"/>
      <c r="AK11" s="158"/>
      <c r="AL11" s="158"/>
      <c r="AM11" s="15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 s="1"/>
    </row>
    <row r="12" spans="1:389" s="6" customFormat="1" ht="18.75" customHeight="1" x14ac:dyDescent="0.3">
      <c r="A12" s="318"/>
      <c r="B12" s="319"/>
      <c r="C12" s="483" t="s">
        <v>711</v>
      </c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78"/>
      <c r="V12" s="493"/>
      <c r="W12" s="494"/>
      <c r="X12" s="495"/>
      <c r="Y12" s="476"/>
      <c r="Z12" s="480"/>
      <c r="AA12" s="320"/>
      <c r="AB12" s="320"/>
      <c r="AC12" s="320"/>
      <c r="AD12" s="318"/>
      <c r="AE12" s="318"/>
      <c r="AF12" s="158"/>
      <c r="AG12" s="158"/>
      <c r="AH12" s="158"/>
      <c r="AI12" s="158"/>
      <c r="AJ12" s="158"/>
      <c r="AK12" s="158"/>
      <c r="AL12" s="158"/>
      <c r="AM12" s="158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 s="1"/>
    </row>
    <row r="13" spans="1:389" s="6" customFormat="1" ht="18.75" customHeight="1" x14ac:dyDescent="0.3">
      <c r="A13" s="318"/>
      <c r="B13" s="319"/>
      <c r="C13" s="481" t="s">
        <v>696</v>
      </c>
      <c r="D13" s="482"/>
      <c r="E13" s="482"/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178"/>
      <c r="V13" s="496" t="s">
        <v>495</v>
      </c>
      <c r="W13" s="313" t="s">
        <v>500</v>
      </c>
      <c r="X13" s="495"/>
      <c r="Y13" s="476"/>
      <c r="Z13" s="480"/>
      <c r="AA13" s="320"/>
      <c r="AB13" s="320"/>
      <c r="AC13" s="320"/>
      <c r="AD13" s="318"/>
      <c r="AE13" s="318"/>
      <c r="AF13" s="158"/>
      <c r="AG13" s="158"/>
      <c r="AH13" s="158"/>
      <c r="AI13" s="158"/>
      <c r="AJ13" s="158"/>
      <c r="AK13" s="158"/>
      <c r="AL13" s="158"/>
      <c r="AM13" s="15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 s="1"/>
    </row>
    <row r="14" spans="1:389" s="6" customFormat="1" ht="18.75" customHeight="1" x14ac:dyDescent="0.3">
      <c r="A14" s="318"/>
      <c r="B14" s="319"/>
      <c r="C14" s="481" t="s">
        <v>699</v>
      </c>
      <c r="D14" s="482"/>
      <c r="E14" s="482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178"/>
      <c r="V14" s="493"/>
      <c r="W14" s="494"/>
      <c r="X14" s="495"/>
      <c r="Y14" s="476"/>
      <c r="Z14" s="480"/>
      <c r="AA14" s="320"/>
      <c r="AB14" s="320"/>
      <c r="AC14" s="320"/>
      <c r="AD14" s="318"/>
      <c r="AE14" s="318"/>
      <c r="AF14" s="158"/>
      <c r="AG14" s="158"/>
      <c r="AH14" s="158"/>
      <c r="AI14" s="158"/>
      <c r="AJ14" s="158"/>
      <c r="AK14" s="158"/>
      <c r="AL14" s="158"/>
      <c r="AM14" s="158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 s="1"/>
    </row>
    <row r="15" spans="1:389" s="6" customFormat="1" ht="18.75" customHeight="1" x14ac:dyDescent="0.3">
      <c r="A15" s="318"/>
      <c r="B15" s="319"/>
      <c r="C15" s="481" t="s">
        <v>697</v>
      </c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2"/>
      <c r="Q15" s="482"/>
      <c r="R15" s="482"/>
      <c r="S15" s="482"/>
      <c r="T15" s="482"/>
      <c r="U15" s="178"/>
      <c r="V15" s="313" t="s">
        <v>553</v>
      </c>
      <c r="W15" s="496" t="s">
        <v>540</v>
      </c>
      <c r="X15" s="495"/>
      <c r="Y15" s="476"/>
      <c r="Z15" s="480"/>
      <c r="AA15" s="320"/>
      <c r="AB15" s="320"/>
      <c r="AC15" s="320"/>
      <c r="AD15" s="318"/>
      <c r="AE15" s="318"/>
      <c r="AF15" s="158"/>
      <c r="AG15" s="158"/>
      <c r="AH15" s="158"/>
      <c r="AI15" s="158"/>
      <c r="AJ15" s="158"/>
      <c r="AK15" s="158"/>
      <c r="AL15" s="158"/>
      <c r="AM15" s="158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 s="1"/>
    </row>
    <row r="16" spans="1:389" s="6" customFormat="1" ht="18.75" customHeight="1" x14ac:dyDescent="0.3">
      <c r="A16" s="318"/>
      <c r="B16" s="319"/>
      <c r="C16" s="481" t="s">
        <v>698</v>
      </c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178"/>
      <c r="V16" s="496" t="s">
        <v>541</v>
      </c>
      <c r="W16" s="496" t="s">
        <v>542</v>
      </c>
      <c r="X16" s="495"/>
      <c r="Y16" s="476"/>
      <c r="Z16" s="480"/>
      <c r="AA16" s="320"/>
      <c r="AB16" s="320"/>
      <c r="AC16" s="320"/>
      <c r="AD16" s="318"/>
      <c r="AE16" s="318"/>
      <c r="AF16" s="158"/>
      <c r="AG16" s="158"/>
      <c r="AH16" s="158"/>
      <c r="AI16" s="158"/>
      <c r="AJ16" s="158"/>
      <c r="AK16" s="158"/>
      <c r="AL16" s="158"/>
      <c r="AM16" s="158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 s="1"/>
    </row>
    <row r="17" spans="1:389" s="6" customFormat="1" ht="18.75" customHeight="1" x14ac:dyDescent="0.3">
      <c r="A17" s="318"/>
      <c r="B17" s="319"/>
      <c r="C17" s="481"/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2"/>
      <c r="O17" s="482"/>
      <c r="P17" s="482"/>
      <c r="Q17" s="482"/>
      <c r="R17" s="482"/>
      <c r="S17" s="482"/>
      <c r="T17" s="482"/>
      <c r="U17" s="178"/>
      <c r="V17" s="493"/>
      <c r="W17" s="494"/>
      <c r="X17" s="495"/>
      <c r="Y17" s="476"/>
      <c r="Z17" s="480"/>
      <c r="AA17" s="320"/>
      <c r="AB17" s="320"/>
      <c r="AC17" s="320"/>
      <c r="AD17" s="318"/>
      <c r="AE17" s="318"/>
      <c r="AF17" s="158"/>
      <c r="AG17" s="158"/>
      <c r="AH17" s="158"/>
      <c r="AI17" s="158"/>
      <c r="AJ17" s="158"/>
      <c r="AK17" s="158"/>
      <c r="AL17" s="158"/>
      <c r="AM17" s="158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 s="1"/>
    </row>
    <row r="18" spans="1:389" s="6" customFormat="1" ht="18.75" customHeight="1" x14ac:dyDescent="0.3">
      <c r="A18" s="318"/>
      <c r="B18" s="319"/>
      <c r="C18" s="483" t="s">
        <v>694</v>
      </c>
      <c r="D18" s="482"/>
      <c r="E18" s="482"/>
      <c r="F18" s="482"/>
      <c r="G18" s="482"/>
      <c r="H18" s="482"/>
      <c r="I18" s="482"/>
      <c r="J18" s="482"/>
      <c r="K18" s="482"/>
      <c r="L18" s="482"/>
      <c r="M18" s="482"/>
      <c r="N18" s="482"/>
      <c r="O18" s="482"/>
      <c r="P18" s="482"/>
      <c r="Q18" s="482"/>
      <c r="R18" s="482"/>
      <c r="S18" s="482"/>
      <c r="T18" s="482"/>
      <c r="U18" s="178"/>
      <c r="V18" s="487"/>
      <c r="W18" s="488"/>
      <c r="X18" s="489"/>
      <c r="Y18" s="476"/>
      <c r="Z18" s="480"/>
      <c r="AA18" s="320"/>
      <c r="AB18" s="320"/>
      <c r="AC18" s="320"/>
      <c r="AD18" s="318"/>
      <c r="AE18" s="318"/>
      <c r="AF18" s="158"/>
      <c r="AG18" s="158"/>
      <c r="AH18" s="158"/>
      <c r="AI18" s="158"/>
      <c r="AJ18" s="158"/>
      <c r="AK18" s="158"/>
      <c r="AL18" s="158"/>
      <c r="AM18" s="15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 s="1"/>
    </row>
    <row r="19" spans="1:389" s="6" customFormat="1" ht="18.75" customHeight="1" x14ac:dyDescent="0.3">
      <c r="A19" s="318"/>
      <c r="B19" s="319"/>
      <c r="C19" s="481" t="s">
        <v>669</v>
      </c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82"/>
      <c r="Q19" s="482"/>
      <c r="R19" s="482"/>
      <c r="S19" s="482"/>
      <c r="T19" s="482"/>
      <c r="U19" s="178"/>
      <c r="V19" s="489" t="s">
        <v>705</v>
      </c>
      <c r="W19" s="511" t="s">
        <v>462</v>
      </c>
      <c r="X19" s="489"/>
      <c r="Y19" s="476"/>
      <c r="Z19" s="480"/>
      <c r="AA19" s="320"/>
      <c r="AB19" s="320"/>
      <c r="AC19" s="320"/>
      <c r="AD19" s="318"/>
      <c r="AE19" s="318"/>
      <c r="AF19" s="158"/>
      <c r="AG19" s="158"/>
      <c r="AH19" s="158"/>
      <c r="AI19" s="158"/>
      <c r="AJ19" s="158"/>
      <c r="AK19" s="158"/>
      <c r="AL19" s="158"/>
      <c r="AM19" s="158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 s="1"/>
    </row>
    <row r="20" spans="1:389" s="6" customFormat="1" ht="18.75" customHeight="1" x14ac:dyDescent="0.3">
      <c r="A20" s="318"/>
      <c r="B20" s="319"/>
      <c r="C20" s="481"/>
      <c r="D20" s="482"/>
      <c r="E20" s="482"/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82"/>
      <c r="Q20" s="482"/>
      <c r="R20" s="482"/>
      <c r="S20" s="482"/>
      <c r="T20" s="482"/>
      <c r="U20" s="178"/>
      <c r="V20" s="487"/>
      <c r="W20" s="488"/>
      <c r="X20" s="489"/>
      <c r="Y20" s="476"/>
      <c r="Z20" s="480"/>
      <c r="AA20" s="320"/>
      <c r="AB20" s="320"/>
      <c r="AC20" s="320"/>
      <c r="AD20" s="318"/>
      <c r="AE20" s="318"/>
      <c r="AF20" s="158"/>
      <c r="AG20" s="158"/>
      <c r="AH20" s="158"/>
      <c r="AI20" s="158"/>
      <c r="AJ20" s="158"/>
      <c r="AK20" s="158"/>
      <c r="AL20" s="158"/>
      <c r="AM20" s="158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 s="1"/>
    </row>
    <row r="21" spans="1:389" x14ac:dyDescent="0.3">
      <c r="V21" s="492"/>
      <c r="W21" s="492"/>
      <c r="X21" s="492"/>
    </row>
    <row r="22" spans="1:389" s="6" customFormat="1" ht="7.5" customHeight="1" x14ac:dyDescent="0.3">
      <c r="A22" s="318"/>
      <c r="B22" s="324"/>
      <c r="C22" s="324"/>
      <c r="D22" s="324"/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3"/>
      <c r="W22" s="323"/>
      <c r="X22" s="322"/>
      <c r="Y22" s="321"/>
      <c r="Z22" s="321"/>
      <c r="AA22" s="321"/>
      <c r="AB22" s="321"/>
      <c r="AC22" s="321"/>
      <c r="AD22" s="318"/>
      <c r="AE22" s="318"/>
      <c r="AF22" s="158"/>
      <c r="AG22" s="158"/>
      <c r="AH22" s="158"/>
      <c r="AI22" s="158"/>
      <c r="AJ22" s="158"/>
      <c r="AK22" s="158"/>
      <c r="AL22" s="158"/>
      <c r="AM22" s="158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 s="1"/>
    </row>
    <row r="23" spans="1:389" s="8" customFormat="1" ht="18.75" customHeight="1" x14ac:dyDescent="0.3">
      <c r="A23" s="331"/>
      <c r="B23" s="331" t="s">
        <v>298</v>
      </c>
      <c r="C23" s="331"/>
      <c r="D23" s="331"/>
      <c r="E23" s="331"/>
      <c r="F23" s="331"/>
      <c r="G23" s="331"/>
      <c r="H23" s="331"/>
      <c r="I23" s="333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4"/>
      <c r="W23" s="334"/>
      <c r="X23" s="334" t="s">
        <v>373</v>
      </c>
      <c r="Y23" s="178"/>
      <c r="Z23" s="178"/>
      <c r="AA23" s="178"/>
      <c r="AB23" s="178"/>
      <c r="AC23" s="178"/>
      <c r="AD23" s="178"/>
      <c r="AE23" s="178"/>
      <c r="AF23" s="259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Y23" s="1"/>
    </row>
    <row r="24" spans="1:389" s="9" customFormat="1" ht="9.9499999999999993" customHeight="1" x14ac:dyDescent="0.3">
      <c r="A24" s="178"/>
      <c r="B24" s="628" t="s">
        <v>17</v>
      </c>
      <c r="C24" s="629"/>
      <c r="D24" s="630"/>
      <c r="E24" s="631" t="s">
        <v>18</v>
      </c>
      <c r="F24" s="338"/>
      <c r="G24" s="338"/>
      <c r="H24" s="338"/>
      <c r="I24" s="338"/>
      <c r="J24" s="339"/>
      <c r="K24" s="178"/>
      <c r="L24" s="634" t="s">
        <v>17</v>
      </c>
      <c r="M24" s="338"/>
      <c r="N24" s="338"/>
      <c r="O24" s="338"/>
      <c r="P24" s="338"/>
      <c r="Q24" s="338"/>
      <c r="R24" s="338"/>
      <c r="S24" s="338"/>
      <c r="T24" s="339"/>
      <c r="U24" s="178"/>
      <c r="V24" s="312"/>
      <c r="W24" s="312"/>
      <c r="X24" s="634" t="s">
        <v>17</v>
      </c>
      <c r="Y24" s="636"/>
      <c r="Z24" s="631" t="s">
        <v>18</v>
      </c>
      <c r="AA24" s="338"/>
      <c r="AB24" s="338"/>
      <c r="AC24" s="338"/>
      <c r="AD24" s="338"/>
      <c r="AE24" s="339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Y24" s="1"/>
    </row>
    <row r="25" spans="1:389" s="9" customFormat="1" ht="9.9499999999999993" customHeight="1" x14ac:dyDescent="0.3">
      <c r="A25" s="178"/>
      <c r="B25" s="628"/>
      <c r="C25" s="629"/>
      <c r="D25" s="630"/>
      <c r="E25" s="632"/>
      <c r="F25" s="634" t="s">
        <v>55</v>
      </c>
      <c r="G25" s="338"/>
      <c r="H25" s="335"/>
      <c r="I25" s="647" t="s">
        <v>216</v>
      </c>
      <c r="J25" s="647" t="s">
        <v>299</v>
      </c>
      <c r="K25" s="178"/>
      <c r="L25" s="635"/>
      <c r="M25" s="634" t="s">
        <v>55</v>
      </c>
      <c r="N25" s="661"/>
      <c r="O25" s="338"/>
      <c r="P25" s="338"/>
      <c r="Q25" s="338"/>
      <c r="R25" s="338"/>
      <c r="S25" s="631" t="s">
        <v>216</v>
      </c>
      <c r="T25" s="650"/>
      <c r="U25" s="178"/>
      <c r="V25" s="312"/>
      <c r="W25" s="312"/>
      <c r="X25" s="635"/>
      <c r="Y25" s="637"/>
      <c r="Z25" s="632"/>
      <c r="AA25" s="634" t="s">
        <v>55</v>
      </c>
      <c r="AB25" s="338"/>
      <c r="AC25" s="339"/>
      <c r="AD25" s="647" t="s">
        <v>216</v>
      </c>
      <c r="AE25" s="647" t="s">
        <v>299</v>
      </c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Y25" s="1"/>
    </row>
    <row r="26" spans="1:389" s="9" customFormat="1" ht="30" customHeight="1" x14ac:dyDescent="0.3">
      <c r="A26" s="178"/>
      <c r="B26" s="628"/>
      <c r="C26" s="629"/>
      <c r="D26" s="630"/>
      <c r="E26" s="632"/>
      <c r="F26" s="635"/>
      <c r="G26" s="659" t="s">
        <v>56</v>
      </c>
      <c r="H26" s="659" t="s">
        <v>219</v>
      </c>
      <c r="I26" s="658"/>
      <c r="J26" s="658"/>
      <c r="K26" s="178"/>
      <c r="L26" s="635"/>
      <c r="M26" s="638"/>
      <c r="N26" s="662"/>
      <c r="O26" s="628" t="s">
        <v>56</v>
      </c>
      <c r="P26" s="630"/>
      <c r="Q26" s="628" t="s">
        <v>219</v>
      </c>
      <c r="R26" s="630"/>
      <c r="S26" s="633"/>
      <c r="T26" s="652"/>
      <c r="U26" s="178"/>
      <c r="V26" s="312"/>
      <c r="W26" s="312"/>
      <c r="X26" s="635"/>
      <c r="Y26" s="637"/>
      <c r="Z26" s="632"/>
      <c r="AA26" s="635"/>
      <c r="AB26" s="659" t="s">
        <v>56</v>
      </c>
      <c r="AC26" s="659" t="s">
        <v>219</v>
      </c>
      <c r="AD26" s="658"/>
      <c r="AE26" s="6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Y26" s="1"/>
    </row>
    <row r="27" spans="1:389" s="9" customFormat="1" ht="30" customHeight="1" x14ac:dyDescent="0.3">
      <c r="A27" s="178"/>
      <c r="B27" s="628"/>
      <c r="C27" s="629"/>
      <c r="D27" s="630"/>
      <c r="E27" s="633"/>
      <c r="F27" s="638"/>
      <c r="G27" s="660"/>
      <c r="H27" s="660"/>
      <c r="I27" s="648"/>
      <c r="J27" s="648"/>
      <c r="K27" s="178"/>
      <c r="L27" s="635"/>
      <c r="M27" s="344" t="s">
        <v>303</v>
      </c>
      <c r="N27" s="344" t="s">
        <v>304</v>
      </c>
      <c r="O27" s="344" t="s">
        <v>303</v>
      </c>
      <c r="P27" s="344" t="s">
        <v>304</v>
      </c>
      <c r="Q27" s="344" t="s">
        <v>303</v>
      </c>
      <c r="R27" s="344" t="s">
        <v>304</v>
      </c>
      <c r="S27" s="344" t="s">
        <v>303</v>
      </c>
      <c r="T27" s="344" t="s">
        <v>304</v>
      </c>
      <c r="U27" s="178"/>
      <c r="V27" s="312"/>
      <c r="W27" s="312"/>
      <c r="X27" s="638"/>
      <c r="Y27" s="639"/>
      <c r="Z27" s="633"/>
      <c r="AA27" s="638"/>
      <c r="AB27" s="660"/>
      <c r="AC27" s="660"/>
      <c r="AD27" s="648"/>
      <c r="AE27" s="64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Y27" s="1"/>
    </row>
    <row r="28" spans="1:389" s="9" customFormat="1" ht="30" customHeight="1" x14ac:dyDescent="0.3">
      <c r="A28" s="178"/>
      <c r="B28" s="640" t="s">
        <v>240</v>
      </c>
      <c r="C28" s="641"/>
      <c r="D28" s="642"/>
      <c r="E28" s="345">
        <v>135372</v>
      </c>
      <c r="F28" s="346">
        <v>41838</v>
      </c>
      <c r="G28" s="347">
        <v>23964</v>
      </c>
      <c r="H28" s="346">
        <v>17874</v>
      </c>
      <c r="I28" s="347">
        <v>2381</v>
      </c>
      <c r="J28" s="347">
        <v>13456</v>
      </c>
      <c r="K28" s="178"/>
      <c r="L28" s="348" t="s">
        <v>240</v>
      </c>
      <c r="M28" s="305">
        <v>0.27192622950819673</v>
      </c>
      <c r="N28" s="349">
        <v>0.11305620608899297</v>
      </c>
      <c r="O28" s="349">
        <v>0.352112676056338</v>
      </c>
      <c r="P28" s="349">
        <v>0.13848051814536858</v>
      </c>
      <c r="Q28" s="349">
        <v>0.16585067319461444</v>
      </c>
      <c r="R28" s="349">
        <v>7.9423364613083094E-2</v>
      </c>
      <c r="S28" s="349">
        <v>0.22881921280853904</v>
      </c>
      <c r="T28" s="349">
        <v>0.10873915943962642</v>
      </c>
      <c r="U28" s="178"/>
      <c r="V28" s="350"/>
      <c r="W28" s="312"/>
      <c r="X28" s="640" t="s">
        <v>240</v>
      </c>
      <c r="Y28" s="642"/>
      <c r="Z28" s="345">
        <v>135372</v>
      </c>
      <c r="AA28" s="347">
        <v>41838</v>
      </c>
      <c r="AB28" s="347">
        <v>23964</v>
      </c>
      <c r="AC28" s="347">
        <v>17874</v>
      </c>
      <c r="AD28" s="347">
        <v>2381</v>
      </c>
      <c r="AE28" s="347">
        <v>13456</v>
      </c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Y28" s="1"/>
    </row>
    <row r="29" spans="1:389" s="9" customFormat="1" ht="30" customHeight="1" x14ac:dyDescent="0.3">
      <c r="A29" s="178"/>
      <c r="B29" s="640" t="s">
        <v>227</v>
      </c>
      <c r="C29" s="641"/>
      <c r="D29" s="642"/>
      <c r="E29" s="351">
        <v>2.7865214795907867</v>
      </c>
      <c r="F29" s="352">
        <v>1.4916039787514705</v>
      </c>
      <c r="G29" s="353">
        <v>1.6534878907058581</v>
      </c>
      <c r="H29" s="352">
        <v>1.7339930151338765</v>
      </c>
      <c r="I29" s="353">
        <v>0.42877723752926344</v>
      </c>
      <c r="J29" s="353">
        <v>0.52447770502026814</v>
      </c>
      <c r="K29" s="178"/>
      <c r="L29" s="348" t="s">
        <v>227</v>
      </c>
      <c r="M29" s="354">
        <v>8.6417717941195404E-2</v>
      </c>
      <c r="N29" s="355">
        <v>2.0270772404388626E-2</v>
      </c>
      <c r="O29" s="356">
        <v>0.15621619188271185</v>
      </c>
      <c r="P29" s="357">
        <v>5.0739513918128656E-2</v>
      </c>
      <c r="Q29" s="357">
        <v>1.2167578335049001E-2</v>
      </c>
      <c r="R29" s="356">
        <v>-5.5181828815639752E-2</v>
      </c>
      <c r="S29" s="356">
        <v>-1.398500491730878E-2</v>
      </c>
      <c r="T29" s="356">
        <v>-7.3933966807167545E-2</v>
      </c>
      <c r="U29" s="178"/>
      <c r="V29" s="358"/>
      <c r="W29" s="312"/>
      <c r="X29" s="640" t="s">
        <v>227</v>
      </c>
      <c r="Y29" s="642"/>
      <c r="Z29" s="351">
        <v>2.7865214795907867</v>
      </c>
      <c r="AA29" s="353">
        <v>1.4916039787514705</v>
      </c>
      <c r="AB29" s="353">
        <v>1.6534878907058581</v>
      </c>
      <c r="AC29" s="353">
        <v>1.7339930151338765</v>
      </c>
      <c r="AD29" s="353">
        <v>0.42877723752926344</v>
      </c>
      <c r="AE29" s="353">
        <v>0.52447770502026814</v>
      </c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Y29" s="1"/>
    </row>
    <row r="30" spans="1:389" s="9" customFormat="1" ht="30" customHeight="1" x14ac:dyDescent="0.3">
      <c r="A30" s="178"/>
      <c r="B30" s="640" t="s">
        <v>241</v>
      </c>
      <c r="C30" s="641"/>
      <c r="D30" s="642"/>
      <c r="E30" s="345">
        <v>48581</v>
      </c>
      <c r="F30" s="346">
        <v>28049</v>
      </c>
      <c r="G30" s="347">
        <v>14493</v>
      </c>
      <c r="H30" s="346">
        <v>10308</v>
      </c>
      <c r="I30" s="347">
        <v>5553</v>
      </c>
      <c r="J30" s="347">
        <v>25656</v>
      </c>
      <c r="K30" s="178"/>
      <c r="L30" s="348" t="s">
        <v>241</v>
      </c>
      <c r="M30" s="359">
        <v>0.18550851156700132</v>
      </c>
      <c r="N30" s="360">
        <v>9.2785433684604346E-2</v>
      </c>
      <c r="O30" s="360">
        <v>0.19589648417362615</v>
      </c>
      <c r="P30" s="360">
        <v>8.7741004227239919E-2</v>
      </c>
      <c r="Q30" s="360">
        <v>0.15368309485956544</v>
      </c>
      <c r="R30" s="360">
        <v>0.13460519342872285</v>
      </c>
      <c r="S30" s="360">
        <v>0.24280421772584782</v>
      </c>
      <c r="T30" s="360">
        <v>0.18267312624679397</v>
      </c>
      <c r="U30" s="178"/>
      <c r="V30" s="312"/>
      <c r="W30" s="312"/>
      <c r="X30" s="640" t="s">
        <v>241</v>
      </c>
      <c r="Y30" s="642"/>
      <c r="Z30" s="345">
        <v>48581</v>
      </c>
      <c r="AA30" s="347">
        <v>28049</v>
      </c>
      <c r="AB30" s="347">
        <v>14493</v>
      </c>
      <c r="AC30" s="347">
        <v>10308</v>
      </c>
      <c r="AD30" s="347">
        <v>5553</v>
      </c>
      <c r="AE30" s="347">
        <v>25656</v>
      </c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Y30" s="1"/>
    </row>
    <row r="31" spans="1:389" s="9" customFormat="1" ht="20.100000000000001" customHeight="1" x14ac:dyDescent="0.3">
      <c r="A31" s="178"/>
      <c r="B31" s="361" t="s">
        <v>300</v>
      </c>
      <c r="C31" s="178"/>
      <c r="D31" s="333"/>
      <c r="E31" s="362"/>
      <c r="F31" s="363"/>
      <c r="G31" s="364"/>
      <c r="H31" s="365"/>
      <c r="I31" s="366"/>
      <c r="J31" s="367"/>
      <c r="K31" s="178"/>
      <c r="L31" s="361" t="s">
        <v>313</v>
      </c>
      <c r="M31" s="368"/>
      <c r="N31" s="368"/>
      <c r="O31" s="331"/>
      <c r="P31" s="331"/>
      <c r="Q31" s="331"/>
      <c r="R31" s="331"/>
      <c r="S31" s="331"/>
      <c r="T31" s="331"/>
      <c r="U31" s="331"/>
      <c r="V31" s="369"/>
      <c r="W31" s="312"/>
      <c r="X31" s="312"/>
      <c r="Y31" s="178"/>
      <c r="Z31" s="178"/>
      <c r="AA31" s="178"/>
      <c r="AB31" s="178"/>
      <c r="AC31" s="178"/>
      <c r="AD31" s="178"/>
      <c r="AE31" s="178"/>
      <c r="AF31" s="259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Y31" s="1"/>
    </row>
    <row r="32" spans="1:389" s="9" customFormat="1" ht="19.5" customHeight="1" x14ac:dyDescent="0.3">
      <c r="A32" s="178"/>
      <c r="B32" s="361" t="s">
        <v>374</v>
      </c>
      <c r="C32" s="178"/>
      <c r="D32" s="333"/>
      <c r="E32" s="362"/>
      <c r="F32" s="363"/>
      <c r="G32" s="364"/>
      <c r="H32" s="370"/>
      <c r="I32" s="366"/>
      <c r="J32" s="367"/>
      <c r="K32" s="333"/>
      <c r="L32" s="368"/>
      <c r="M32" s="368"/>
      <c r="N32" s="331"/>
      <c r="O32" s="331"/>
      <c r="P32" s="331"/>
      <c r="Q32" s="331"/>
      <c r="R32" s="331"/>
      <c r="S32" s="331"/>
      <c r="T32" s="331"/>
      <c r="U32" s="331"/>
      <c r="V32" s="369"/>
      <c r="W32" s="312"/>
      <c r="X32" s="312"/>
      <c r="Y32" s="178"/>
      <c r="Z32" s="178"/>
      <c r="AA32" s="178"/>
      <c r="AB32" s="178"/>
      <c r="AC32" s="178"/>
      <c r="AD32" s="178"/>
      <c r="AE32" s="178"/>
      <c r="AF32" s="259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Y32" s="1"/>
    </row>
    <row r="33" spans="1:389" s="9" customFormat="1" ht="19.5" customHeight="1" x14ac:dyDescent="0.3">
      <c r="A33" s="178"/>
      <c r="B33" s="361" t="s">
        <v>482</v>
      </c>
      <c r="C33" s="178"/>
      <c r="D33" s="333"/>
      <c r="E33" s="362"/>
      <c r="F33" s="363"/>
      <c r="G33" s="476"/>
      <c r="H33" s="477"/>
      <c r="I33" s="366"/>
      <c r="J33" s="367"/>
      <c r="K33" s="333"/>
      <c r="L33" s="368"/>
      <c r="M33" s="368"/>
      <c r="N33" s="331"/>
      <c r="O33" s="331"/>
      <c r="P33" s="331"/>
      <c r="Q33" s="331"/>
      <c r="R33" s="331"/>
      <c r="S33" s="331"/>
      <c r="T33" s="331"/>
      <c r="U33" s="331"/>
      <c r="V33" s="369"/>
      <c r="W33" s="312"/>
      <c r="X33" s="312"/>
      <c r="Y33" s="178"/>
      <c r="Z33" s="178"/>
      <c r="AA33" s="178"/>
      <c r="AB33" s="178"/>
      <c r="AC33" s="178"/>
      <c r="AD33" s="178"/>
      <c r="AE33" s="178"/>
      <c r="AF33" s="259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Y33" s="1"/>
    </row>
    <row r="34" spans="1:389" s="9" customFormat="1" ht="39.950000000000003" customHeight="1" x14ac:dyDescent="0.3">
      <c r="A34" s="178"/>
      <c r="B34" s="333"/>
      <c r="C34" s="333"/>
      <c r="D34" s="362"/>
      <c r="E34" s="367"/>
      <c r="F34" s="371"/>
      <c r="G34" s="367"/>
      <c r="H34" s="372"/>
      <c r="I34" s="367"/>
      <c r="J34" s="333"/>
      <c r="K34" s="333"/>
      <c r="L34" s="368"/>
      <c r="M34" s="368"/>
      <c r="N34" s="331"/>
      <c r="O34" s="331"/>
      <c r="P34" s="331"/>
      <c r="Q34" s="331"/>
      <c r="R34" s="331"/>
      <c r="S34" s="331"/>
      <c r="T34" s="331"/>
      <c r="U34" s="331"/>
      <c r="V34" s="369"/>
      <c r="W34" s="312"/>
      <c r="X34" s="312"/>
      <c r="Y34" s="178"/>
      <c r="Z34" s="178"/>
      <c r="AA34" s="178"/>
      <c r="AB34" s="178"/>
      <c r="AC34" s="178"/>
      <c r="AD34" s="178"/>
      <c r="AE34" s="178"/>
      <c r="AF34" s="259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Y34" s="1"/>
    </row>
    <row r="35" spans="1:389" s="9" customFormat="1" ht="18.75" customHeight="1" x14ac:dyDescent="0.3">
      <c r="A35" s="178"/>
      <c r="B35" s="331" t="s">
        <v>504</v>
      </c>
      <c r="C35" s="331"/>
      <c r="D35" s="178"/>
      <c r="E35" s="178"/>
      <c r="F35" s="178"/>
      <c r="G35" s="178"/>
      <c r="H35" s="178"/>
      <c r="I35" s="178"/>
      <c r="J35" s="178"/>
      <c r="K35" s="178"/>
      <c r="L35" s="373"/>
      <c r="M35" s="373"/>
      <c r="N35" s="331"/>
      <c r="O35" s="331"/>
      <c r="P35" s="331"/>
      <c r="Q35" s="331"/>
      <c r="R35" s="331"/>
      <c r="S35" s="331"/>
      <c r="T35" s="331"/>
      <c r="U35" s="331"/>
      <c r="V35" s="369"/>
      <c r="W35" s="312"/>
      <c r="X35" s="312"/>
      <c r="Y35" s="178"/>
      <c r="Z35" s="178"/>
      <c r="AA35" s="178"/>
      <c r="AB35" s="178"/>
      <c r="AC35" s="178"/>
      <c r="AD35" s="178"/>
      <c r="AE35" s="178"/>
      <c r="AF35" s="259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Y35" s="1"/>
    </row>
    <row r="36" spans="1:389" s="9" customFormat="1" ht="12.75" customHeight="1" x14ac:dyDescent="0.3">
      <c r="A36" s="178"/>
      <c r="B36" s="501"/>
      <c r="C36" s="497"/>
      <c r="D36" s="501"/>
      <c r="E36" s="501"/>
      <c r="F36" s="501"/>
      <c r="G36" s="501"/>
      <c r="H36" s="501"/>
      <c r="I36" s="501"/>
      <c r="J36" s="501"/>
      <c r="K36" s="501"/>
      <c r="L36" s="501"/>
      <c r="M36" s="501"/>
      <c r="N36" s="501"/>
      <c r="O36" s="501"/>
      <c r="P36" s="501"/>
      <c r="Q36" s="501"/>
      <c r="R36" s="501"/>
      <c r="S36" s="501"/>
      <c r="T36" s="501"/>
      <c r="U36" s="331"/>
      <c r="Y36" s="178"/>
      <c r="Z36" s="178"/>
      <c r="AA36" s="178"/>
      <c r="AB36" s="178"/>
      <c r="AC36" s="178"/>
      <c r="AD36" s="178"/>
      <c r="AE36" s="17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 s="1"/>
    </row>
    <row r="37" spans="1:389" s="9" customFormat="1" ht="20.100000000000001" customHeight="1" x14ac:dyDescent="0.3">
      <c r="A37" s="178"/>
      <c r="B37" s="497"/>
      <c r="C37" s="497" t="s">
        <v>701</v>
      </c>
      <c r="D37" s="497"/>
      <c r="E37" s="497"/>
      <c r="F37" s="497"/>
      <c r="G37" s="497"/>
      <c r="H37" s="4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331"/>
      <c r="Y37" s="178"/>
      <c r="Z37" s="178"/>
      <c r="AA37" s="178"/>
      <c r="AB37" s="178"/>
      <c r="AC37" s="178"/>
      <c r="AD37" s="178"/>
      <c r="AE37" s="17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 s="1"/>
    </row>
    <row r="38" spans="1:389" s="9" customFormat="1" ht="20.100000000000001" customHeight="1" x14ac:dyDescent="0.3">
      <c r="A38" s="178"/>
      <c r="B38" s="498"/>
      <c r="C38" s="497" t="s">
        <v>704</v>
      </c>
      <c r="D38" s="498"/>
      <c r="E38" s="498"/>
      <c r="F38" s="498"/>
      <c r="G38" s="498"/>
      <c r="H38" s="498"/>
      <c r="I38" s="498"/>
      <c r="J38" s="498"/>
      <c r="K38" s="498"/>
      <c r="L38" s="498"/>
      <c r="M38" s="498"/>
      <c r="N38" s="498"/>
      <c r="O38" s="498"/>
      <c r="P38" s="498"/>
      <c r="Q38" s="498"/>
      <c r="R38" s="498"/>
      <c r="S38" s="498"/>
      <c r="T38" s="498"/>
      <c r="U38" s="331"/>
      <c r="V38" s="296" t="s">
        <v>461</v>
      </c>
      <c r="W38" s="296"/>
      <c r="X38" s="311"/>
      <c r="Y38" s="178"/>
      <c r="Z38" s="178"/>
      <c r="AA38" s="178"/>
      <c r="AB38" s="178"/>
      <c r="AC38" s="178"/>
      <c r="AD38" s="178"/>
      <c r="AE38" s="17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 s="1"/>
    </row>
    <row r="39" spans="1:389" s="9" customFormat="1" ht="20.100000000000001" customHeight="1" x14ac:dyDescent="0.3">
      <c r="A39" s="178"/>
      <c r="B39" s="498"/>
      <c r="C39" s="497" t="s">
        <v>702</v>
      </c>
      <c r="D39" s="498"/>
      <c r="E39" s="498"/>
      <c r="F39" s="498"/>
      <c r="G39" s="498"/>
      <c r="H39" s="498"/>
      <c r="I39" s="498"/>
      <c r="J39" s="498"/>
      <c r="K39" s="498"/>
      <c r="L39" s="498"/>
      <c r="M39" s="498"/>
      <c r="N39" s="498"/>
      <c r="O39" s="498"/>
      <c r="P39" s="498"/>
      <c r="Q39" s="498"/>
      <c r="R39" s="498"/>
      <c r="S39" s="498"/>
      <c r="T39" s="498"/>
      <c r="U39" s="331"/>
      <c r="V39" s="296"/>
      <c r="W39" s="296"/>
      <c r="X39" s="311"/>
      <c r="Y39" s="178"/>
      <c r="Z39" s="178"/>
      <c r="AA39" s="178"/>
      <c r="AB39" s="178"/>
      <c r="AC39" s="178"/>
      <c r="AD39" s="178"/>
      <c r="AE39" s="17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 s="1"/>
    </row>
    <row r="40" spans="1:389" s="9" customFormat="1" ht="20.100000000000001" customHeight="1" x14ac:dyDescent="0.3">
      <c r="A40" s="178"/>
      <c r="B40" s="498"/>
      <c r="C40" s="497" t="s">
        <v>718</v>
      </c>
      <c r="D40" s="498"/>
      <c r="E40" s="498"/>
      <c r="F40" s="498"/>
      <c r="G40" s="498"/>
      <c r="H40" s="498"/>
      <c r="I40" s="498"/>
      <c r="J40" s="498"/>
      <c r="K40" s="498"/>
      <c r="L40" s="498"/>
      <c r="M40" s="498"/>
      <c r="N40" s="498"/>
      <c r="O40" s="498"/>
      <c r="P40" s="498"/>
      <c r="Q40" s="498"/>
      <c r="R40" s="498"/>
      <c r="S40" s="498"/>
      <c r="T40" s="498"/>
      <c r="U40" s="331"/>
      <c r="V40" s="296" t="s">
        <v>486</v>
      </c>
      <c r="W40" s="296"/>
      <c r="X40" s="311"/>
      <c r="Y40" s="178"/>
      <c r="Z40" s="178"/>
      <c r="AA40" s="178"/>
      <c r="AB40" s="178"/>
      <c r="AC40" s="178"/>
      <c r="AD40" s="178"/>
      <c r="AE40" s="17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 s="1"/>
    </row>
    <row r="41" spans="1:389" s="9" customFormat="1" ht="20.100000000000001" customHeight="1" x14ac:dyDescent="0.3">
      <c r="A41" s="178"/>
      <c r="B41" s="498"/>
      <c r="C41" s="497" t="s">
        <v>689</v>
      </c>
      <c r="D41" s="498"/>
      <c r="E41" s="498"/>
      <c r="F41" s="498"/>
      <c r="G41" s="498"/>
      <c r="H41" s="498"/>
      <c r="I41" s="498"/>
      <c r="J41" s="498"/>
      <c r="K41" s="498"/>
      <c r="L41" s="498"/>
      <c r="M41" s="498"/>
      <c r="N41" s="498"/>
      <c r="O41" s="498"/>
      <c r="P41" s="498"/>
      <c r="Q41" s="498"/>
      <c r="R41" s="498"/>
      <c r="S41" s="498"/>
      <c r="T41" s="498"/>
      <c r="U41" s="331"/>
      <c r="V41" s="489" t="s">
        <v>705</v>
      </c>
      <c r="W41" s="296"/>
      <c r="X41" s="311"/>
      <c r="Y41" s="178"/>
      <c r="Z41" s="178"/>
      <c r="AA41" s="178"/>
      <c r="AB41" s="178"/>
      <c r="AC41" s="178"/>
      <c r="AD41" s="178"/>
      <c r="AE41" s="17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 s="1"/>
    </row>
    <row r="42" spans="1:389" s="9" customFormat="1" ht="20.100000000000001" customHeight="1" x14ac:dyDescent="0.3">
      <c r="A42" s="178"/>
      <c r="B42" s="498"/>
      <c r="C42" s="497" t="s">
        <v>690</v>
      </c>
      <c r="D42" s="498"/>
      <c r="E42" s="498"/>
      <c r="F42" s="498"/>
      <c r="G42" s="498"/>
      <c r="H42" s="498"/>
      <c r="I42" s="498"/>
      <c r="J42" s="498"/>
      <c r="K42" s="498"/>
      <c r="L42" s="498"/>
      <c r="M42" s="498"/>
      <c r="N42" s="498"/>
      <c r="O42" s="498"/>
      <c r="P42" s="498"/>
      <c r="Q42" s="498"/>
      <c r="R42" s="498"/>
      <c r="S42" s="498"/>
      <c r="T42" s="498"/>
      <c r="U42" s="331"/>
      <c r="V42" s="489" t="s">
        <v>462</v>
      </c>
      <c r="W42" s="296"/>
      <c r="X42" s="311"/>
      <c r="Y42" s="178"/>
      <c r="Z42" s="178"/>
      <c r="AA42" s="178"/>
      <c r="AB42" s="178"/>
      <c r="AC42" s="178"/>
      <c r="AD42" s="178"/>
      <c r="AE42" s="17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 s="1"/>
    </row>
    <row r="43" spans="1:389" s="9" customFormat="1" ht="20.100000000000001" customHeight="1" x14ac:dyDescent="0.3">
      <c r="A43" s="178"/>
      <c r="B43" s="498"/>
      <c r="C43" s="497" t="s">
        <v>703</v>
      </c>
      <c r="D43" s="498"/>
      <c r="E43" s="498"/>
      <c r="F43" s="498"/>
      <c r="G43" s="498"/>
      <c r="H43" s="498"/>
      <c r="I43" s="498"/>
      <c r="J43" s="498"/>
      <c r="K43" s="498"/>
      <c r="L43" s="498"/>
      <c r="M43" s="498"/>
      <c r="N43" s="498"/>
      <c r="O43" s="498"/>
      <c r="P43" s="498"/>
      <c r="Q43" s="498"/>
      <c r="R43" s="498"/>
      <c r="S43" s="498"/>
      <c r="T43" s="498"/>
      <c r="U43" s="331"/>
      <c r="W43" s="296"/>
      <c r="X43" s="311"/>
      <c r="Y43" s="178"/>
      <c r="Z43" s="178"/>
      <c r="AA43" s="178"/>
      <c r="AB43" s="178"/>
      <c r="AC43" s="178"/>
      <c r="AD43" s="178"/>
      <c r="AE43" s="17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 s="1"/>
    </row>
    <row r="44" spans="1:389" s="9" customFormat="1" ht="20.100000000000001" customHeight="1" x14ac:dyDescent="0.3">
      <c r="A44" s="178"/>
      <c r="B44" s="500"/>
      <c r="C44" s="500" t="s">
        <v>712</v>
      </c>
      <c r="D44" s="500"/>
      <c r="E44" s="500"/>
      <c r="F44" s="500"/>
      <c r="G44" s="500"/>
      <c r="H44" s="500"/>
      <c r="I44" s="500"/>
      <c r="J44" s="500"/>
      <c r="K44" s="500"/>
      <c r="L44" s="500"/>
      <c r="M44" s="500"/>
      <c r="N44" s="500"/>
      <c r="O44" s="500"/>
      <c r="P44" s="500"/>
      <c r="Q44" s="500"/>
      <c r="R44" s="500"/>
      <c r="S44" s="500"/>
      <c r="T44" s="500"/>
      <c r="U44" s="331"/>
      <c r="V44" s="311" t="s">
        <v>706</v>
      </c>
      <c r="W44" s="296"/>
      <c r="X44" s="311"/>
      <c r="Y44" s="178"/>
      <c r="Z44" s="178"/>
      <c r="AA44" s="178"/>
      <c r="AB44" s="178"/>
      <c r="AC44" s="178"/>
      <c r="AD44" s="178"/>
      <c r="AE44" s="17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 s="1"/>
    </row>
    <row r="45" spans="1:389" s="9" customFormat="1" ht="12.75" customHeight="1" x14ac:dyDescent="0.3">
      <c r="A45" s="178"/>
      <c r="B45" s="499"/>
      <c r="C45" s="500"/>
      <c r="D45" s="499"/>
      <c r="E45" s="499"/>
      <c r="F45" s="499"/>
      <c r="G45" s="499"/>
      <c r="H45" s="499"/>
      <c r="I45" s="499"/>
      <c r="J45" s="499"/>
      <c r="K45" s="499"/>
      <c r="L45" s="499"/>
      <c r="M45" s="499"/>
      <c r="N45" s="499"/>
      <c r="O45" s="499"/>
      <c r="P45" s="499"/>
      <c r="Q45" s="499"/>
      <c r="R45" s="499"/>
      <c r="S45" s="499"/>
      <c r="T45" s="499"/>
      <c r="U45" s="331"/>
      <c r="V45" s="311"/>
      <c r="W45" s="296"/>
      <c r="X45" s="311"/>
      <c r="Y45" s="178"/>
      <c r="Z45" s="178"/>
      <c r="AA45" s="178"/>
      <c r="AB45" s="178"/>
      <c r="AC45" s="178"/>
      <c r="AD45" s="178"/>
      <c r="AE45" s="17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 s="1"/>
    </row>
    <row r="46" spans="1:389" s="9" customFormat="1" ht="7.5" customHeight="1" x14ac:dyDescent="0.3">
      <c r="A46" s="178"/>
      <c r="B46" s="178"/>
      <c r="C46" s="178"/>
      <c r="D46" s="178"/>
      <c r="E46" s="374"/>
      <c r="F46" s="374"/>
      <c r="G46" s="374"/>
      <c r="H46" s="375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12"/>
      <c r="W46" s="312"/>
      <c r="X46" s="312"/>
      <c r="Y46" s="178"/>
      <c r="Z46" s="178"/>
      <c r="AA46" s="178"/>
      <c r="AB46" s="178"/>
      <c r="AC46" s="178"/>
      <c r="AD46" s="178"/>
      <c r="AE46" s="178"/>
      <c r="AF46" s="158"/>
      <c r="AG46" s="158"/>
      <c r="AH46" s="158"/>
      <c r="AI46" s="158"/>
      <c r="AJ46" s="158"/>
      <c r="AK46" s="158"/>
      <c r="AL46" s="158"/>
      <c r="AM46" s="158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 s="1"/>
    </row>
    <row r="47" spans="1:389" s="9" customFormat="1" ht="9.9499999999999993" customHeight="1" x14ac:dyDescent="0.3">
      <c r="A47" s="178"/>
      <c r="B47" s="653" t="s">
        <v>225</v>
      </c>
      <c r="C47" s="653"/>
      <c r="D47" s="653"/>
      <c r="E47" s="631" t="s">
        <v>28</v>
      </c>
      <c r="F47" s="335"/>
      <c r="G47" s="336"/>
      <c r="H47" s="631" t="s">
        <v>29</v>
      </c>
      <c r="I47" s="376"/>
      <c r="J47" s="377"/>
      <c r="K47" s="178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4"/>
      <c r="W47" s="334"/>
      <c r="X47" s="334"/>
      <c r="Y47" s="378"/>
      <c r="Z47" s="378"/>
      <c r="AA47" s="378"/>
      <c r="AB47" s="378"/>
      <c r="AC47" s="378"/>
      <c r="AD47" s="378"/>
      <c r="AE47" s="378"/>
      <c r="AF47" s="158"/>
      <c r="AG47" s="158"/>
      <c r="AH47" s="158"/>
      <c r="AI47" s="158"/>
      <c r="AJ47" s="158"/>
      <c r="AK47" s="158"/>
      <c r="AL47" s="158"/>
      <c r="AM47" s="158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Y47" s="1"/>
    </row>
    <row r="48" spans="1:389" s="9" customFormat="1" ht="30" customHeight="1" x14ac:dyDescent="0.3">
      <c r="A48" s="178"/>
      <c r="B48" s="653"/>
      <c r="C48" s="653"/>
      <c r="D48" s="653"/>
      <c r="E48" s="633"/>
      <c r="F48" s="307" t="s">
        <v>228</v>
      </c>
      <c r="G48" s="379" t="s">
        <v>226</v>
      </c>
      <c r="H48" s="633"/>
      <c r="I48" s="340" t="s">
        <v>228</v>
      </c>
      <c r="J48" s="379" t="s">
        <v>226</v>
      </c>
      <c r="K48" s="178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4"/>
      <c r="W48" s="334"/>
      <c r="X48" s="334"/>
      <c r="Y48" s="378"/>
      <c r="Z48" s="378"/>
      <c r="AA48" s="378"/>
      <c r="AB48" s="378"/>
      <c r="AC48" s="378"/>
      <c r="AD48" s="378"/>
      <c r="AE48" s="378"/>
      <c r="AF48" s="158"/>
      <c r="AG48" s="158"/>
      <c r="AH48" s="158"/>
      <c r="AI48" s="158"/>
      <c r="AJ48" s="158"/>
      <c r="AK48" s="158"/>
      <c r="AL48" s="158"/>
      <c r="AM48" s="15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Y48" s="1"/>
    </row>
    <row r="49" spans="1:389" s="9" customFormat="1" ht="20.100000000000001" customHeight="1" x14ac:dyDescent="0.3">
      <c r="A49" s="178"/>
      <c r="B49" s="654" t="s">
        <v>232</v>
      </c>
      <c r="C49" s="655"/>
      <c r="D49" s="655"/>
      <c r="E49" s="380">
        <v>135372</v>
      </c>
      <c r="F49" s="381">
        <v>2.7865214795907867</v>
      </c>
      <c r="G49" s="382">
        <v>78046</v>
      </c>
      <c r="H49" s="471" t="s">
        <v>31</v>
      </c>
      <c r="I49" s="471" t="s">
        <v>31</v>
      </c>
      <c r="J49" s="472" t="s">
        <v>31</v>
      </c>
      <c r="K49" s="178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4"/>
      <c r="W49" s="334"/>
      <c r="X49" s="334"/>
      <c r="Y49" s="378"/>
      <c r="Z49" s="378"/>
      <c r="AA49" s="378"/>
      <c r="AB49" s="378"/>
      <c r="AC49" s="378"/>
      <c r="AD49" s="378"/>
      <c r="AE49" s="378"/>
      <c r="AF49" s="158"/>
      <c r="AG49" s="158"/>
      <c r="AH49" s="158"/>
      <c r="AI49" s="158"/>
      <c r="AJ49" s="158"/>
      <c r="AK49" s="158"/>
      <c r="AL49" s="158"/>
      <c r="AM49" s="158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Y49" s="1"/>
    </row>
    <row r="50" spans="1:389" s="9" customFormat="1" ht="20.100000000000001" customHeight="1" x14ac:dyDescent="0.3">
      <c r="A50" s="178"/>
      <c r="B50" s="384"/>
      <c r="C50" s="251" t="s">
        <v>23</v>
      </c>
      <c r="D50" s="252"/>
      <c r="E50" s="385">
        <v>7115</v>
      </c>
      <c r="F50" s="381">
        <v>10.556379821958457</v>
      </c>
      <c r="G50" s="380">
        <v>2781.25</v>
      </c>
      <c r="H50" s="383">
        <v>5.2558874804243122E-2</v>
      </c>
      <c r="I50" s="386">
        <v>3.868513815822925E-2</v>
      </c>
      <c r="J50" s="387">
        <v>3.5636035158752528E-2</v>
      </c>
      <c r="K50" s="178"/>
      <c r="L50" s="388"/>
      <c r="M50" s="389"/>
      <c r="N50" s="331"/>
      <c r="O50" s="331"/>
      <c r="P50" s="331"/>
      <c r="Q50" s="331"/>
      <c r="R50" s="331"/>
      <c r="S50" s="331"/>
      <c r="T50" s="331"/>
      <c r="U50" s="331"/>
      <c r="V50" s="334"/>
      <c r="W50" s="334"/>
      <c r="X50" s="334"/>
      <c r="Y50" s="378"/>
      <c r="Z50" s="378"/>
      <c r="AA50" s="378"/>
      <c r="AB50" s="378"/>
      <c r="AC50" s="378"/>
      <c r="AD50" s="378"/>
      <c r="AE50" s="378"/>
      <c r="AF50" s="158"/>
      <c r="AG50" s="158"/>
      <c r="AH50" s="158"/>
      <c r="AI50" s="158"/>
      <c r="AJ50" s="158"/>
      <c r="AK50" s="158"/>
      <c r="AL50" s="158"/>
      <c r="AM50" s="158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Y50" s="1"/>
    </row>
    <row r="51" spans="1:389" s="9" customFormat="1" ht="20.100000000000001" customHeight="1" outlineLevel="1" x14ac:dyDescent="0.3">
      <c r="A51" s="178"/>
      <c r="B51" s="390"/>
      <c r="C51" s="391"/>
      <c r="D51" s="392" t="s">
        <v>243</v>
      </c>
      <c r="E51" s="393">
        <v>0</v>
      </c>
      <c r="F51" s="352" t="s">
        <v>30</v>
      </c>
      <c r="G51" s="394"/>
      <c r="H51" s="395">
        <v>0</v>
      </c>
      <c r="I51" s="396">
        <v>0</v>
      </c>
      <c r="J51" s="394"/>
      <c r="K51" s="178"/>
      <c r="L51" s="397"/>
      <c r="M51" s="388"/>
      <c r="N51" s="331"/>
      <c r="O51" s="331"/>
      <c r="P51" s="331"/>
      <c r="Q51" s="331"/>
      <c r="R51" s="331"/>
      <c r="S51" s="331"/>
      <c r="T51" s="331"/>
      <c r="U51" s="331"/>
      <c r="V51" s="334"/>
      <c r="W51" s="334"/>
      <c r="X51" s="334"/>
      <c r="Y51" s="378"/>
      <c r="Z51" s="378"/>
      <c r="AA51" s="378"/>
      <c r="AB51" s="378"/>
      <c r="AC51" s="378"/>
      <c r="AD51" s="378"/>
      <c r="AE51" s="378"/>
      <c r="AF51" s="158"/>
      <c r="AG51" s="158"/>
      <c r="AH51" s="158"/>
      <c r="AI51" s="158"/>
      <c r="AJ51" s="158"/>
      <c r="AK51" s="158"/>
      <c r="AL51" s="158"/>
      <c r="AM51" s="15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Y51" s="1"/>
    </row>
    <row r="52" spans="1:389" s="9" customFormat="1" ht="20.100000000000001" customHeight="1" outlineLevel="1" x14ac:dyDescent="0.3">
      <c r="A52" s="178"/>
      <c r="B52" s="390"/>
      <c r="C52" s="391"/>
      <c r="D52" s="392" t="s">
        <v>263</v>
      </c>
      <c r="E52" s="393">
        <v>6643</v>
      </c>
      <c r="F52" s="352">
        <v>34.780104712041883</v>
      </c>
      <c r="G52" s="394"/>
      <c r="H52" s="395">
        <v>0.9336612789880534</v>
      </c>
      <c r="I52" s="396">
        <v>0.65027848967054602</v>
      </c>
      <c r="J52" s="394"/>
      <c r="K52" s="178"/>
      <c r="L52" s="388"/>
      <c r="M52" s="388"/>
      <c r="N52" s="331"/>
      <c r="O52" s="331"/>
      <c r="P52" s="331"/>
      <c r="Q52" s="331"/>
      <c r="R52" s="331"/>
      <c r="S52" s="331"/>
      <c r="T52" s="331"/>
      <c r="U52" s="331"/>
      <c r="V52" s="334"/>
      <c r="W52" s="334"/>
      <c r="X52" s="334"/>
      <c r="Y52" s="378"/>
      <c r="Z52" s="378"/>
      <c r="AA52" s="378"/>
      <c r="AB52" s="378"/>
      <c r="AC52" s="378"/>
      <c r="AD52" s="378"/>
      <c r="AE52" s="378"/>
      <c r="AF52" s="158"/>
      <c r="AG52" s="158"/>
      <c r="AH52" s="158"/>
      <c r="AI52" s="158"/>
      <c r="AJ52" s="158"/>
      <c r="AK52" s="158"/>
      <c r="AL52" s="158"/>
      <c r="AM52" s="158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Y52" s="1"/>
    </row>
    <row r="53" spans="1:389" s="9" customFormat="1" ht="20.100000000000001" customHeight="1" outlineLevel="1" x14ac:dyDescent="0.3">
      <c r="A53" s="178"/>
      <c r="B53" s="390"/>
      <c r="C53" s="398"/>
      <c r="D53" s="392" t="s">
        <v>264</v>
      </c>
      <c r="E53" s="393">
        <v>472</v>
      </c>
      <c r="F53" s="352">
        <v>0.97722567287784678</v>
      </c>
      <c r="G53" s="394"/>
      <c r="H53" s="395">
        <v>6.6338721011946586E-2</v>
      </c>
      <c r="I53" s="396">
        <v>-0.65027848967054602</v>
      </c>
      <c r="J53" s="394"/>
      <c r="K53" s="178"/>
      <c r="L53" s="388"/>
      <c r="M53" s="388"/>
      <c r="N53" s="331"/>
      <c r="O53" s="331"/>
      <c r="P53" s="331"/>
      <c r="Q53" s="331"/>
      <c r="R53" s="331"/>
      <c r="S53" s="331"/>
      <c r="T53" s="331"/>
      <c r="U53" s="331"/>
      <c r="V53" s="334"/>
      <c r="W53" s="334"/>
      <c r="X53" s="334"/>
      <c r="Y53" s="378"/>
      <c r="Z53" s="378"/>
      <c r="AA53" s="378"/>
      <c r="AB53" s="378"/>
      <c r="AC53" s="378"/>
      <c r="AD53" s="378"/>
      <c r="AE53" s="378"/>
      <c r="AF53" s="158"/>
      <c r="AG53" s="158"/>
      <c r="AH53" s="158"/>
      <c r="AI53" s="158"/>
      <c r="AJ53" s="158"/>
      <c r="AK53" s="158"/>
      <c r="AL53" s="158"/>
      <c r="AM53" s="158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Y53" s="1"/>
    </row>
    <row r="54" spans="1:389" s="9" customFormat="1" ht="20.100000000000001" customHeight="1" x14ac:dyDescent="0.3">
      <c r="A54" s="178"/>
      <c r="B54" s="384"/>
      <c r="C54" s="251" t="s">
        <v>24</v>
      </c>
      <c r="D54" s="252"/>
      <c r="E54" s="385">
        <v>77588</v>
      </c>
      <c r="F54" s="381">
        <v>4.6937689050211739</v>
      </c>
      <c r="G54" s="380">
        <v>14011.5</v>
      </c>
      <c r="H54" s="383">
        <v>0.57314658865939783</v>
      </c>
      <c r="I54" s="386">
        <v>0.23289010978905755</v>
      </c>
      <c r="J54" s="387">
        <v>0.17952873946134332</v>
      </c>
      <c r="K54" s="178"/>
      <c r="L54" s="388"/>
      <c r="M54" s="389"/>
      <c r="N54" s="331"/>
      <c r="O54" s="331"/>
      <c r="P54" s="331"/>
      <c r="Q54" s="331"/>
      <c r="R54" s="331"/>
      <c r="S54" s="331"/>
      <c r="T54" s="331"/>
      <c r="U54" s="331"/>
      <c r="V54" s="334"/>
      <c r="W54" s="334"/>
      <c r="X54" s="334"/>
      <c r="Y54" s="378"/>
      <c r="Z54" s="378"/>
      <c r="AA54" s="378"/>
      <c r="AB54" s="378"/>
      <c r="AC54" s="378"/>
      <c r="AD54" s="378"/>
      <c r="AE54" s="378"/>
      <c r="AF54" s="259"/>
      <c r="AG54" s="158"/>
      <c r="AH54" s="158"/>
      <c r="AI54" s="158"/>
      <c r="AJ54" s="158"/>
      <c r="AK54" s="158"/>
      <c r="AL54" s="158"/>
      <c r="AM54" s="158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Y54" s="1"/>
    </row>
    <row r="55" spans="1:389" s="9" customFormat="1" ht="20.100000000000001" customHeight="1" outlineLevel="1" x14ac:dyDescent="0.3">
      <c r="A55" s="178"/>
      <c r="B55" s="390"/>
      <c r="C55" s="399"/>
      <c r="D55" s="392" t="s">
        <v>268</v>
      </c>
      <c r="E55" s="400">
        <v>75122</v>
      </c>
      <c r="F55" s="352">
        <v>6.9972056631892698</v>
      </c>
      <c r="G55" s="394"/>
      <c r="H55" s="395">
        <v>0.96821673454657942</v>
      </c>
      <c r="I55" s="401">
        <v>0.31873095112250194</v>
      </c>
      <c r="J55" s="394"/>
      <c r="K55" s="178"/>
      <c r="L55" s="388"/>
      <c r="M55" s="388"/>
      <c r="N55" s="402"/>
      <c r="O55" s="331"/>
      <c r="P55" s="331"/>
      <c r="Q55" s="331"/>
      <c r="R55" s="331"/>
      <c r="S55" s="331"/>
      <c r="T55" s="331"/>
      <c r="U55" s="331"/>
      <c r="V55" s="334"/>
      <c r="W55" s="334"/>
      <c r="X55" s="334"/>
      <c r="Y55" s="378"/>
      <c r="Z55" s="378"/>
      <c r="AA55" s="378"/>
      <c r="AB55" s="378"/>
      <c r="AC55" s="378"/>
      <c r="AD55" s="378"/>
      <c r="AE55" s="378"/>
      <c r="AF55" s="158"/>
      <c r="AG55" s="158"/>
      <c r="AH55" s="158"/>
      <c r="AI55" s="158"/>
      <c r="AJ55" s="158"/>
      <c r="AK55" s="158"/>
      <c r="AL55" s="158"/>
      <c r="AM55" s="158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Y55" s="1"/>
    </row>
    <row r="56" spans="1:389" s="9" customFormat="1" ht="20.100000000000001" customHeight="1" outlineLevel="1" x14ac:dyDescent="0.3">
      <c r="A56" s="178"/>
      <c r="B56" s="390"/>
      <c r="C56" s="399"/>
      <c r="D56" s="392" t="s">
        <v>251</v>
      </c>
      <c r="E56" s="400">
        <v>269</v>
      </c>
      <c r="F56" s="352">
        <v>0.36598639455782311</v>
      </c>
      <c r="G56" s="394"/>
      <c r="H56" s="395">
        <v>3.4670309841728104E-3</v>
      </c>
      <c r="I56" s="401">
        <v>-4.0997578816190171E-2</v>
      </c>
      <c r="J56" s="394"/>
      <c r="K56" s="178"/>
      <c r="L56" s="388"/>
      <c r="M56" s="388"/>
      <c r="N56" s="402"/>
      <c r="O56" s="331"/>
      <c r="P56" s="331"/>
      <c r="Q56" s="331"/>
      <c r="R56" s="331"/>
      <c r="S56" s="331"/>
      <c r="T56" s="331"/>
      <c r="U56" s="331"/>
      <c r="V56" s="334"/>
      <c r="W56" s="334"/>
      <c r="X56" s="334"/>
      <c r="Y56" s="378"/>
      <c r="Z56" s="378"/>
      <c r="AA56" s="378"/>
      <c r="AB56" s="378"/>
      <c r="AC56" s="378"/>
      <c r="AD56" s="378"/>
      <c r="AE56" s="378"/>
      <c r="AF56" s="158"/>
      <c r="AG56" s="158"/>
      <c r="AH56" s="158"/>
      <c r="AI56" s="158"/>
      <c r="AJ56" s="158"/>
      <c r="AK56" s="158"/>
      <c r="AL56" s="158"/>
      <c r="AM56" s="158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Y56" s="1"/>
    </row>
    <row r="57" spans="1:389" s="9" customFormat="1" ht="20.100000000000001" customHeight="1" outlineLevel="1" x14ac:dyDescent="0.3">
      <c r="A57" s="178"/>
      <c r="B57" s="390"/>
      <c r="C57" s="403"/>
      <c r="D57" s="392" t="s">
        <v>252</v>
      </c>
      <c r="E57" s="400">
        <v>2197</v>
      </c>
      <c r="F57" s="352">
        <v>0.43427554852737693</v>
      </c>
      <c r="G57" s="394"/>
      <c r="H57" s="395">
        <v>2.831623446924782E-2</v>
      </c>
      <c r="I57" s="401">
        <v>-0.27773337230631179</v>
      </c>
      <c r="J57" s="394"/>
      <c r="K57" s="178"/>
      <c r="L57" s="388"/>
      <c r="M57" s="388"/>
      <c r="N57" s="331"/>
      <c r="O57" s="331"/>
      <c r="P57" s="331"/>
      <c r="Q57" s="331"/>
      <c r="R57" s="331"/>
      <c r="S57" s="331"/>
      <c r="T57" s="331"/>
      <c r="U57" s="331"/>
      <c r="V57" s="334"/>
      <c r="W57" s="334"/>
      <c r="X57" s="312"/>
      <c r="Y57" s="178"/>
      <c r="Z57" s="331"/>
      <c r="AA57" s="331"/>
      <c r="AB57" s="331"/>
      <c r="AC57" s="404"/>
      <c r="AD57" s="275"/>
      <c r="AE57" s="275"/>
      <c r="AF57" s="158"/>
      <c r="AG57" s="158"/>
      <c r="AH57" s="158"/>
      <c r="AI57" s="158"/>
      <c r="AJ57" s="158"/>
      <c r="AK57" s="158"/>
      <c r="AL57" s="158"/>
      <c r="AM57" s="158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Y57" s="1"/>
    </row>
    <row r="58" spans="1:389" s="9" customFormat="1" ht="20.100000000000001" customHeight="1" x14ac:dyDescent="0.3">
      <c r="A58" s="178"/>
      <c r="B58" s="384"/>
      <c r="C58" s="252" t="s">
        <v>25</v>
      </c>
      <c r="D58" s="252"/>
      <c r="E58" s="385">
        <v>12988</v>
      </c>
      <c r="F58" s="381">
        <v>1.6924680740161584</v>
      </c>
      <c r="G58" s="380">
        <v>13776.5</v>
      </c>
      <c r="H58" s="383">
        <v>9.5943031055166508E-2</v>
      </c>
      <c r="I58" s="386">
        <v>-6.201995859099145E-2</v>
      </c>
      <c r="J58" s="387">
        <v>0.17651769469287343</v>
      </c>
      <c r="K58" s="178"/>
      <c r="L58" s="388"/>
      <c r="M58" s="389"/>
      <c r="N58" s="331"/>
      <c r="O58" s="331"/>
      <c r="P58" s="331"/>
      <c r="Q58" s="331"/>
      <c r="R58" s="331"/>
      <c r="S58" s="331"/>
      <c r="T58" s="331"/>
      <c r="U58" s="331"/>
      <c r="V58" s="334"/>
      <c r="W58" s="334"/>
      <c r="X58" s="334"/>
      <c r="Y58" s="331"/>
      <c r="Z58" s="331"/>
      <c r="AA58" s="331"/>
      <c r="AB58" s="331"/>
      <c r="AC58" s="404"/>
      <c r="AD58" s="275"/>
      <c r="AE58" s="275"/>
      <c r="AF58" s="158"/>
      <c r="AG58" s="158"/>
      <c r="AH58" s="158"/>
      <c r="AI58" s="158"/>
      <c r="AJ58" s="158"/>
      <c r="AK58" s="158"/>
      <c r="AL58" s="158"/>
      <c r="AM58" s="1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 s="1"/>
      <c r="NW58" s="1"/>
      <c r="NX58" s="1"/>
      <c r="NY58" s="1"/>
    </row>
    <row r="59" spans="1:389" s="9" customFormat="1" ht="20.100000000000001" customHeight="1" x14ac:dyDescent="0.3">
      <c r="A59" s="178"/>
      <c r="B59" s="384"/>
      <c r="C59" s="252" t="s">
        <v>26</v>
      </c>
      <c r="D59" s="252"/>
      <c r="E59" s="385">
        <v>9616</v>
      </c>
      <c r="F59" s="381">
        <v>1.0035483197662283</v>
      </c>
      <c r="G59" s="380">
        <v>16627</v>
      </c>
      <c r="H59" s="383">
        <v>7.1033891794462664E-2</v>
      </c>
      <c r="I59" s="386">
        <v>-0.1262037113837346</v>
      </c>
      <c r="J59" s="387">
        <v>0.21304102708658995</v>
      </c>
      <c r="K59" s="178"/>
      <c r="L59" s="388"/>
      <c r="M59" s="389"/>
      <c r="N59" s="331"/>
      <c r="O59" s="331"/>
      <c r="P59" s="331"/>
      <c r="Q59" s="331"/>
      <c r="R59" s="331"/>
      <c r="S59" s="331"/>
      <c r="T59" s="331"/>
      <c r="U59" s="331"/>
      <c r="V59" s="334"/>
      <c r="W59" s="334"/>
      <c r="X59" s="312"/>
      <c r="Y59" s="178"/>
      <c r="Z59" s="178"/>
      <c r="AA59" s="331"/>
      <c r="AB59" s="331"/>
      <c r="AC59" s="404"/>
      <c r="AD59" s="275"/>
      <c r="AE59" s="275"/>
      <c r="AF59" s="158"/>
      <c r="AG59" s="158"/>
      <c r="AH59" s="158"/>
      <c r="AI59" s="158"/>
      <c r="AJ59" s="158"/>
      <c r="AK59" s="158"/>
      <c r="AL59" s="158"/>
      <c r="AM59" s="15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 s="1"/>
      <c r="NW59" s="1"/>
      <c r="NX59" s="1"/>
      <c r="NY59" s="1"/>
    </row>
    <row r="60" spans="1:389" s="9" customFormat="1" ht="20.100000000000001" customHeight="1" x14ac:dyDescent="0.3">
      <c r="A60" s="178"/>
      <c r="B60" s="405"/>
      <c r="C60" s="252" t="s">
        <v>27</v>
      </c>
      <c r="D60" s="252"/>
      <c r="E60" s="385">
        <v>28065</v>
      </c>
      <c r="F60" s="381">
        <v>1.9874654769492246</v>
      </c>
      <c r="G60" s="380">
        <v>30849.75</v>
      </c>
      <c r="H60" s="383">
        <v>0.20731761368672991</v>
      </c>
      <c r="I60" s="386">
        <v>-8.3351577972560764E-2</v>
      </c>
      <c r="J60" s="387">
        <v>0.39527650360044075</v>
      </c>
      <c r="K60" s="178"/>
      <c r="L60" s="388"/>
      <c r="M60" s="389"/>
      <c r="N60" s="331"/>
      <c r="O60" s="331"/>
      <c r="P60" s="331"/>
      <c r="Q60" s="331"/>
      <c r="R60" s="331"/>
      <c r="S60" s="331"/>
      <c r="T60" s="331"/>
      <c r="U60" s="331"/>
      <c r="V60" s="334"/>
      <c r="W60" s="334"/>
      <c r="X60" s="312"/>
      <c r="Y60" s="178"/>
      <c r="Z60" s="178"/>
      <c r="AA60" s="331"/>
      <c r="AB60" s="331"/>
      <c r="AC60" s="404"/>
      <c r="AD60" s="275"/>
      <c r="AE60" s="275"/>
      <c r="AF60" s="158"/>
      <c r="AG60" s="158"/>
      <c r="AH60" s="158"/>
      <c r="AI60" s="158"/>
      <c r="AJ60" s="158"/>
      <c r="AK60" s="158"/>
      <c r="AL60" s="158"/>
      <c r="AM60" s="158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 s="1"/>
      <c r="NW60" s="1"/>
      <c r="NX60" s="1"/>
      <c r="NY60" s="1"/>
    </row>
    <row r="61" spans="1:389" s="9" customFormat="1" ht="15" customHeight="1" x14ac:dyDescent="0.3">
      <c r="A61" s="178"/>
      <c r="B61" s="361" t="s">
        <v>308</v>
      </c>
      <c r="C61" s="361"/>
      <c r="D61" s="178"/>
      <c r="E61" s="178"/>
      <c r="F61" s="373"/>
      <c r="G61" s="178"/>
      <c r="H61" s="373"/>
      <c r="I61" s="178"/>
      <c r="J61" s="178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4"/>
      <c r="W61" s="334"/>
      <c r="X61" s="312"/>
      <c r="Y61" s="178"/>
      <c r="Z61" s="178"/>
      <c r="AA61" s="331"/>
      <c r="AB61" s="331"/>
      <c r="AC61" s="178"/>
      <c r="AD61" s="406"/>
      <c r="AE61" s="178"/>
      <c r="AF61" s="158"/>
      <c r="AG61" s="158"/>
      <c r="AH61" s="158"/>
      <c r="AI61" s="407"/>
      <c r="AJ61" s="158"/>
      <c r="AK61" s="158"/>
      <c r="AL61" s="158"/>
      <c r="AM61" s="158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 s="1"/>
      <c r="NW61" s="1"/>
      <c r="NX61" s="1"/>
      <c r="NY61" s="1"/>
    </row>
    <row r="62" spans="1:389" s="9" customFormat="1" ht="15" customHeight="1" x14ac:dyDescent="0.3">
      <c r="A62" s="178"/>
      <c r="B62" s="408" t="s">
        <v>309</v>
      </c>
      <c r="C62" s="408"/>
      <c r="D62" s="409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312"/>
      <c r="W62" s="312"/>
      <c r="X62" s="312"/>
      <c r="Y62" s="178"/>
      <c r="Z62" s="178"/>
      <c r="AA62" s="178"/>
      <c r="AB62" s="178"/>
      <c r="AC62" s="178"/>
      <c r="AD62" s="178"/>
      <c r="AE62" s="178"/>
      <c r="AF62" s="158"/>
      <c r="AG62" s="158"/>
      <c r="AH62" s="259"/>
      <c r="AI62" s="158"/>
      <c r="AJ62" s="259"/>
      <c r="AK62" s="158"/>
      <c r="AL62" s="158"/>
      <c r="AM62" s="158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 s="1"/>
      <c r="NW62" s="1"/>
      <c r="NX62" s="1"/>
      <c r="NY62" s="1"/>
    </row>
    <row r="63" spans="1:389" s="9" customFormat="1" ht="15" customHeight="1" x14ac:dyDescent="0.3">
      <c r="A63" s="178"/>
      <c r="B63" s="408" t="s">
        <v>310</v>
      </c>
      <c r="C63" s="408"/>
      <c r="D63" s="409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312"/>
      <c r="W63" s="312"/>
      <c r="X63" s="312"/>
      <c r="Y63" s="178"/>
      <c r="Z63" s="178"/>
      <c r="AA63" s="178"/>
      <c r="AB63" s="178"/>
      <c r="AC63" s="178"/>
      <c r="AD63" s="178"/>
      <c r="AE63" s="178"/>
      <c r="AF63" s="158"/>
      <c r="AG63" s="158"/>
      <c r="AH63" s="259"/>
      <c r="AI63" s="158"/>
      <c r="AJ63" s="259"/>
      <c r="AK63" s="158"/>
      <c r="AL63" s="158"/>
      <c r="AM63" s="158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 s="1"/>
      <c r="NW63" s="1"/>
      <c r="NX63" s="1"/>
      <c r="NY63" s="1"/>
    </row>
    <row r="64" spans="1:389" s="9" customFormat="1" ht="15" customHeight="1" x14ac:dyDescent="0.3">
      <c r="A64" s="178"/>
      <c r="B64" s="408" t="s">
        <v>311</v>
      </c>
      <c r="C64" s="408"/>
      <c r="D64" s="409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312"/>
      <c r="W64" s="312"/>
      <c r="X64" s="312"/>
      <c r="Y64" s="178"/>
      <c r="Z64" s="178"/>
      <c r="AA64" s="178"/>
      <c r="AB64" s="178"/>
      <c r="AC64" s="178"/>
      <c r="AD64" s="178"/>
      <c r="AE64" s="178"/>
      <c r="AF64" s="158"/>
      <c r="AG64" s="158"/>
      <c r="AH64" s="259"/>
      <c r="AI64" s="158"/>
      <c r="AJ64" s="259"/>
      <c r="AK64" s="158"/>
      <c r="AL64" s="158"/>
      <c r="AM64" s="158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 s="1"/>
      <c r="NW64" s="1"/>
      <c r="NX64" s="1"/>
      <c r="NY64" s="1"/>
    </row>
    <row r="65" spans="1:389" s="9" customFormat="1" ht="15" customHeight="1" x14ac:dyDescent="0.3">
      <c r="A65" s="178"/>
      <c r="B65" s="408" t="s">
        <v>312</v>
      </c>
      <c r="C65" s="408"/>
      <c r="D65" s="409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312"/>
      <c r="W65" s="312"/>
      <c r="X65" s="312"/>
      <c r="Y65" s="178"/>
      <c r="Z65" s="178"/>
      <c r="AA65" s="178"/>
      <c r="AB65" s="178"/>
      <c r="AC65" s="178"/>
      <c r="AD65" s="178"/>
      <c r="AE65" s="178"/>
      <c r="AF65" s="158"/>
      <c r="AG65" s="158"/>
      <c r="AH65" s="259"/>
      <c r="AI65" s="158"/>
      <c r="AJ65" s="259"/>
      <c r="AK65" s="158"/>
      <c r="AL65" s="158"/>
      <c r="AM65" s="158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 s="1"/>
      <c r="NW65" s="1"/>
      <c r="NX65" s="1"/>
      <c r="NY65" s="1"/>
    </row>
    <row r="66" spans="1:389" s="9" customFormat="1" ht="39.950000000000003" customHeight="1" x14ac:dyDescent="0.3">
      <c r="A66" s="178"/>
      <c r="B66" s="408"/>
      <c r="C66" s="409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312"/>
      <c r="W66" s="312"/>
      <c r="X66" s="312"/>
      <c r="Y66" s="312"/>
      <c r="Z66" s="312"/>
      <c r="AA66" s="312"/>
      <c r="AB66" s="312"/>
      <c r="AC66" s="312"/>
      <c r="AD66" s="178"/>
      <c r="AE66" s="178"/>
      <c r="AF66" s="158"/>
      <c r="AG66" s="158"/>
      <c r="AH66" s="259"/>
      <c r="AI66" s="158"/>
      <c r="AJ66" s="259"/>
      <c r="AK66" s="158"/>
      <c r="AL66" s="158"/>
      <c r="AM66" s="158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 s="1"/>
      <c r="NW66" s="1"/>
      <c r="NX66" s="1"/>
      <c r="NY66" s="1"/>
    </row>
    <row r="67" spans="1:389" s="9" customFormat="1" ht="18.75" customHeight="1" x14ac:dyDescent="0.3">
      <c r="A67" s="178"/>
      <c r="B67" s="331" t="s">
        <v>488</v>
      </c>
      <c r="C67" s="178"/>
      <c r="D67" s="178"/>
      <c r="E67" s="178"/>
      <c r="F67" s="410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312"/>
      <c r="W67" s="312"/>
      <c r="X67" s="312"/>
      <c r="Y67" s="312"/>
      <c r="Z67" s="312"/>
      <c r="AA67" s="312"/>
      <c r="AB67" s="312"/>
      <c r="AC67" s="312"/>
      <c r="AD67" s="178"/>
      <c r="AE67" s="178"/>
      <c r="AF67" s="158"/>
      <c r="AG67" s="158"/>
      <c r="AH67" s="259"/>
      <c r="AI67" s="158"/>
      <c r="AJ67" s="259"/>
      <c r="AK67" s="158"/>
      <c r="AL67" s="158"/>
      <c r="AM67" s="158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 s="1"/>
      <c r="NW67" s="1"/>
      <c r="NX67" s="1"/>
      <c r="NY67" s="1"/>
    </row>
    <row r="68" spans="1:389" s="9" customFormat="1" ht="39.950000000000003" customHeight="1" x14ac:dyDescent="0.3">
      <c r="A68" s="178"/>
      <c r="B68" s="656" t="s">
        <v>556</v>
      </c>
      <c r="C68" s="657"/>
      <c r="D68" s="657"/>
      <c r="E68" s="657"/>
      <c r="F68" s="657"/>
      <c r="G68" s="657"/>
      <c r="H68" s="657"/>
      <c r="I68" s="657"/>
      <c r="J68" s="657"/>
      <c r="K68" s="657"/>
      <c r="L68" s="657"/>
      <c r="M68" s="657"/>
      <c r="N68" s="657"/>
      <c r="O68" s="657"/>
      <c r="P68" s="657"/>
      <c r="Q68" s="657"/>
      <c r="R68" s="657"/>
      <c r="S68" s="657"/>
      <c r="T68" s="657"/>
      <c r="U68" s="178"/>
      <c r="V68" s="312"/>
      <c r="W68" s="312"/>
      <c r="X68" s="312"/>
      <c r="Y68" s="312"/>
      <c r="Z68" s="312"/>
      <c r="AA68" s="312"/>
      <c r="AB68" s="312"/>
      <c r="AC68" s="312"/>
      <c r="AD68" s="178"/>
      <c r="AE68" s="178"/>
      <c r="AF68" s="158"/>
      <c r="AG68" s="158"/>
      <c r="AH68" s="259"/>
      <c r="AI68" s="158"/>
      <c r="AJ68" s="259"/>
      <c r="AK68" s="158"/>
      <c r="AL68" s="158"/>
      <c r="AM68" s="15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 s="1"/>
      <c r="NW68" s="1"/>
      <c r="NX68" s="1"/>
      <c r="NY68" s="1"/>
    </row>
    <row r="69" spans="1:389" s="9" customFormat="1" ht="7.5" customHeight="1" x14ac:dyDescent="0.3">
      <c r="A69" s="178"/>
      <c r="B69" s="178"/>
      <c r="C69" s="178"/>
      <c r="D69" s="178"/>
      <c r="E69" s="178"/>
      <c r="F69" s="410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312"/>
      <c r="W69" s="312"/>
      <c r="X69" s="312"/>
      <c r="Y69" s="312"/>
      <c r="Z69" s="312"/>
      <c r="AA69" s="312"/>
      <c r="AB69" s="312"/>
      <c r="AC69" s="312"/>
      <c r="AD69" s="178"/>
      <c r="AE69" s="178"/>
      <c r="AF69" s="158"/>
      <c r="AG69" s="158"/>
      <c r="AH69" s="259"/>
      <c r="AI69" s="158"/>
      <c r="AJ69" s="259"/>
      <c r="AK69" s="158"/>
      <c r="AL69" s="158"/>
      <c r="AM69" s="158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 s="1"/>
      <c r="NW69" s="1"/>
      <c r="NX69" s="1"/>
      <c r="NY69" s="1"/>
    </row>
    <row r="70" spans="1:389" s="9" customFormat="1" ht="20.100000000000001" customHeight="1" x14ac:dyDescent="0.3">
      <c r="A70" s="178"/>
      <c r="B70" s="644" t="s">
        <v>301</v>
      </c>
      <c r="C70" s="645"/>
      <c r="D70" s="645"/>
      <c r="E70" s="646"/>
      <c r="F70" s="647" t="s">
        <v>28</v>
      </c>
      <c r="G70" s="647" t="s">
        <v>29</v>
      </c>
      <c r="H70" s="628" t="s">
        <v>265</v>
      </c>
      <c r="I70" s="630"/>
      <c r="J70" s="631" t="s">
        <v>302</v>
      </c>
      <c r="K70" s="649"/>
      <c r="L70" s="649"/>
      <c r="M70" s="649"/>
      <c r="N70" s="649"/>
      <c r="O70" s="649"/>
      <c r="P70" s="649"/>
      <c r="Q70" s="649"/>
      <c r="R70" s="649"/>
      <c r="S70" s="649"/>
      <c r="T70" s="650"/>
      <c r="U70" s="178"/>
      <c r="V70" s="312"/>
      <c r="W70" s="312"/>
      <c r="X70" s="312"/>
      <c r="Y70" s="312"/>
      <c r="Z70" s="312"/>
      <c r="AA70" s="312"/>
      <c r="AB70" s="312"/>
      <c r="AC70" s="312"/>
      <c r="AD70" s="178"/>
      <c r="AE70" s="178"/>
      <c r="AF70" s="158"/>
      <c r="AG70" s="158"/>
      <c r="AH70" s="259"/>
      <c r="AI70" s="158"/>
      <c r="AJ70" s="259"/>
      <c r="AK70" s="158"/>
      <c r="AL70" s="158"/>
      <c r="AM70" s="158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 s="1"/>
      <c r="NW70" s="1"/>
      <c r="NX70" s="1"/>
      <c r="NY70" s="1"/>
    </row>
    <row r="71" spans="1:389" s="9" customFormat="1" ht="20.100000000000001" customHeight="1" x14ac:dyDescent="0.3">
      <c r="A71" s="178"/>
      <c r="B71" s="644"/>
      <c r="C71" s="645"/>
      <c r="D71" s="645"/>
      <c r="E71" s="646"/>
      <c r="F71" s="648"/>
      <c r="G71" s="648"/>
      <c r="H71" s="344" t="s">
        <v>303</v>
      </c>
      <c r="I71" s="344" t="s">
        <v>304</v>
      </c>
      <c r="J71" s="633"/>
      <c r="K71" s="651"/>
      <c r="L71" s="651"/>
      <c r="M71" s="651"/>
      <c r="N71" s="651"/>
      <c r="O71" s="651"/>
      <c r="P71" s="651"/>
      <c r="Q71" s="651"/>
      <c r="R71" s="651"/>
      <c r="S71" s="651"/>
      <c r="T71" s="652"/>
      <c r="U71" s="178"/>
      <c r="V71" s="312"/>
      <c r="W71" s="312"/>
      <c r="X71" s="312"/>
      <c r="Y71" s="312"/>
      <c r="Z71" s="312"/>
      <c r="AA71" s="312"/>
      <c r="AB71" s="312"/>
      <c r="AC71" s="312"/>
      <c r="AD71" s="178"/>
      <c r="AE71" s="178"/>
      <c r="AF71" s="158"/>
      <c r="AG71" s="158"/>
      <c r="AH71" s="259"/>
      <c r="AI71" s="158"/>
      <c r="AJ71" s="259"/>
      <c r="AK71" s="158"/>
      <c r="AL71" s="158"/>
      <c r="AM71" s="158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 s="1"/>
      <c r="NW71" s="1"/>
      <c r="NX71" s="1"/>
      <c r="NY71" s="1"/>
    </row>
    <row r="72" spans="1:389" s="9" customFormat="1" ht="20.100000000000001" customHeight="1" x14ac:dyDescent="0.3">
      <c r="A72" s="178"/>
      <c r="B72" s="669" t="s">
        <v>232</v>
      </c>
      <c r="C72" s="670"/>
      <c r="D72" s="670"/>
      <c r="E72" s="671"/>
      <c r="F72" s="413">
        <v>41838</v>
      </c>
      <c r="G72" s="473" t="s">
        <v>31</v>
      </c>
      <c r="H72" s="414">
        <v>0.27192622950819673</v>
      </c>
      <c r="I72" s="414">
        <v>0.11305620608899297</v>
      </c>
      <c r="J72" s="672"/>
      <c r="K72" s="673"/>
      <c r="L72" s="673"/>
      <c r="M72" s="673"/>
      <c r="N72" s="673"/>
      <c r="O72" s="673"/>
      <c r="P72" s="673"/>
      <c r="Q72" s="673"/>
      <c r="R72" s="673"/>
      <c r="S72" s="673"/>
      <c r="T72" s="674"/>
      <c r="U72" s="178"/>
      <c r="V72" s="312"/>
      <c r="W72" s="312"/>
      <c r="X72" s="312"/>
      <c r="Y72" s="312"/>
      <c r="Z72" s="312"/>
      <c r="AA72" s="312"/>
      <c r="AB72" s="312"/>
      <c r="AC72" s="312"/>
      <c r="AD72" s="178"/>
      <c r="AE72" s="178"/>
      <c r="AF72" s="158"/>
      <c r="AG72" s="158"/>
      <c r="AH72" s="259"/>
      <c r="AI72" s="158"/>
      <c r="AJ72" s="259"/>
      <c r="AK72" s="158"/>
      <c r="AL72" s="158"/>
      <c r="AM72" s="158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 s="1"/>
      <c r="NW72" s="1"/>
      <c r="NX72" s="1"/>
      <c r="NY72" s="1"/>
    </row>
    <row r="73" spans="1:389" s="9" customFormat="1" ht="20.100000000000001" customHeight="1" x14ac:dyDescent="0.3">
      <c r="A73" s="178"/>
      <c r="B73" s="255"/>
      <c r="C73" s="415" t="s">
        <v>305</v>
      </c>
      <c r="D73" s="416"/>
      <c r="E73" s="417"/>
      <c r="F73" s="418">
        <v>20152</v>
      </c>
      <c r="G73" s="419">
        <v>0.32092749191788894</v>
      </c>
      <c r="H73" s="420">
        <v>0.52360866280533869</v>
      </c>
      <c r="I73" s="420">
        <v>2.6693528078569631E-2</v>
      </c>
      <c r="J73" s="675"/>
      <c r="K73" s="676"/>
      <c r="L73" s="676"/>
      <c r="M73" s="676"/>
      <c r="N73" s="676"/>
      <c r="O73" s="676"/>
      <c r="P73" s="676"/>
      <c r="Q73" s="676"/>
      <c r="R73" s="676"/>
      <c r="S73" s="676"/>
      <c r="T73" s="677"/>
      <c r="U73" s="178"/>
      <c r="V73" s="312"/>
      <c r="W73" s="312"/>
      <c r="X73" s="312"/>
      <c r="Y73" s="312"/>
      <c r="Z73" s="312"/>
      <c r="AA73" s="312"/>
      <c r="AB73" s="312"/>
      <c r="AC73" s="312"/>
      <c r="AD73" s="178"/>
      <c r="AE73" s="178"/>
      <c r="AF73" s="158"/>
      <c r="AG73" s="158"/>
      <c r="AH73" s="259"/>
      <c r="AI73" s="158"/>
      <c r="AJ73" s="259"/>
      <c r="AK73" s="158"/>
      <c r="AL73" s="158"/>
      <c r="AM73" s="158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 s="1"/>
      <c r="NW73" s="1"/>
      <c r="NX73" s="1"/>
      <c r="NY73" s="1"/>
    </row>
    <row r="74" spans="1:389" s="9" customFormat="1" ht="20.100000000000001" customHeight="1" x14ac:dyDescent="0.3">
      <c r="A74" s="178"/>
      <c r="B74" s="255"/>
      <c r="C74" s="254" t="s">
        <v>307</v>
      </c>
      <c r="D74" s="303"/>
      <c r="E74" s="421"/>
      <c r="F74" s="258">
        <v>16212</v>
      </c>
      <c r="G74" s="289">
        <v>0.80448590710599444</v>
      </c>
      <c r="H74" s="422">
        <v>0.31</v>
      </c>
      <c r="I74" s="422">
        <v>0.06</v>
      </c>
      <c r="J74" s="663" t="s">
        <v>549</v>
      </c>
      <c r="K74" s="664"/>
      <c r="L74" s="664"/>
      <c r="M74" s="664"/>
      <c r="N74" s="664"/>
      <c r="O74" s="664"/>
      <c r="P74" s="664"/>
      <c r="Q74" s="664"/>
      <c r="R74" s="664"/>
      <c r="S74" s="664"/>
      <c r="T74" s="665"/>
      <c r="U74" s="178"/>
      <c r="V74" s="311" t="s">
        <v>707</v>
      </c>
      <c r="W74" s="312"/>
      <c r="X74" s="312"/>
      <c r="Y74" s="312"/>
      <c r="Z74" s="312"/>
      <c r="AA74" s="312"/>
      <c r="AB74" s="312"/>
      <c r="AC74" s="312"/>
      <c r="AD74" s="178"/>
      <c r="AE74" s="178"/>
      <c r="AF74" s="158"/>
      <c r="AG74" s="158"/>
      <c r="AH74" s="259"/>
      <c r="AI74" s="158"/>
      <c r="AJ74" s="259"/>
      <c r="AK74" s="158"/>
      <c r="AL74" s="158"/>
      <c r="AM74" s="158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W74" s="1"/>
      <c r="NX74" s="1"/>
      <c r="NY74" s="1"/>
    </row>
    <row r="75" spans="1:389" s="9" customFormat="1" ht="20.100000000000001" customHeight="1" x14ac:dyDescent="0.3">
      <c r="A75" s="178"/>
      <c r="B75" s="255"/>
      <c r="C75" s="423"/>
      <c r="D75" s="298" t="s">
        <v>554</v>
      </c>
      <c r="E75" s="299"/>
      <c r="F75" s="424">
        <v>4232</v>
      </c>
      <c r="G75" s="289">
        <v>0.26104120404638537</v>
      </c>
      <c r="H75" s="290">
        <v>0.51</v>
      </c>
      <c r="I75" s="290">
        <v>0.14000000000000001</v>
      </c>
      <c r="J75" s="663" t="s">
        <v>474</v>
      </c>
      <c r="K75" s="664"/>
      <c r="L75" s="664"/>
      <c r="M75" s="664"/>
      <c r="N75" s="664"/>
      <c r="O75" s="664"/>
      <c r="P75" s="664"/>
      <c r="Q75" s="664"/>
      <c r="R75" s="664"/>
      <c r="S75" s="664"/>
      <c r="T75" s="665"/>
      <c r="U75" s="178"/>
      <c r="V75" s="296" t="s">
        <v>961</v>
      </c>
      <c r="W75" s="312"/>
      <c r="X75" s="312"/>
      <c r="Y75" s="312"/>
      <c r="Z75" s="312"/>
      <c r="AA75" s="312"/>
      <c r="AB75" s="312"/>
      <c r="AC75" s="312"/>
      <c r="AD75" s="178"/>
      <c r="AE75" s="178"/>
      <c r="AF75" s="158"/>
      <c r="AG75" s="158"/>
      <c r="AH75" s="259"/>
      <c r="AI75" s="158"/>
      <c r="AJ75" s="259"/>
      <c r="AK75" s="158"/>
      <c r="AL75" s="158"/>
      <c r="AM75" s="158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W75" s="1"/>
      <c r="NX75" s="1"/>
      <c r="NY75" s="1"/>
    </row>
    <row r="76" spans="1:389" s="9" customFormat="1" ht="20.100000000000001" customHeight="1" x14ac:dyDescent="0.3">
      <c r="A76" s="178"/>
      <c r="B76" s="255"/>
      <c r="C76" s="423"/>
      <c r="D76" s="298" t="s">
        <v>555</v>
      </c>
      <c r="E76" s="299"/>
      <c r="F76" s="424">
        <v>1234</v>
      </c>
      <c r="G76" s="289">
        <v>7.6116456945472491E-2</v>
      </c>
      <c r="H76" s="290">
        <v>0.56000000000000005</v>
      </c>
      <c r="I76" s="290">
        <v>0.02</v>
      </c>
      <c r="J76" s="663" t="s">
        <v>547</v>
      </c>
      <c r="K76" s="664"/>
      <c r="L76" s="664"/>
      <c r="M76" s="664"/>
      <c r="N76" s="664"/>
      <c r="O76" s="664"/>
      <c r="P76" s="664"/>
      <c r="Q76" s="664"/>
      <c r="R76" s="664"/>
      <c r="S76" s="664"/>
      <c r="T76" s="665"/>
      <c r="U76" s="178"/>
      <c r="V76" s="296" t="s">
        <v>682</v>
      </c>
      <c r="W76" s="312" t="s">
        <v>681</v>
      </c>
      <c r="X76" s="312"/>
      <c r="Y76" s="312"/>
      <c r="Z76" s="312"/>
      <c r="AA76" s="312"/>
      <c r="AB76" s="312"/>
      <c r="AC76" s="312"/>
      <c r="AD76" s="178"/>
      <c r="AE76" s="178"/>
      <c r="AF76" s="158"/>
      <c r="AG76" s="158"/>
      <c r="AH76" s="259"/>
      <c r="AI76" s="158"/>
      <c r="AJ76" s="259"/>
      <c r="AK76" s="158"/>
      <c r="AL76" s="158"/>
      <c r="AM76" s="158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W76" s="1"/>
      <c r="NX76" s="1"/>
      <c r="NY76" s="1"/>
    </row>
    <row r="77" spans="1:389" s="9" customFormat="1" ht="20.100000000000001" customHeight="1" x14ac:dyDescent="0.3">
      <c r="A77" s="178"/>
      <c r="B77" s="255"/>
      <c r="C77" s="423"/>
      <c r="D77" s="301" t="s">
        <v>256</v>
      </c>
      <c r="E77" s="302"/>
      <c r="F77" s="424">
        <v>725</v>
      </c>
      <c r="G77" s="289">
        <v>4.4719960523069334E-2</v>
      </c>
      <c r="H77" s="290">
        <v>0.32</v>
      </c>
      <c r="I77" s="290">
        <v>0.05</v>
      </c>
      <c r="J77" s="663" t="s">
        <v>492</v>
      </c>
      <c r="K77" s="664"/>
      <c r="L77" s="664"/>
      <c r="M77" s="664"/>
      <c r="N77" s="664"/>
      <c r="O77" s="664"/>
      <c r="P77" s="664"/>
      <c r="Q77" s="664"/>
      <c r="R77" s="664"/>
      <c r="S77" s="664"/>
      <c r="T77" s="665"/>
      <c r="U77" s="178"/>
      <c r="V77" s="311" t="s">
        <v>683</v>
      </c>
      <c r="W77" s="312"/>
      <c r="X77" s="312"/>
      <c r="Y77" s="312"/>
      <c r="Z77" s="312"/>
      <c r="AA77" s="312"/>
      <c r="AB77" s="312"/>
      <c r="AC77" s="312"/>
      <c r="AD77" s="178"/>
      <c r="AE77" s="178"/>
      <c r="AF77" s="158"/>
      <c r="AG77" s="158"/>
      <c r="AH77" s="259"/>
      <c r="AI77" s="158"/>
      <c r="AJ77" s="259"/>
      <c r="AK77" s="158"/>
      <c r="AL77" s="158"/>
      <c r="AM77" s="158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W77" s="1"/>
      <c r="NX77" s="1"/>
      <c r="NY77" s="1"/>
    </row>
    <row r="78" spans="1:389" s="9" customFormat="1" ht="20.100000000000001" customHeight="1" x14ac:dyDescent="0.3">
      <c r="A78" s="178"/>
      <c r="B78" s="255"/>
      <c r="C78" s="253" t="s">
        <v>306</v>
      </c>
      <c r="D78" s="295"/>
      <c r="E78" s="429"/>
      <c r="F78" s="418">
        <v>5321</v>
      </c>
      <c r="G78" s="419">
        <v>8.4738744764543822E-2</v>
      </c>
      <c r="H78" s="420">
        <v>0.22837228372283722</v>
      </c>
      <c r="I78" s="420">
        <v>0.14514145141451415</v>
      </c>
      <c r="J78" s="666"/>
      <c r="K78" s="667"/>
      <c r="L78" s="667"/>
      <c r="M78" s="667"/>
      <c r="N78" s="667"/>
      <c r="O78" s="667"/>
      <c r="P78" s="667"/>
      <c r="Q78" s="667"/>
      <c r="R78" s="667"/>
      <c r="S78" s="667"/>
      <c r="T78" s="668"/>
      <c r="U78" s="178"/>
      <c r="V78" s="312"/>
      <c r="W78" s="312"/>
      <c r="X78" s="312"/>
      <c r="Y78" s="312"/>
      <c r="Z78" s="312"/>
      <c r="AA78" s="312"/>
      <c r="AB78" s="312"/>
      <c r="AC78" s="312"/>
      <c r="AD78" s="178"/>
      <c r="AE78" s="178"/>
      <c r="AF78" s="158"/>
      <c r="AG78" s="158"/>
      <c r="AH78" s="259"/>
      <c r="AI78" s="158"/>
      <c r="AJ78" s="259"/>
      <c r="AK78" s="158"/>
      <c r="AL78" s="158"/>
      <c r="AM78" s="15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W78" s="1"/>
      <c r="NX78" s="1"/>
      <c r="NY78" s="1"/>
    </row>
    <row r="79" spans="1:389" s="9" customFormat="1" ht="20.100000000000001" customHeight="1" x14ac:dyDescent="0.3">
      <c r="A79" s="178"/>
      <c r="B79" s="255"/>
      <c r="C79" s="262" t="s">
        <v>426</v>
      </c>
      <c r="D79" s="256"/>
      <c r="E79" s="257"/>
      <c r="F79" s="258">
        <v>1356</v>
      </c>
      <c r="G79" s="289">
        <v>0.25483931591806053</v>
      </c>
      <c r="H79" s="290">
        <v>0.56999999999999995</v>
      </c>
      <c r="I79" s="290">
        <v>0.05</v>
      </c>
      <c r="J79" s="663" t="s">
        <v>685</v>
      </c>
      <c r="K79" s="664"/>
      <c r="L79" s="664"/>
      <c r="M79" s="664"/>
      <c r="N79" s="664"/>
      <c r="O79" s="664"/>
      <c r="P79" s="664"/>
      <c r="Q79" s="664"/>
      <c r="R79" s="664"/>
      <c r="S79" s="664"/>
      <c r="T79" s="665"/>
      <c r="U79" s="178"/>
      <c r="V79" s="510" t="s">
        <v>684</v>
      </c>
      <c r="W79" s="312"/>
      <c r="X79" s="312"/>
      <c r="Y79" s="312"/>
      <c r="Z79" s="312"/>
      <c r="AA79" s="312"/>
      <c r="AB79" s="312"/>
      <c r="AC79" s="312"/>
      <c r="AD79" s="178"/>
      <c r="AE79" s="178"/>
      <c r="AF79" s="158"/>
      <c r="AG79" s="158"/>
      <c r="AH79" s="259"/>
      <c r="AI79" s="158"/>
      <c r="AJ79" s="259"/>
      <c r="AK79" s="158"/>
      <c r="AL79" s="158"/>
      <c r="AM79" s="158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W79" s="1"/>
      <c r="NX79" s="1"/>
      <c r="NY79" s="1"/>
    </row>
    <row r="80" spans="1:389" s="9" customFormat="1" ht="20.100000000000001" customHeight="1" x14ac:dyDescent="0.3">
      <c r="A80" s="178"/>
      <c r="B80" s="255"/>
      <c r="C80" s="262" t="s">
        <v>429</v>
      </c>
      <c r="D80" s="256"/>
      <c r="E80" s="257"/>
      <c r="F80" s="258">
        <v>60</v>
      </c>
      <c r="G80" s="289">
        <v>1.1276075925577899E-2</v>
      </c>
      <c r="H80" s="290">
        <v>0.57999999999999996</v>
      </c>
      <c r="I80" s="290">
        <v>0</v>
      </c>
      <c r="J80" s="685"/>
      <c r="K80" s="686"/>
      <c r="L80" s="686"/>
      <c r="M80" s="686"/>
      <c r="N80" s="686"/>
      <c r="O80" s="686"/>
      <c r="P80" s="686"/>
      <c r="Q80" s="686"/>
      <c r="R80" s="686"/>
      <c r="S80" s="686"/>
      <c r="T80" s="687"/>
      <c r="U80" s="178"/>
      <c r="V80" s="312"/>
      <c r="W80" s="312"/>
      <c r="X80" s="312"/>
      <c r="Y80" s="312"/>
      <c r="Z80" s="312"/>
      <c r="AA80" s="312"/>
      <c r="AB80" s="312"/>
      <c r="AC80" s="312"/>
      <c r="AD80" s="178"/>
      <c r="AE80" s="178"/>
      <c r="AF80" s="158"/>
      <c r="AG80" s="158"/>
      <c r="AH80" s="259"/>
      <c r="AI80" s="158"/>
      <c r="AJ80" s="259"/>
      <c r="AK80" s="158"/>
      <c r="AL80" s="158"/>
      <c r="AM80" s="158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W80" s="1"/>
      <c r="NX80" s="1"/>
      <c r="NY80" s="1"/>
    </row>
    <row r="81" spans="1:389" s="9" customFormat="1" ht="20.100000000000001" customHeight="1" x14ac:dyDescent="0.3">
      <c r="A81" s="178"/>
      <c r="B81" s="255"/>
      <c r="C81" s="263" t="s">
        <v>430</v>
      </c>
      <c r="D81" s="430"/>
      <c r="E81" s="257"/>
      <c r="F81" s="258">
        <v>13</v>
      </c>
      <c r="G81" s="289">
        <v>2.4431497838752116E-3</v>
      </c>
      <c r="H81" s="290">
        <v>0.23</v>
      </c>
      <c r="I81" s="290">
        <v>0</v>
      </c>
      <c r="J81" s="685"/>
      <c r="K81" s="686"/>
      <c r="L81" s="686"/>
      <c r="M81" s="686"/>
      <c r="N81" s="686"/>
      <c r="O81" s="686"/>
      <c r="P81" s="686"/>
      <c r="Q81" s="686"/>
      <c r="R81" s="686"/>
      <c r="S81" s="686"/>
      <c r="T81" s="687"/>
      <c r="U81" s="178"/>
      <c r="V81" s="312"/>
      <c r="W81" s="312"/>
      <c r="X81" s="312"/>
      <c r="Y81" s="312"/>
      <c r="Z81" s="312"/>
      <c r="AA81" s="312"/>
      <c r="AB81" s="312"/>
      <c r="AC81" s="312"/>
      <c r="AD81" s="178"/>
      <c r="AE81" s="178"/>
      <c r="AF81" s="158"/>
      <c r="AG81" s="158"/>
      <c r="AH81" s="259"/>
      <c r="AI81" s="158"/>
      <c r="AJ81" s="259"/>
      <c r="AK81" s="158"/>
      <c r="AL81" s="158"/>
      <c r="AM81" s="158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W81" s="1"/>
      <c r="NX81" s="1"/>
      <c r="NY81" s="1"/>
    </row>
    <row r="82" spans="1:389" s="9" customFormat="1" ht="20.100000000000001" customHeight="1" x14ac:dyDescent="0.3">
      <c r="A82" s="178"/>
      <c r="B82" s="255"/>
      <c r="C82" s="253" t="s">
        <v>233</v>
      </c>
      <c r="D82" s="431"/>
      <c r="E82" s="432"/>
      <c r="F82" s="418">
        <v>2749</v>
      </c>
      <c r="G82" s="419">
        <v>4.3778765148981574E-2</v>
      </c>
      <c r="H82" s="420">
        <v>0.21880998080614203</v>
      </c>
      <c r="I82" s="420">
        <v>3.2629558541266791E-2</v>
      </c>
      <c r="J82" s="666"/>
      <c r="K82" s="667"/>
      <c r="L82" s="667"/>
      <c r="M82" s="667"/>
      <c r="N82" s="667"/>
      <c r="O82" s="667"/>
      <c r="P82" s="667"/>
      <c r="Q82" s="667"/>
      <c r="R82" s="667"/>
      <c r="S82" s="667"/>
      <c r="T82" s="668"/>
      <c r="U82" s="178"/>
      <c r="V82" s="312"/>
      <c r="W82" s="312"/>
      <c r="X82" s="312"/>
      <c r="Y82" s="312"/>
      <c r="Z82" s="312"/>
      <c r="AA82" s="312"/>
      <c r="AB82" s="312"/>
      <c r="AC82" s="312"/>
      <c r="AD82" s="178"/>
      <c r="AE82" s="178"/>
      <c r="AF82" s="158"/>
      <c r="AG82" s="158"/>
      <c r="AH82" s="259"/>
      <c r="AI82" s="158"/>
      <c r="AJ82" s="259"/>
      <c r="AK82" s="158"/>
      <c r="AL82" s="158"/>
      <c r="AM82" s="158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W82" s="1"/>
      <c r="NX82" s="1"/>
      <c r="NY82" s="1"/>
    </row>
    <row r="83" spans="1:389" s="9" customFormat="1" ht="20.100000000000001" customHeight="1" x14ac:dyDescent="0.3">
      <c r="A83" s="178"/>
      <c r="B83" s="255"/>
      <c r="C83" s="262" t="s">
        <v>234</v>
      </c>
      <c r="D83" s="260"/>
      <c r="E83" s="261"/>
      <c r="F83" s="258">
        <v>1307</v>
      </c>
      <c r="G83" s="289">
        <v>0.47544561658785012</v>
      </c>
      <c r="H83" s="290">
        <v>0.41</v>
      </c>
      <c r="I83" s="290">
        <v>0.04</v>
      </c>
      <c r="J83" s="663" t="s">
        <v>458</v>
      </c>
      <c r="K83" s="664"/>
      <c r="L83" s="664"/>
      <c r="M83" s="664"/>
      <c r="N83" s="664"/>
      <c r="O83" s="664"/>
      <c r="P83" s="664"/>
      <c r="Q83" s="664"/>
      <c r="R83" s="664"/>
      <c r="S83" s="664"/>
      <c r="T83" s="665"/>
      <c r="U83" s="178"/>
      <c r="V83" s="312" t="s">
        <v>686</v>
      </c>
      <c r="W83" s="312"/>
      <c r="X83" s="312"/>
      <c r="Y83" s="312"/>
      <c r="Z83" s="312"/>
      <c r="AA83" s="312"/>
      <c r="AB83" s="312"/>
      <c r="AC83" s="312"/>
      <c r="AD83" s="178"/>
      <c r="AE83" s="178"/>
      <c r="AF83" s="158"/>
      <c r="AG83" s="158"/>
      <c r="AH83" s="259"/>
      <c r="AI83" s="158"/>
      <c r="AJ83" s="259"/>
      <c r="AK83" s="158"/>
      <c r="AL83" s="158"/>
      <c r="AM83" s="158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W83" s="1"/>
      <c r="NX83" s="1"/>
      <c r="NY83" s="1"/>
    </row>
    <row r="84" spans="1:389" s="9" customFormat="1" ht="20.100000000000001" customHeight="1" x14ac:dyDescent="0.3">
      <c r="A84" s="178"/>
      <c r="B84" s="255"/>
      <c r="C84" s="263" t="s">
        <v>431</v>
      </c>
      <c r="D84" s="260"/>
      <c r="E84" s="261"/>
      <c r="F84" s="258">
        <v>316</v>
      </c>
      <c r="G84" s="289">
        <v>0.1149508912331757</v>
      </c>
      <c r="H84" s="290">
        <v>0.43</v>
      </c>
      <c r="I84" s="290">
        <v>0.03</v>
      </c>
      <c r="J84" s="685"/>
      <c r="K84" s="686"/>
      <c r="L84" s="686"/>
      <c r="M84" s="686"/>
      <c r="N84" s="686"/>
      <c r="O84" s="686"/>
      <c r="P84" s="686"/>
      <c r="Q84" s="686"/>
      <c r="R84" s="686"/>
      <c r="S84" s="686"/>
      <c r="T84" s="687"/>
      <c r="U84" s="178"/>
      <c r="V84" s="312"/>
      <c r="W84" s="312"/>
      <c r="X84" s="312"/>
      <c r="Y84" s="312"/>
      <c r="Z84" s="312"/>
      <c r="AA84" s="312"/>
      <c r="AB84" s="312"/>
      <c r="AC84" s="312"/>
      <c r="AD84" s="178"/>
      <c r="AE84" s="178"/>
      <c r="AF84" s="158"/>
      <c r="AG84" s="158"/>
      <c r="AH84" s="259"/>
      <c r="AI84" s="158"/>
      <c r="AJ84" s="259"/>
      <c r="AK84" s="158"/>
      <c r="AL84" s="158"/>
      <c r="AM84" s="158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W84" s="1"/>
      <c r="NX84" s="1"/>
      <c r="NY84" s="1"/>
    </row>
    <row r="85" spans="1:389" s="9" customFormat="1" ht="20.100000000000001" customHeight="1" x14ac:dyDescent="0.3">
      <c r="A85" s="178"/>
      <c r="B85" s="264"/>
      <c r="C85" s="263" t="s">
        <v>432</v>
      </c>
      <c r="D85" s="260"/>
      <c r="E85" s="261"/>
      <c r="F85" s="258">
        <v>80</v>
      </c>
      <c r="G85" s="289">
        <v>2.9101491451436885E-2</v>
      </c>
      <c r="H85" s="290">
        <v>0.39</v>
      </c>
      <c r="I85" s="290">
        <v>0.04</v>
      </c>
      <c r="J85" s="685"/>
      <c r="K85" s="686"/>
      <c r="L85" s="686"/>
      <c r="M85" s="686"/>
      <c r="N85" s="686"/>
      <c r="O85" s="686"/>
      <c r="P85" s="686"/>
      <c r="Q85" s="686"/>
      <c r="R85" s="686"/>
      <c r="S85" s="686"/>
      <c r="T85" s="687"/>
      <c r="U85" s="178"/>
      <c r="V85" s="312"/>
      <c r="W85" s="312"/>
      <c r="X85" s="312"/>
      <c r="Y85" s="312"/>
      <c r="Z85" s="312"/>
      <c r="AA85" s="312"/>
      <c r="AB85" s="312"/>
      <c r="AC85" s="312"/>
      <c r="AD85" s="178"/>
      <c r="AE85" s="178"/>
      <c r="AF85" s="158"/>
      <c r="AG85" s="158"/>
      <c r="AH85" s="259"/>
      <c r="AI85" s="158"/>
      <c r="AJ85" s="259"/>
      <c r="AK85" s="158"/>
      <c r="AL85" s="158"/>
      <c r="AM85" s="158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W85" s="1"/>
      <c r="NX85" s="1"/>
      <c r="NY85" s="1"/>
    </row>
    <row r="86" spans="1:389" s="9" customFormat="1" ht="39.950000000000003" customHeight="1" x14ac:dyDescent="0.3">
      <c r="A86" s="178"/>
      <c r="B86" s="408"/>
      <c r="C86" s="408"/>
      <c r="D86" s="409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312"/>
      <c r="W86" s="312"/>
      <c r="X86" s="312"/>
      <c r="Y86" s="312"/>
      <c r="Z86" s="312"/>
      <c r="AA86" s="312"/>
      <c r="AB86" s="312"/>
      <c r="AC86" s="312"/>
      <c r="AD86" s="178"/>
      <c r="AE86" s="178"/>
      <c r="AF86" s="259"/>
      <c r="AG86" s="158"/>
      <c r="AH86" s="158"/>
      <c r="AI86" s="259"/>
      <c r="AJ86" s="158"/>
      <c r="AK86" s="259"/>
      <c r="AL86" s="158"/>
      <c r="AM86" s="158"/>
      <c r="AN86" s="158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 s="1"/>
      <c r="NX86" s="1"/>
      <c r="NY86" s="1"/>
    </row>
    <row r="87" spans="1:389" s="9" customFormat="1" ht="15" customHeight="1" x14ac:dyDescent="0.3">
      <c r="A87" s="178"/>
      <c r="B87" s="178"/>
      <c r="C87" s="408"/>
      <c r="D87" s="409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312"/>
      <c r="W87" s="312"/>
      <c r="X87" s="312"/>
      <c r="Y87" s="312"/>
      <c r="Z87" s="312"/>
      <c r="AA87" s="312"/>
      <c r="AB87" s="312"/>
      <c r="AC87" s="312"/>
      <c r="AD87" s="178"/>
      <c r="AE87" s="178"/>
      <c r="AF87" s="259"/>
      <c r="AG87" s="158"/>
      <c r="AH87" s="158"/>
      <c r="AI87" s="259"/>
      <c r="AJ87" s="158"/>
      <c r="AK87" s="259"/>
      <c r="AL87" s="158"/>
      <c r="AM87" s="158"/>
      <c r="AN87" s="158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 s="1"/>
      <c r="NX87" s="1"/>
      <c r="NY87" s="1"/>
    </row>
    <row r="88" spans="1:389" s="9" customFormat="1" ht="18.75" customHeight="1" x14ac:dyDescent="0.3">
      <c r="A88" s="178"/>
      <c r="B88" s="331" t="s">
        <v>363</v>
      </c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312"/>
      <c r="W88" s="312"/>
      <c r="X88" s="312"/>
      <c r="Y88" s="312"/>
      <c r="Z88" s="312"/>
      <c r="AA88" s="312"/>
      <c r="AB88" s="312"/>
      <c r="AC88" s="312"/>
      <c r="AD88" s="178"/>
      <c r="AE88" s="178"/>
      <c r="AF88" s="158"/>
      <c r="AG88" s="158"/>
      <c r="AH88" s="259"/>
      <c r="AI88" s="158"/>
      <c r="AJ88" s="259"/>
      <c r="AK88" s="158"/>
      <c r="AL88" s="158"/>
      <c r="AM88" s="15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W88" s="1"/>
      <c r="NX88" s="1"/>
      <c r="NY88" s="1"/>
    </row>
    <row r="89" spans="1:389" s="9" customFormat="1" ht="18.75" customHeight="1" x14ac:dyDescent="0.3">
      <c r="A89" s="178"/>
      <c r="B89" s="331" t="s">
        <v>499</v>
      </c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312"/>
      <c r="W89" s="312"/>
      <c r="X89" s="297"/>
      <c r="Y89" s="10"/>
      <c r="Z89" s="224"/>
      <c r="AA89" s="178"/>
      <c r="AB89" s="178"/>
      <c r="AC89" s="178"/>
      <c r="AD89" s="178"/>
      <c r="AE89" s="178"/>
      <c r="AF89" s="158"/>
      <c r="AG89" s="158"/>
      <c r="AH89" s="259"/>
      <c r="AI89" s="158"/>
      <c r="AJ89" s="259"/>
      <c r="AK89" s="158"/>
      <c r="AL89" s="158"/>
      <c r="AM89" s="158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W89" s="1"/>
      <c r="NX89" s="1"/>
      <c r="NY89" s="1"/>
    </row>
    <row r="90" spans="1:389" s="9" customFormat="1" ht="39.950000000000003" customHeight="1" x14ac:dyDescent="0.3">
      <c r="A90" s="178"/>
      <c r="B90" s="656" t="s">
        <v>729</v>
      </c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178"/>
      <c r="V90" s="312"/>
      <c r="W90" s="312"/>
      <c r="X90" s="297"/>
      <c r="Y90" s="10"/>
      <c r="Z90" s="224"/>
      <c r="AA90" s="178"/>
      <c r="AB90" s="178"/>
      <c r="AC90" s="178"/>
      <c r="AD90" s="178"/>
      <c r="AE90" s="178"/>
      <c r="AF90" s="158"/>
      <c r="AG90" s="158"/>
      <c r="AH90" s="259"/>
      <c r="AI90" s="158"/>
      <c r="AJ90" s="259"/>
      <c r="AK90" s="158"/>
      <c r="AL90" s="158"/>
      <c r="AM90" s="158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W90" s="1"/>
      <c r="NX90" s="1"/>
      <c r="NY90" s="1"/>
    </row>
    <row r="91" spans="1:389" s="9" customFormat="1" ht="7.5" customHeight="1" x14ac:dyDescent="0.3">
      <c r="A91" s="178"/>
      <c r="B91" s="178"/>
      <c r="C91" s="433"/>
      <c r="D91" s="409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312"/>
      <c r="W91" s="312"/>
      <c r="X91" s="312"/>
      <c r="Y91" s="178"/>
      <c r="Z91" s="178"/>
      <c r="AA91" s="178"/>
      <c r="AB91" s="178"/>
      <c r="AC91" s="178"/>
      <c r="AD91" s="178"/>
      <c r="AE91" s="178"/>
      <c r="AF91" s="259"/>
      <c r="AG91" s="158"/>
      <c r="AH91" s="158"/>
      <c r="AI91" s="259"/>
      <c r="AJ91" s="158"/>
      <c r="AK91" s="259"/>
      <c r="AL91" s="158"/>
      <c r="AM91" s="158"/>
      <c r="AN91" s="158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 s="1"/>
      <c r="NX91" s="1"/>
      <c r="NY91" s="1"/>
    </row>
    <row r="92" spans="1:389" s="9" customFormat="1" ht="20.100000000000001" customHeight="1" x14ac:dyDescent="0.3">
      <c r="A92" s="178"/>
      <c r="B92" s="631" t="s">
        <v>315</v>
      </c>
      <c r="C92" s="649"/>
      <c r="D92" s="650"/>
      <c r="E92" s="337" t="s">
        <v>28</v>
      </c>
      <c r="F92" s="335"/>
      <c r="G92" s="335"/>
      <c r="H92" s="337" t="s">
        <v>29</v>
      </c>
      <c r="I92" s="335"/>
      <c r="J92" s="335"/>
      <c r="K92" s="628" t="s">
        <v>231</v>
      </c>
      <c r="L92" s="630"/>
      <c r="M92" s="661"/>
      <c r="N92" s="661"/>
      <c r="O92" s="661"/>
      <c r="P92" s="661"/>
      <c r="Q92" s="661"/>
      <c r="R92" s="661"/>
      <c r="S92" s="661"/>
      <c r="T92" s="636"/>
      <c r="U92" s="178"/>
      <c r="V92" s="312"/>
      <c r="W92" s="312"/>
      <c r="X92" s="678" t="s">
        <v>449</v>
      </c>
      <c r="Y92" s="678"/>
      <c r="Z92" s="178"/>
      <c r="AA92" s="178"/>
      <c r="AB92" s="178"/>
      <c r="AC92" s="178"/>
      <c r="AD92" s="178"/>
      <c r="AE92" s="178"/>
      <c r="AF92" s="259"/>
      <c r="AG92" s="158"/>
      <c r="AH92" s="158"/>
      <c r="AI92" s="259"/>
      <c r="AJ92" s="158"/>
      <c r="AK92" s="259"/>
      <c r="AL92" s="158"/>
      <c r="AM92" s="158"/>
      <c r="AN92" s="158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 s="1"/>
      <c r="NX92" s="1"/>
      <c r="NY92" s="1"/>
    </row>
    <row r="93" spans="1:389" s="9" customFormat="1" ht="20.100000000000001" customHeight="1" x14ac:dyDescent="0.3">
      <c r="A93" s="178"/>
      <c r="B93" s="633"/>
      <c r="C93" s="651"/>
      <c r="D93" s="652"/>
      <c r="E93" s="341"/>
      <c r="F93" s="344" t="s">
        <v>228</v>
      </c>
      <c r="G93" s="307" t="s">
        <v>316</v>
      </c>
      <c r="H93" s="343"/>
      <c r="I93" s="308" t="s">
        <v>228</v>
      </c>
      <c r="J93" s="307" t="s">
        <v>316</v>
      </c>
      <c r="K93" s="342" t="s">
        <v>303</v>
      </c>
      <c r="L93" s="434" t="s">
        <v>304</v>
      </c>
      <c r="M93" s="662"/>
      <c r="N93" s="662"/>
      <c r="O93" s="662"/>
      <c r="P93" s="662"/>
      <c r="Q93" s="662"/>
      <c r="R93" s="662"/>
      <c r="S93" s="662"/>
      <c r="T93" s="639"/>
      <c r="U93" s="178"/>
      <c r="V93" s="312"/>
      <c r="W93" s="312"/>
      <c r="X93" s="678"/>
      <c r="Y93" s="678"/>
      <c r="Z93" s="178"/>
      <c r="AA93" s="178"/>
      <c r="AB93" s="178"/>
      <c r="AC93" s="178"/>
      <c r="AD93" s="178"/>
      <c r="AE93" s="178"/>
      <c r="AF93" s="259"/>
      <c r="AG93" s="158"/>
      <c r="AH93" s="158"/>
      <c r="AI93" s="259"/>
      <c r="AJ93" s="158"/>
      <c r="AK93" s="259"/>
      <c r="AL93" s="158"/>
      <c r="AM93" s="158"/>
      <c r="AN93" s="158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 s="1"/>
      <c r="NX93" s="1"/>
      <c r="NY93" s="1"/>
    </row>
    <row r="94" spans="1:389" s="9" customFormat="1" ht="20.100000000000001" customHeight="1" x14ac:dyDescent="0.3">
      <c r="A94" s="178"/>
      <c r="B94" s="679" t="s">
        <v>232</v>
      </c>
      <c r="C94" s="670"/>
      <c r="D94" s="671"/>
      <c r="E94" s="413">
        <v>41838</v>
      </c>
      <c r="F94" s="435">
        <v>1.4916039787514705</v>
      </c>
      <c r="G94" s="436">
        <v>28049</v>
      </c>
      <c r="H94" s="473" t="s">
        <v>31</v>
      </c>
      <c r="I94" s="473" t="s">
        <v>31</v>
      </c>
      <c r="J94" s="473" t="s">
        <v>31</v>
      </c>
      <c r="K94" s="437">
        <v>0.27192622950819673</v>
      </c>
      <c r="L94" s="438">
        <v>0.11305620608899297</v>
      </c>
      <c r="M94" s="439"/>
      <c r="N94" s="439"/>
      <c r="O94" s="439"/>
      <c r="P94" s="439"/>
      <c r="Q94" s="439"/>
      <c r="R94" s="439"/>
      <c r="S94" s="439"/>
      <c r="T94" s="440"/>
      <c r="U94" s="178"/>
      <c r="V94" s="312"/>
      <c r="W94" s="312"/>
      <c r="X94" s="315">
        <v>0.40101386690985169</v>
      </c>
      <c r="Y94" s="291">
        <v>6.7859346082665015E-2</v>
      </c>
      <c r="Z94" s="178"/>
      <c r="AA94" s="178"/>
      <c r="AB94" s="178"/>
      <c r="AC94" s="178"/>
      <c r="AD94" s="178"/>
      <c r="AE94" s="178"/>
      <c r="AF94" s="259"/>
      <c r="AG94" s="158"/>
      <c r="AH94" s="158"/>
      <c r="AI94" s="259"/>
      <c r="AJ94" s="158"/>
      <c r="AK94" s="259"/>
      <c r="AL94" s="158"/>
      <c r="AM94" s="158"/>
      <c r="AN94" s="158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 s="1"/>
      <c r="NX94" s="1"/>
      <c r="NY94" s="1"/>
    </row>
    <row r="95" spans="1:389" s="9" customFormat="1" ht="20.100000000000001" customHeight="1" x14ac:dyDescent="0.3">
      <c r="A95" s="178"/>
      <c r="B95" s="441">
        <v>1</v>
      </c>
      <c r="C95" s="680" t="s">
        <v>38</v>
      </c>
      <c r="D95" s="681"/>
      <c r="E95" s="277">
        <v>20152</v>
      </c>
      <c r="F95" s="442">
        <v>5.0079522862823058</v>
      </c>
      <c r="G95" s="279">
        <v>4024</v>
      </c>
      <c r="H95" s="443">
        <v>0.32092749191788894</v>
      </c>
      <c r="I95" s="444">
        <v>0.24249611936886933</v>
      </c>
      <c r="J95" s="280">
        <v>7.8431372549019607E-2</v>
      </c>
      <c r="K95" s="445">
        <v>0.52360866280533869</v>
      </c>
      <c r="L95" s="446">
        <v>2.6693528078569631E-2</v>
      </c>
      <c r="M95" s="728" t="s">
        <v>730</v>
      </c>
      <c r="N95" s="729"/>
      <c r="O95" s="729"/>
      <c r="P95" s="729"/>
      <c r="Q95" s="729"/>
      <c r="R95" s="729"/>
      <c r="S95" s="729"/>
      <c r="T95" s="730"/>
      <c r="U95" s="178"/>
      <c r="V95" s="317" t="s">
        <v>731</v>
      </c>
      <c r="W95" s="296" t="s">
        <v>732</v>
      </c>
      <c r="X95" s="312"/>
      <c r="Y95" s="178"/>
      <c r="Z95" s="178"/>
      <c r="AA95" s="178"/>
      <c r="AB95" s="178"/>
      <c r="AC95" s="178"/>
      <c r="AD95" s="178"/>
      <c r="AE95" s="178"/>
      <c r="AF95" s="259"/>
      <c r="AG95" s="158"/>
      <c r="AH95" s="158"/>
      <c r="AI95" s="259"/>
      <c r="AJ95" s="158"/>
      <c r="AK95" s="259"/>
      <c r="AL95" s="158"/>
      <c r="AM95" s="158"/>
      <c r="AN95" s="158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 s="1"/>
      <c r="NX95" s="1"/>
      <c r="NY95" s="1"/>
    </row>
    <row r="96" spans="1:389" s="9" customFormat="1" ht="15" customHeight="1" outlineLevel="1" x14ac:dyDescent="0.3">
      <c r="A96" s="178"/>
      <c r="B96" s="474" t="s">
        <v>317</v>
      </c>
      <c r="C96" s="287" t="s">
        <v>38</v>
      </c>
      <c r="D96" s="293" t="s">
        <v>418</v>
      </c>
      <c r="E96" s="276">
        <v>14018</v>
      </c>
      <c r="F96" s="442">
        <v>14018</v>
      </c>
      <c r="G96" s="279">
        <v>1</v>
      </c>
      <c r="H96" s="278">
        <v>0.69561333862643904</v>
      </c>
      <c r="I96" s="444">
        <v>0.69536482968011692</v>
      </c>
      <c r="J96" s="278">
        <v>2.4850894632206757E-4</v>
      </c>
      <c r="K96" s="445">
        <v>0.33632286995515698</v>
      </c>
      <c r="L96" s="447">
        <v>5.3811659192825115E-2</v>
      </c>
      <c r="M96" s="448"/>
      <c r="N96" s="286"/>
      <c r="O96" s="286"/>
      <c r="P96" s="286"/>
      <c r="Q96" s="286"/>
      <c r="R96" s="286"/>
      <c r="S96" s="286"/>
      <c r="T96" s="285"/>
      <c r="U96" s="178"/>
      <c r="V96" s="312"/>
      <c r="W96" s="312"/>
      <c r="X96" s="312"/>
      <c r="Y96" s="178"/>
      <c r="Z96" s="178"/>
      <c r="AA96" s="178"/>
      <c r="AB96" s="178"/>
      <c r="AC96" s="178"/>
      <c r="AD96" s="178"/>
      <c r="AE96" s="178"/>
      <c r="AF96" s="259"/>
      <c r="AG96" s="158"/>
      <c r="AH96" s="158"/>
      <c r="AI96" s="259"/>
      <c r="AJ96" s="158"/>
      <c r="AK96" s="259"/>
      <c r="AL96" s="158"/>
      <c r="AM96" s="158"/>
      <c r="AN96" s="158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 s="1"/>
      <c r="NX96" s="1"/>
      <c r="NY96" s="1"/>
    </row>
    <row r="97" spans="1:389" s="9" customFormat="1" ht="15" customHeight="1" outlineLevel="1" x14ac:dyDescent="0.3">
      <c r="A97" s="178"/>
      <c r="B97" s="474" t="s">
        <v>364</v>
      </c>
      <c r="C97" s="287" t="s">
        <v>38</v>
      </c>
      <c r="D97" s="293" t="s">
        <v>46</v>
      </c>
      <c r="E97" s="276">
        <v>640</v>
      </c>
      <c r="F97" s="442">
        <v>0.41720990873533248</v>
      </c>
      <c r="G97" s="279">
        <v>1534</v>
      </c>
      <c r="H97" s="278">
        <v>3.1758634378721715E-2</v>
      </c>
      <c r="I97" s="444">
        <v>-0.34945408927932997</v>
      </c>
      <c r="J97" s="278">
        <v>0.3812127236580517</v>
      </c>
      <c r="K97" s="445">
        <v>0.1111111111111111</v>
      </c>
      <c r="L97" s="447">
        <v>1.4814814814814815E-2</v>
      </c>
      <c r="M97" s="449"/>
      <c r="N97" s="284"/>
      <c r="O97" s="284"/>
      <c r="P97" s="284"/>
      <c r="Q97" s="284"/>
      <c r="R97" s="284"/>
      <c r="S97" s="284"/>
      <c r="T97" s="283"/>
      <c r="U97" s="178"/>
      <c r="V97" s="312"/>
      <c r="W97" s="312"/>
      <c r="X97" s="312"/>
      <c r="Y97" s="178"/>
      <c r="Z97" s="178"/>
      <c r="AA97" s="178"/>
      <c r="AB97" s="178"/>
      <c r="AC97" s="178"/>
      <c r="AD97" s="178"/>
      <c r="AE97" s="178"/>
      <c r="AF97" s="259"/>
      <c r="AG97" s="158"/>
      <c r="AH97" s="158"/>
      <c r="AI97" s="259"/>
      <c r="AJ97" s="158"/>
      <c r="AK97" s="259"/>
      <c r="AL97" s="158"/>
      <c r="AM97" s="158"/>
      <c r="AN97" s="158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 s="1"/>
      <c r="NX97" s="1"/>
      <c r="NY97" s="1"/>
    </row>
    <row r="98" spans="1:389" s="9" customFormat="1" ht="15" customHeight="1" outlineLevel="1" x14ac:dyDescent="0.3">
      <c r="A98" s="178"/>
      <c r="B98" s="474" t="s">
        <v>365</v>
      </c>
      <c r="C98" s="287" t="s">
        <v>38</v>
      </c>
      <c r="D98" s="293" t="s">
        <v>404</v>
      </c>
      <c r="E98" s="276">
        <v>373</v>
      </c>
      <c r="F98" s="442">
        <v>0.83632286995515692</v>
      </c>
      <c r="G98" s="279">
        <v>446</v>
      </c>
      <c r="H98" s="278">
        <v>1.850932909884875E-2</v>
      </c>
      <c r="I98" s="444">
        <v>-9.2325660960793393E-2</v>
      </c>
      <c r="J98" s="278">
        <v>0.11083499005964215</v>
      </c>
      <c r="K98" s="445">
        <v>0</v>
      </c>
      <c r="L98" s="447">
        <v>8.3333333333333329E-2</v>
      </c>
      <c r="M98" s="449"/>
      <c r="N98" s="284"/>
      <c r="O98" s="284"/>
      <c r="P98" s="284"/>
      <c r="Q98" s="284"/>
      <c r="R98" s="284"/>
      <c r="S98" s="284"/>
      <c r="T98" s="283"/>
      <c r="U98" s="178"/>
      <c r="V98" s="312"/>
      <c r="W98" s="312"/>
      <c r="X98" s="312"/>
      <c r="Y98" s="178"/>
      <c r="Z98" s="178"/>
      <c r="AA98" s="178"/>
      <c r="AB98" s="178"/>
      <c r="AC98" s="178"/>
      <c r="AD98" s="178"/>
      <c r="AE98" s="178"/>
      <c r="AF98" s="259"/>
      <c r="AG98" s="158"/>
      <c r="AH98" s="158"/>
      <c r="AI98" s="259"/>
      <c r="AJ98" s="158"/>
      <c r="AK98" s="259"/>
      <c r="AL98" s="158"/>
      <c r="AM98" s="158"/>
      <c r="AN98" s="15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 s="1"/>
      <c r="NX98" s="1"/>
      <c r="NY98" s="1"/>
    </row>
    <row r="99" spans="1:389" s="9" customFormat="1" ht="15" customHeight="1" outlineLevel="1" x14ac:dyDescent="0.3">
      <c r="A99" s="178"/>
      <c r="B99" s="474" t="s">
        <v>366</v>
      </c>
      <c r="C99" s="287" t="s">
        <v>38</v>
      </c>
      <c r="D99" s="293" t="s">
        <v>421</v>
      </c>
      <c r="E99" s="276">
        <v>276</v>
      </c>
      <c r="F99" s="442">
        <v>1.2376681614349776</v>
      </c>
      <c r="G99" s="279">
        <v>223</v>
      </c>
      <c r="H99" s="278">
        <v>1.3695911075823739E-2</v>
      </c>
      <c r="I99" s="444">
        <v>-4.1721583953997332E-2</v>
      </c>
      <c r="J99" s="278">
        <v>5.5417495029821073E-2</v>
      </c>
      <c r="K99" s="445">
        <v>0.14634146341463414</v>
      </c>
      <c r="L99" s="447">
        <v>2.4390243902439025E-2</v>
      </c>
      <c r="M99" s="449"/>
      <c r="N99" s="284"/>
      <c r="O99" s="284"/>
      <c r="P99" s="284"/>
      <c r="Q99" s="284"/>
      <c r="R99" s="284"/>
      <c r="S99" s="284"/>
      <c r="T99" s="283"/>
      <c r="U99" s="178"/>
      <c r="V99" s="312"/>
      <c r="W99" s="312"/>
      <c r="X99" s="312"/>
      <c r="Y99" s="178"/>
      <c r="Z99" s="178"/>
      <c r="AA99" s="178"/>
      <c r="AB99" s="178"/>
      <c r="AC99" s="178"/>
      <c r="AD99" s="178"/>
      <c r="AE99" s="178"/>
      <c r="AF99" s="259"/>
      <c r="AG99" s="158"/>
      <c r="AH99" s="158"/>
      <c r="AI99" s="259"/>
      <c r="AJ99" s="158"/>
      <c r="AK99" s="259"/>
      <c r="AL99" s="158"/>
      <c r="AM99" s="158"/>
      <c r="AN99" s="158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 s="1"/>
      <c r="NX99" s="1"/>
      <c r="NY99" s="1"/>
    </row>
    <row r="100" spans="1:389" s="9" customFormat="1" ht="15" customHeight="1" outlineLevel="1" x14ac:dyDescent="0.3">
      <c r="A100" s="178"/>
      <c r="B100" s="474" t="s">
        <v>367</v>
      </c>
      <c r="C100" s="288" t="s">
        <v>38</v>
      </c>
      <c r="D100" s="293" t="s">
        <v>420</v>
      </c>
      <c r="E100" s="276">
        <v>97</v>
      </c>
      <c r="F100" s="442">
        <v>0.19322709163346613</v>
      </c>
      <c r="G100" s="279">
        <v>502</v>
      </c>
      <c r="H100" s="278">
        <v>4.8134180230250097E-3</v>
      </c>
      <c r="I100" s="444">
        <v>-0.11993807303065292</v>
      </c>
      <c r="J100" s="278">
        <v>0.12475149105367793</v>
      </c>
      <c r="K100" s="445">
        <v>6.25E-2</v>
      </c>
      <c r="L100" s="447">
        <v>0</v>
      </c>
      <c r="M100" s="449"/>
      <c r="N100" s="284"/>
      <c r="O100" s="284"/>
      <c r="P100" s="284"/>
      <c r="Q100" s="284"/>
      <c r="R100" s="284"/>
      <c r="S100" s="284"/>
      <c r="T100" s="283"/>
      <c r="U100" s="178"/>
      <c r="V100" s="312"/>
      <c r="W100" s="312"/>
      <c r="X100" s="312"/>
      <c r="Y100" s="178"/>
      <c r="Z100" s="178"/>
      <c r="AA100" s="178"/>
      <c r="AB100" s="178"/>
      <c r="AC100" s="178"/>
      <c r="AD100" s="178"/>
      <c r="AE100" s="178"/>
      <c r="AF100" s="259"/>
      <c r="AG100" s="158"/>
      <c r="AH100" s="158"/>
      <c r="AI100" s="259"/>
      <c r="AJ100" s="158"/>
      <c r="AK100" s="259"/>
      <c r="AL100" s="158"/>
      <c r="AM100" s="158"/>
      <c r="AN100" s="158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 s="1"/>
      <c r="NX100" s="1"/>
      <c r="NY100" s="1"/>
    </row>
    <row r="101" spans="1:389" s="9" customFormat="1" ht="20.100000000000001" customHeight="1" x14ac:dyDescent="0.3">
      <c r="A101" s="178"/>
      <c r="B101" s="450">
        <v>2</v>
      </c>
      <c r="C101" s="680" t="s">
        <v>36</v>
      </c>
      <c r="D101" s="681"/>
      <c r="E101" s="277">
        <v>7188</v>
      </c>
      <c r="F101" s="442">
        <v>0.63638778220451531</v>
      </c>
      <c r="G101" s="279">
        <v>11295</v>
      </c>
      <c r="H101" s="443">
        <v>0.1144713582724189</v>
      </c>
      <c r="I101" s="444">
        <v>-0.10567833182230686</v>
      </c>
      <c r="J101" s="280">
        <v>0.22014969009472576</v>
      </c>
      <c r="K101" s="445">
        <v>0.20100925147182505</v>
      </c>
      <c r="L101" s="446">
        <v>7.5693860386879724E-2</v>
      </c>
      <c r="M101" s="728" t="s">
        <v>733</v>
      </c>
      <c r="N101" s="729"/>
      <c r="O101" s="729"/>
      <c r="P101" s="729"/>
      <c r="Q101" s="729"/>
      <c r="R101" s="729"/>
      <c r="S101" s="729"/>
      <c r="T101" s="730"/>
      <c r="U101" s="178"/>
      <c r="V101" s="317" t="s">
        <v>734</v>
      </c>
      <c r="W101" s="296" t="s">
        <v>678</v>
      </c>
      <c r="X101" s="312"/>
      <c r="Y101" s="178"/>
      <c r="Z101" s="178"/>
      <c r="AA101" s="178"/>
      <c r="AB101" s="3"/>
      <c r="AC101" s="178"/>
      <c r="AD101" s="178"/>
      <c r="AE101" s="178"/>
      <c r="AF101" s="259"/>
      <c r="AG101" s="158"/>
      <c r="AH101" s="158"/>
      <c r="AI101" s="259"/>
      <c r="AJ101" s="158"/>
      <c r="AK101" s="259"/>
      <c r="AL101" s="158"/>
      <c r="AM101" s="158"/>
      <c r="AN101" s="158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 s="1"/>
      <c r="NX101" s="1"/>
      <c r="NY101" s="1"/>
    </row>
    <row r="102" spans="1:389" s="9" customFormat="1" ht="15" customHeight="1" outlineLevel="1" x14ac:dyDescent="0.3">
      <c r="A102" s="178"/>
      <c r="B102" s="474" t="s">
        <v>318</v>
      </c>
      <c r="C102" s="287" t="s">
        <v>36</v>
      </c>
      <c r="D102" s="293" t="s">
        <v>47</v>
      </c>
      <c r="E102" s="276">
        <v>1742</v>
      </c>
      <c r="F102" s="442">
        <v>0.23395111469245233</v>
      </c>
      <c r="G102" s="279">
        <v>7446</v>
      </c>
      <c r="H102" s="278">
        <v>0.24234835837506957</v>
      </c>
      <c r="I102" s="444">
        <v>-0.41688138930089319</v>
      </c>
      <c r="J102" s="278">
        <v>0.65922974767596276</v>
      </c>
      <c r="K102" s="445">
        <v>0.28354430379746837</v>
      </c>
      <c r="L102" s="447">
        <v>0.14177215189873418</v>
      </c>
      <c r="M102" s="449"/>
      <c r="N102" s="284"/>
      <c r="O102" s="284"/>
      <c r="P102" s="284"/>
      <c r="Q102" s="284"/>
      <c r="R102" s="284"/>
      <c r="S102" s="284"/>
      <c r="T102" s="283"/>
      <c r="U102" s="178"/>
      <c r="V102" s="312"/>
      <c r="W102" s="312"/>
      <c r="X102" s="312"/>
      <c r="Y102" s="178"/>
      <c r="Z102" s="178"/>
      <c r="AA102" s="178"/>
      <c r="AB102" s="178"/>
      <c r="AC102" s="178"/>
      <c r="AD102" s="178"/>
      <c r="AE102" s="178"/>
      <c r="AF102" s="259"/>
      <c r="AG102" s="158"/>
      <c r="AH102" s="158"/>
      <c r="AI102" s="259"/>
      <c r="AJ102" s="158"/>
      <c r="AK102" s="259"/>
      <c r="AL102" s="158"/>
      <c r="AM102" s="158"/>
      <c r="AN102" s="158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 s="1"/>
      <c r="NX102" s="1"/>
      <c r="NY102" s="1"/>
    </row>
    <row r="103" spans="1:389" s="9" customFormat="1" ht="15" customHeight="1" outlineLevel="1" x14ac:dyDescent="0.3">
      <c r="A103" s="178"/>
      <c r="B103" s="475" t="s">
        <v>319</v>
      </c>
      <c r="C103" s="287" t="s">
        <v>36</v>
      </c>
      <c r="D103" s="293" t="s">
        <v>51</v>
      </c>
      <c r="E103" s="276">
        <v>946</v>
      </c>
      <c r="F103" s="442">
        <v>0.78964941569282132</v>
      </c>
      <c r="G103" s="279">
        <v>1198</v>
      </c>
      <c r="H103" s="278">
        <v>0.13160823594880355</v>
      </c>
      <c r="I103" s="444">
        <v>2.554360558138434E-2</v>
      </c>
      <c r="J103" s="278">
        <v>0.10606463036741921</v>
      </c>
      <c r="K103" s="445">
        <v>0.20261437908496732</v>
      </c>
      <c r="L103" s="447">
        <v>3.2679738562091505E-2</v>
      </c>
      <c r="M103" s="449"/>
      <c r="N103" s="284"/>
      <c r="O103" s="284"/>
      <c r="P103" s="284"/>
      <c r="Q103" s="284"/>
      <c r="R103" s="284"/>
      <c r="S103" s="284"/>
      <c r="T103" s="283"/>
      <c r="U103" s="178"/>
      <c r="V103" s="312"/>
      <c r="W103" s="312"/>
      <c r="X103" s="312"/>
      <c r="Y103" s="178"/>
      <c r="Z103" s="178"/>
      <c r="AA103" s="178"/>
      <c r="AB103" s="178"/>
      <c r="AC103" s="178"/>
      <c r="AD103" s="178"/>
      <c r="AE103" s="178"/>
      <c r="AF103" s="259"/>
      <c r="AG103" s="158"/>
      <c r="AH103" s="158"/>
      <c r="AI103" s="259"/>
      <c r="AJ103" s="158"/>
      <c r="AK103" s="259"/>
      <c r="AL103" s="158"/>
      <c r="AM103" s="158"/>
      <c r="AN103" s="158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 s="1"/>
      <c r="NX103" s="1"/>
      <c r="NY103" s="1"/>
    </row>
    <row r="104" spans="1:389" s="9" customFormat="1" ht="15" customHeight="1" outlineLevel="1" x14ac:dyDescent="0.3">
      <c r="A104" s="178"/>
      <c r="B104" s="475" t="s">
        <v>320</v>
      </c>
      <c r="C104" s="287" t="s">
        <v>36</v>
      </c>
      <c r="D104" s="293" t="s">
        <v>54</v>
      </c>
      <c r="E104" s="276">
        <v>435</v>
      </c>
      <c r="F104" s="442">
        <v>0.72379367720465893</v>
      </c>
      <c r="G104" s="279">
        <v>601</v>
      </c>
      <c r="H104" s="278">
        <v>6.0517529215358933E-2</v>
      </c>
      <c r="I104" s="444">
        <v>7.3081445318706612E-3</v>
      </c>
      <c r="J104" s="278">
        <v>5.3209384683488271E-2</v>
      </c>
      <c r="K104" s="445">
        <v>0.35483870967741937</v>
      </c>
      <c r="L104" s="447">
        <v>0.25806451612903225</v>
      </c>
      <c r="M104" s="449"/>
      <c r="N104" s="284"/>
      <c r="O104" s="284"/>
      <c r="P104" s="284"/>
      <c r="Q104" s="284"/>
      <c r="R104" s="284"/>
      <c r="S104" s="284"/>
      <c r="T104" s="283"/>
      <c r="U104" s="178"/>
      <c r="V104" s="312"/>
      <c r="W104" s="312"/>
      <c r="X104" s="312"/>
      <c r="Y104" s="178"/>
      <c r="Z104" s="178"/>
      <c r="AA104" s="178"/>
      <c r="AB104" s="178"/>
      <c r="AC104" s="178"/>
      <c r="AD104" s="178"/>
      <c r="AE104" s="178"/>
      <c r="AF104" s="259"/>
      <c r="AG104" s="158"/>
      <c r="AH104" s="158"/>
      <c r="AI104" s="259"/>
      <c r="AJ104" s="158"/>
      <c r="AK104" s="259"/>
      <c r="AL104" s="158"/>
      <c r="AM104" s="158"/>
      <c r="AN104" s="158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</row>
    <row r="105" spans="1:389" s="9" customFormat="1" ht="15" customHeight="1" outlineLevel="1" x14ac:dyDescent="0.3">
      <c r="A105" s="178"/>
      <c r="B105" s="475" t="s">
        <v>321</v>
      </c>
      <c r="C105" s="287" t="s">
        <v>36</v>
      </c>
      <c r="D105" s="293" t="s">
        <v>49</v>
      </c>
      <c r="E105" s="276">
        <v>260</v>
      </c>
      <c r="F105" s="442">
        <v>0.16861219195849547</v>
      </c>
      <c r="G105" s="279">
        <v>1542</v>
      </c>
      <c r="H105" s="278">
        <v>3.6171396772398445E-2</v>
      </c>
      <c r="I105" s="444">
        <v>-0.10034918755695083</v>
      </c>
      <c r="J105" s="278">
        <v>0.13652058432934927</v>
      </c>
      <c r="K105" s="445">
        <v>0.15909090909090909</v>
      </c>
      <c r="L105" s="447">
        <v>2.2727272727272728E-2</v>
      </c>
      <c r="M105" s="449"/>
      <c r="N105" s="284"/>
      <c r="O105" s="284"/>
      <c r="P105" s="284"/>
      <c r="Q105" s="284"/>
      <c r="R105" s="284"/>
      <c r="S105" s="284"/>
      <c r="T105" s="283"/>
      <c r="U105" s="178"/>
      <c r="V105" s="312"/>
      <c r="W105" s="312"/>
      <c r="X105" s="312"/>
      <c r="Y105" s="178"/>
      <c r="Z105" s="178"/>
      <c r="AA105" s="178"/>
      <c r="AB105" s="178"/>
      <c r="AC105" s="178"/>
      <c r="AD105" s="178"/>
      <c r="AE105" s="178"/>
      <c r="AF105" s="259"/>
      <c r="AG105" s="158"/>
      <c r="AH105" s="158"/>
      <c r="AI105" s="259"/>
      <c r="AJ105" s="158"/>
      <c r="AK105" s="259"/>
      <c r="AL105" s="158"/>
      <c r="AM105" s="158"/>
      <c r="AN105" s="158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</row>
    <row r="106" spans="1:389" s="9" customFormat="1" ht="15" customHeight="1" outlineLevel="1" x14ac:dyDescent="0.3">
      <c r="A106" s="178"/>
      <c r="B106" s="475" t="s">
        <v>322</v>
      </c>
      <c r="C106" s="287" t="s">
        <v>36</v>
      </c>
      <c r="D106" s="451" t="s">
        <v>390</v>
      </c>
      <c r="E106" s="276">
        <v>25</v>
      </c>
      <c r="F106" s="442">
        <v>1.0416666666666667</v>
      </c>
      <c r="G106" s="279">
        <v>24</v>
      </c>
      <c r="H106" s="278">
        <v>3.4780189204229269E-3</v>
      </c>
      <c r="I106" s="444">
        <v>1.3531849230789695E-3</v>
      </c>
      <c r="J106" s="278">
        <v>2.1248339973439574E-3</v>
      </c>
      <c r="K106" s="445">
        <v>0.22222222222222221</v>
      </c>
      <c r="L106" s="447">
        <v>0.22222222222222221</v>
      </c>
      <c r="M106" s="449"/>
      <c r="N106" s="284"/>
      <c r="O106" s="284"/>
      <c r="P106" s="284"/>
      <c r="Q106" s="284"/>
      <c r="R106" s="284"/>
      <c r="S106" s="284"/>
      <c r="T106" s="283"/>
      <c r="U106" s="178"/>
      <c r="V106" s="312"/>
      <c r="W106" s="312"/>
      <c r="X106" s="312"/>
      <c r="Y106" s="178"/>
      <c r="Z106" s="178"/>
      <c r="AA106" s="178"/>
      <c r="AB106" s="178"/>
      <c r="AC106" s="178"/>
      <c r="AD106" s="178"/>
      <c r="AE106" s="178"/>
      <c r="AF106" s="259"/>
      <c r="AG106" s="158"/>
      <c r="AH106" s="158"/>
      <c r="AI106" s="259"/>
      <c r="AJ106" s="158"/>
      <c r="AK106" s="259"/>
      <c r="AL106" s="158"/>
      <c r="AM106" s="158"/>
      <c r="AN106" s="158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</row>
    <row r="107" spans="1:389" s="9" customFormat="1" ht="20.100000000000001" customHeight="1" x14ac:dyDescent="0.3">
      <c r="A107" s="178"/>
      <c r="B107" s="441">
        <v>3</v>
      </c>
      <c r="C107" s="680" t="s">
        <v>39</v>
      </c>
      <c r="D107" s="681"/>
      <c r="E107" s="277">
        <v>6126</v>
      </c>
      <c r="F107" s="442">
        <v>0.77377794619173934</v>
      </c>
      <c r="G107" s="279">
        <v>7917</v>
      </c>
      <c r="H107" s="443">
        <v>9.7558645071902914E-2</v>
      </c>
      <c r="I107" s="444">
        <v>-5.6750792420787996E-2</v>
      </c>
      <c r="J107" s="280">
        <v>0.15430943749269091</v>
      </c>
      <c r="K107" s="445">
        <v>0.17453046266605587</v>
      </c>
      <c r="L107" s="446">
        <v>0.10627576729271644</v>
      </c>
      <c r="M107" s="728" t="s">
        <v>735</v>
      </c>
      <c r="N107" s="729"/>
      <c r="O107" s="729"/>
      <c r="P107" s="729"/>
      <c r="Q107" s="729"/>
      <c r="R107" s="729"/>
      <c r="S107" s="729"/>
      <c r="T107" s="730"/>
      <c r="U107" s="178"/>
      <c r="V107" s="317" t="s">
        <v>736</v>
      </c>
      <c r="W107" s="296" t="s">
        <v>622</v>
      </c>
      <c r="X107" s="312"/>
      <c r="Y107" s="178"/>
      <c r="Z107" s="178"/>
      <c r="AA107" s="178"/>
      <c r="AB107" s="178"/>
      <c r="AC107" s="178"/>
      <c r="AD107" s="178"/>
      <c r="AE107" s="178"/>
      <c r="AF107" s="259"/>
      <c r="AG107" s="158"/>
      <c r="AH107" s="158"/>
      <c r="AI107" s="259"/>
      <c r="AJ107" s="158"/>
      <c r="AK107" s="259"/>
      <c r="AL107" s="158"/>
      <c r="AM107" s="158"/>
      <c r="AN107" s="158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</row>
    <row r="108" spans="1:389" s="9" customFormat="1" ht="15" customHeight="1" outlineLevel="1" x14ac:dyDescent="0.3">
      <c r="A108" s="178"/>
      <c r="B108" s="475" t="s">
        <v>323</v>
      </c>
      <c r="C108" s="287" t="s">
        <v>39</v>
      </c>
      <c r="D108" s="293" t="s">
        <v>382</v>
      </c>
      <c r="E108" s="276">
        <v>1668</v>
      </c>
      <c r="F108" s="442">
        <v>0.32795910342115614</v>
      </c>
      <c r="G108" s="279">
        <v>5086</v>
      </c>
      <c r="H108" s="278">
        <v>0.27228207639569052</v>
      </c>
      <c r="I108" s="444">
        <v>-0.37013297981246912</v>
      </c>
      <c r="J108" s="278">
        <v>0.64241505620815964</v>
      </c>
      <c r="K108" s="445">
        <v>0.20437956204379562</v>
      </c>
      <c r="L108" s="447">
        <v>0.10218978102189781</v>
      </c>
      <c r="M108" s="449"/>
      <c r="N108" s="284"/>
      <c r="O108" s="284"/>
      <c r="P108" s="284"/>
      <c r="Q108" s="284"/>
      <c r="R108" s="284"/>
      <c r="S108" s="284"/>
      <c r="T108" s="283"/>
      <c r="U108" s="178"/>
      <c r="V108" s="312"/>
      <c r="W108" s="312"/>
      <c r="X108" s="312"/>
      <c r="Y108" s="178"/>
      <c r="Z108" s="178"/>
      <c r="AA108" s="178"/>
      <c r="AB108" s="178"/>
      <c r="AC108" s="178"/>
      <c r="AD108" s="178"/>
      <c r="AE108" s="178"/>
      <c r="AF108" s="259"/>
      <c r="AG108" s="158"/>
      <c r="AH108" s="158"/>
      <c r="AI108" s="259"/>
      <c r="AJ108" s="158"/>
      <c r="AK108" s="259"/>
      <c r="AL108" s="158"/>
      <c r="AM108" s="158"/>
      <c r="AN108" s="15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</row>
    <row r="109" spans="1:389" s="9" customFormat="1" ht="15" customHeight="1" outlineLevel="1" x14ac:dyDescent="0.3">
      <c r="A109" s="178"/>
      <c r="B109" s="475" t="s">
        <v>324</v>
      </c>
      <c r="C109" s="287" t="s">
        <v>39</v>
      </c>
      <c r="D109" s="293" t="s">
        <v>419</v>
      </c>
      <c r="E109" s="276">
        <v>770</v>
      </c>
      <c r="F109" s="442">
        <v>0.36701620591039086</v>
      </c>
      <c r="G109" s="279">
        <v>2098</v>
      </c>
      <c r="H109" s="278">
        <v>0.1256937642833823</v>
      </c>
      <c r="I109" s="444">
        <v>-0.13930560416426202</v>
      </c>
      <c r="J109" s="278">
        <v>0.26499936844764432</v>
      </c>
      <c r="K109" s="445">
        <v>0.14166666666666666</v>
      </c>
      <c r="L109" s="447">
        <v>0.18333333333333332</v>
      </c>
      <c r="M109" s="449"/>
      <c r="N109" s="284"/>
      <c r="O109" s="284"/>
      <c r="P109" s="284"/>
      <c r="Q109" s="284"/>
      <c r="R109" s="284"/>
      <c r="S109" s="284"/>
      <c r="T109" s="283"/>
      <c r="U109" s="178"/>
      <c r="V109" s="312"/>
      <c r="W109" s="312"/>
      <c r="X109" s="312"/>
      <c r="Y109" s="178"/>
      <c r="Z109" s="178"/>
      <c r="AA109" s="178"/>
      <c r="AB109" s="178"/>
      <c r="AC109" s="178"/>
      <c r="AD109" s="178"/>
      <c r="AE109" s="178"/>
      <c r="AF109" s="259"/>
      <c r="AG109" s="158"/>
      <c r="AH109" s="158"/>
      <c r="AI109" s="259"/>
      <c r="AJ109" s="158"/>
      <c r="AK109" s="259"/>
      <c r="AL109" s="158"/>
      <c r="AM109" s="158"/>
      <c r="AN109" s="158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</row>
    <row r="110" spans="1:389" s="9" customFormat="1" ht="15" customHeight="1" outlineLevel="1" x14ac:dyDescent="0.3">
      <c r="A110" s="178"/>
      <c r="B110" s="475" t="s">
        <v>325</v>
      </c>
      <c r="C110" s="287" t="s">
        <v>39</v>
      </c>
      <c r="D110" s="293" t="s">
        <v>406</v>
      </c>
      <c r="E110" s="276">
        <v>135</v>
      </c>
      <c r="F110" s="442">
        <v>1.4835164835164836</v>
      </c>
      <c r="G110" s="279">
        <v>91</v>
      </c>
      <c r="H110" s="278">
        <v>2.2037218413320275E-2</v>
      </c>
      <c r="I110" s="444">
        <v>1.0542965539757056E-2</v>
      </c>
      <c r="J110" s="278">
        <v>1.1494252873563218E-2</v>
      </c>
      <c r="K110" s="445">
        <v>0.13513513513513514</v>
      </c>
      <c r="L110" s="447">
        <v>0.1891891891891892</v>
      </c>
      <c r="M110" s="449"/>
      <c r="N110" s="284"/>
      <c r="O110" s="284"/>
      <c r="P110" s="284"/>
      <c r="Q110" s="284"/>
      <c r="R110" s="284"/>
      <c r="S110" s="284"/>
      <c r="T110" s="283"/>
      <c r="U110" s="178"/>
      <c r="V110" s="312"/>
      <c r="W110" s="312"/>
      <c r="X110" s="312"/>
      <c r="Y110" s="178"/>
      <c r="Z110" s="178"/>
      <c r="AA110" s="178"/>
      <c r="AB110" s="178"/>
      <c r="AC110" s="178"/>
      <c r="AD110" s="178"/>
      <c r="AE110" s="178"/>
      <c r="AF110" s="259"/>
      <c r="AG110" s="158"/>
      <c r="AH110" s="158"/>
      <c r="AI110" s="259"/>
      <c r="AJ110" s="158"/>
      <c r="AK110" s="259"/>
      <c r="AL110" s="158"/>
      <c r="AM110" s="158"/>
      <c r="AN110" s="158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</row>
    <row r="111" spans="1:389" s="9" customFormat="1" ht="15" customHeight="1" outlineLevel="1" x14ac:dyDescent="0.3">
      <c r="A111" s="178"/>
      <c r="B111" s="475" t="s">
        <v>326</v>
      </c>
      <c r="C111" s="287" t="s">
        <v>39</v>
      </c>
      <c r="D111" s="293"/>
      <c r="E111" s="276">
        <v>0</v>
      </c>
      <c r="F111" s="442" t="s">
        <v>30</v>
      </c>
      <c r="G111" s="279">
        <v>0</v>
      </c>
      <c r="H111" s="278">
        <v>0</v>
      </c>
      <c r="I111" s="444">
        <v>0</v>
      </c>
      <c r="J111" s="278">
        <v>0</v>
      </c>
      <c r="K111" s="445">
        <v>0</v>
      </c>
      <c r="L111" s="447">
        <v>0</v>
      </c>
      <c r="M111" s="449"/>
      <c r="N111" s="284"/>
      <c r="O111" s="284"/>
      <c r="P111" s="284"/>
      <c r="Q111" s="284"/>
      <c r="R111" s="284"/>
      <c r="S111" s="284"/>
      <c r="T111" s="283"/>
      <c r="U111" s="178"/>
      <c r="V111" s="312"/>
      <c r="W111" s="312"/>
      <c r="X111" s="312"/>
      <c r="Y111" s="178"/>
      <c r="Z111" s="178"/>
      <c r="AA111" s="178"/>
      <c r="AB111" s="178"/>
      <c r="AC111" s="178"/>
      <c r="AD111" s="178"/>
      <c r="AE111" s="178"/>
      <c r="AF111" s="259"/>
      <c r="AG111" s="158"/>
      <c r="AH111" s="158"/>
      <c r="AI111" s="259"/>
      <c r="AJ111" s="158"/>
      <c r="AK111" s="259"/>
      <c r="AL111" s="158"/>
      <c r="AM111" s="158"/>
      <c r="AN111" s="158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</row>
    <row r="112" spans="1:389" s="9" customFormat="1" ht="15" customHeight="1" outlineLevel="1" x14ac:dyDescent="0.3">
      <c r="A112" s="178"/>
      <c r="B112" s="475" t="s">
        <v>327</v>
      </c>
      <c r="C112" s="288" t="s">
        <v>39</v>
      </c>
      <c r="D112" s="451"/>
      <c r="E112" s="276">
        <v>0</v>
      </c>
      <c r="F112" s="442" t="s">
        <v>30</v>
      </c>
      <c r="G112" s="279">
        <v>0</v>
      </c>
      <c r="H112" s="278">
        <v>0</v>
      </c>
      <c r="I112" s="444">
        <v>0</v>
      </c>
      <c r="J112" s="278">
        <v>0</v>
      </c>
      <c r="K112" s="445">
        <v>0</v>
      </c>
      <c r="L112" s="447">
        <v>0</v>
      </c>
      <c r="M112" s="449"/>
      <c r="N112" s="284"/>
      <c r="O112" s="284"/>
      <c r="P112" s="284"/>
      <c r="Q112" s="284"/>
      <c r="R112" s="284"/>
      <c r="S112" s="284"/>
      <c r="T112" s="283"/>
      <c r="U112" s="178"/>
      <c r="V112" s="312"/>
      <c r="W112" s="312"/>
      <c r="X112" s="312"/>
      <c r="Y112" s="178"/>
      <c r="Z112" s="178"/>
      <c r="AA112" s="178"/>
      <c r="AB112" s="178"/>
      <c r="AC112" s="178"/>
      <c r="AD112" s="178"/>
      <c r="AE112" s="178"/>
      <c r="AF112" s="259"/>
      <c r="AG112" s="158"/>
      <c r="AH112" s="158"/>
      <c r="AI112" s="259"/>
      <c r="AJ112" s="158"/>
      <c r="AK112" s="259"/>
      <c r="AL112" s="158"/>
      <c r="AM112" s="158"/>
      <c r="AN112" s="158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</row>
    <row r="113" spans="1:386" s="9" customFormat="1" ht="20.100000000000001" customHeight="1" x14ac:dyDescent="0.3">
      <c r="A113" s="178"/>
      <c r="B113" s="441">
        <v>4</v>
      </c>
      <c r="C113" s="691" t="s">
        <v>35</v>
      </c>
      <c r="D113" s="692"/>
      <c r="E113" s="277">
        <v>5321</v>
      </c>
      <c r="F113" s="442">
        <v>0.85711984536082475</v>
      </c>
      <c r="G113" s="279">
        <v>6208</v>
      </c>
      <c r="H113" s="443">
        <v>8.4738744764543822E-2</v>
      </c>
      <c r="I113" s="444">
        <v>-3.6260748472114662E-2</v>
      </c>
      <c r="J113" s="280">
        <v>0.12099949323665848</v>
      </c>
      <c r="K113" s="445">
        <v>0.22837228372283722</v>
      </c>
      <c r="L113" s="446">
        <v>0.14514145141451415</v>
      </c>
      <c r="M113" s="728" t="s">
        <v>737</v>
      </c>
      <c r="N113" s="729"/>
      <c r="O113" s="729"/>
      <c r="P113" s="729"/>
      <c r="Q113" s="729"/>
      <c r="R113" s="729"/>
      <c r="S113" s="729"/>
      <c r="T113" s="730"/>
      <c r="U113" s="178"/>
      <c r="V113" s="317" t="s">
        <v>738</v>
      </c>
      <c r="W113" s="296" t="s">
        <v>629</v>
      </c>
      <c r="X113" s="312"/>
      <c r="Y113" s="178"/>
      <c r="Z113" s="178"/>
      <c r="AA113" s="178"/>
      <c r="AB113" s="178"/>
      <c r="AC113" s="178"/>
      <c r="AD113" s="178"/>
      <c r="AE113" s="178"/>
      <c r="AF113" s="259"/>
      <c r="AG113" s="158"/>
      <c r="AH113" s="158"/>
      <c r="AI113" s="259"/>
      <c r="AJ113" s="158"/>
      <c r="AK113" s="259"/>
      <c r="AL113" s="158"/>
      <c r="AM113" s="158"/>
      <c r="AN113" s="158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</row>
    <row r="114" spans="1:386" s="9" customFormat="1" ht="15" customHeight="1" outlineLevel="1" x14ac:dyDescent="0.3">
      <c r="A114" s="178"/>
      <c r="B114" s="474" t="s">
        <v>328</v>
      </c>
      <c r="C114" s="452" t="s">
        <v>35</v>
      </c>
      <c r="D114" s="293" t="s">
        <v>413</v>
      </c>
      <c r="E114" s="276">
        <v>950</v>
      </c>
      <c r="F114" s="442">
        <v>0.31291172595520422</v>
      </c>
      <c r="G114" s="279">
        <v>3036</v>
      </c>
      <c r="H114" s="278">
        <v>0.17853786882165007</v>
      </c>
      <c r="I114" s="444">
        <v>-0.31050852293092723</v>
      </c>
      <c r="J114" s="278">
        <v>0.4890463917525773</v>
      </c>
      <c r="K114" s="445">
        <v>0.20948616600790515</v>
      </c>
      <c r="L114" s="447">
        <v>7.9051383399209488E-2</v>
      </c>
      <c r="M114" s="449"/>
      <c r="N114" s="284"/>
      <c r="O114" s="284"/>
      <c r="P114" s="284"/>
      <c r="Q114" s="284"/>
      <c r="R114" s="284"/>
      <c r="S114" s="284"/>
      <c r="T114" s="283"/>
      <c r="U114" s="178"/>
      <c r="V114" s="312"/>
      <c r="W114" s="312"/>
      <c r="X114" s="312"/>
      <c r="Y114" s="178"/>
      <c r="Z114" s="178"/>
      <c r="AA114" s="178"/>
      <c r="AB114" s="178"/>
      <c r="AC114" s="178"/>
      <c r="AD114" s="178"/>
      <c r="AE114" s="178"/>
      <c r="AF114" s="259"/>
      <c r="AG114" s="158"/>
      <c r="AH114" s="158"/>
      <c r="AI114" s="158"/>
      <c r="AJ114" s="158"/>
      <c r="AK114" s="259"/>
      <c r="AL114" s="158"/>
      <c r="AM114" s="158"/>
      <c r="AN114" s="158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</row>
    <row r="115" spans="1:386" ht="15" customHeight="1" outlineLevel="1" x14ac:dyDescent="0.3">
      <c r="A115" s="275"/>
      <c r="B115" s="474" t="s">
        <v>329</v>
      </c>
      <c r="C115" s="452" t="s">
        <v>35</v>
      </c>
      <c r="D115" s="453" t="s">
        <v>426</v>
      </c>
      <c r="E115" s="276">
        <v>211</v>
      </c>
      <c r="F115" s="442">
        <v>0.25700365408038978</v>
      </c>
      <c r="G115" s="279">
        <v>821</v>
      </c>
      <c r="H115" s="278">
        <v>3.9654200338282278E-2</v>
      </c>
      <c r="I115" s="444">
        <v>-9.259451100192391E-2</v>
      </c>
      <c r="J115" s="278">
        <v>0.13224871134020619</v>
      </c>
      <c r="K115" s="445">
        <v>0.28000000000000003</v>
      </c>
      <c r="L115" s="447">
        <v>0.22</v>
      </c>
      <c r="M115" s="449"/>
      <c r="N115" s="284"/>
      <c r="O115" s="284"/>
      <c r="P115" s="284"/>
      <c r="Q115" s="284"/>
      <c r="R115" s="284"/>
      <c r="S115" s="284"/>
      <c r="T115" s="283"/>
      <c r="U115" s="275"/>
      <c r="V115" s="314"/>
      <c r="W115" s="314"/>
      <c r="X115" s="314"/>
      <c r="Y115" s="275"/>
      <c r="Z115" s="275"/>
      <c r="AA115" s="275"/>
      <c r="AB115" s="275"/>
      <c r="AC115" s="275"/>
      <c r="AD115" s="275"/>
      <c r="AE115" s="275"/>
      <c r="AF115" s="158"/>
      <c r="AG115" s="165"/>
      <c r="AH115" s="165"/>
      <c r="AI115" s="165"/>
      <c r="AJ115" s="165"/>
      <c r="AK115" s="165"/>
      <c r="AL115" s="165"/>
      <c r="AM115" s="165"/>
      <c r="AN115" s="165"/>
    </row>
    <row r="116" spans="1:386" ht="15" customHeight="1" outlineLevel="1" x14ac:dyDescent="0.3">
      <c r="A116" s="275"/>
      <c r="B116" s="474" t="s">
        <v>330</v>
      </c>
      <c r="C116" s="452" t="s">
        <v>35</v>
      </c>
      <c r="D116" s="453" t="s">
        <v>50</v>
      </c>
      <c r="E116" s="276">
        <v>185</v>
      </c>
      <c r="F116" s="442">
        <v>0.44794188861985473</v>
      </c>
      <c r="G116" s="279">
        <v>413</v>
      </c>
      <c r="H116" s="278">
        <v>3.4767900770531858E-2</v>
      </c>
      <c r="I116" s="444">
        <v>-3.1759161085138245E-2</v>
      </c>
      <c r="J116" s="278">
        <v>6.6527061855670103E-2</v>
      </c>
      <c r="K116" s="445">
        <v>0.16279069767441862</v>
      </c>
      <c r="L116" s="447">
        <v>6.9767441860465115E-2</v>
      </c>
      <c r="M116" s="449"/>
      <c r="N116" s="284"/>
      <c r="O116" s="284"/>
      <c r="P116" s="284"/>
      <c r="Q116" s="284"/>
      <c r="R116" s="284"/>
      <c r="S116" s="284"/>
      <c r="T116" s="283"/>
      <c r="U116" s="275"/>
      <c r="V116" s="314"/>
      <c r="W116" s="314"/>
      <c r="X116" s="314"/>
      <c r="Y116" s="275"/>
      <c r="Z116" s="275"/>
      <c r="AA116" s="275"/>
      <c r="AB116" s="275"/>
      <c r="AC116" s="275"/>
      <c r="AD116" s="275"/>
      <c r="AE116" s="275"/>
      <c r="AF116" s="158"/>
      <c r="AG116" s="165"/>
      <c r="AH116" s="165"/>
      <c r="AI116" s="165"/>
      <c r="AJ116" s="165"/>
      <c r="AK116" s="165"/>
      <c r="AL116" s="165"/>
      <c r="AM116" s="165"/>
      <c r="AN116" s="165"/>
    </row>
    <row r="117" spans="1:386" ht="15" customHeight="1" outlineLevel="1" x14ac:dyDescent="0.3">
      <c r="A117" s="275"/>
      <c r="B117" s="474" t="s">
        <v>331</v>
      </c>
      <c r="C117" s="452" t="s">
        <v>35</v>
      </c>
      <c r="D117" s="293" t="s">
        <v>414</v>
      </c>
      <c r="E117" s="276">
        <v>126</v>
      </c>
      <c r="F117" s="442">
        <v>0.97674418604651159</v>
      </c>
      <c r="G117" s="279">
        <v>129</v>
      </c>
      <c r="H117" s="278">
        <v>2.3679759443713588E-2</v>
      </c>
      <c r="I117" s="444">
        <v>2.9001202684558573E-3</v>
      </c>
      <c r="J117" s="278">
        <v>2.0779639175257731E-2</v>
      </c>
      <c r="K117" s="445">
        <v>0.89743589743589747</v>
      </c>
      <c r="L117" s="447">
        <v>5.128205128205128E-2</v>
      </c>
      <c r="M117" s="449"/>
      <c r="N117" s="284"/>
      <c r="O117" s="284"/>
      <c r="P117" s="284"/>
      <c r="Q117" s="284"/>
      <c r="R117" s="284"/>
      <c r="S117" s="284"/>
      <c r="T117" s="283"/>
      <c r="U117" s="275"/>
      <c r="V117" s="314"/>
      <c r="W117" s="314"/>
      <c r="X117" s="314"/>
      <c r="Y117" s="275"/>
      <c r="Z117" s="275"/>
      <c r="AA117" s="275"/>
      <c r="AB117" s="275"/>
      <c r="AC117" s="275"/>
      <c r="AD117" s="275"/>
      <c r="AE117" s="275"/>
      <c r="AF117" s="158"/>
      <c r="AG117" s="165"/>
      <c r="AH117" s="165"/>
      <c r="AI117" s="165"/>
      <c r="AJ117" s="165"/>
      <c r="AK117" s="165"/>
      <c r="AL117" s="165"/>
      <c r="AM117" s="165"/>
      <c r="AN117" s="165"/>
    </row>
    <row r="118" spans="1:386" ht="15" customHeight="1" outlineLevel="1" x14ac:dyDescent="0.3">
      <c r="A118" s="275"/>
      <c r="B118" s="474" t="s">
        <v>332</v>
      </c>
      <c r="C118" s="452" t="s">
        <v>35</v>
      </c>
      <c r="D118" s="454" t="s">
        <v>48</v>
      </c>
      <c r="E118" s="276">
        <v>75</v>
      </c>
      <c r="F118" s="442">
        <v>0.77319587628865982</v>
      </c>
      <c r="G118" s="279">
        <v>97</v>
      </c>
      <c r="H118" s="278">
        <v>1.4095094906972373E-2</v>
      </c>
      <c r="I118" s="444">
        <v>-1.5299050930276271E-3</v>
      </c>
      <c r="J118" s="278">
        <v>1.5625E-2</v>
      </c>
      <c r="K118" s="445">
        <v>0.16666666666666666</v>
      </c>
      <c r="L118" s="447">
        <v>0.1111111111111111</v>
      </c>
      <c r="M118" s="449"/>
      <c r="N118" s="284"/>
      <c r="O118" s="284"/>
      <c r="P118" s="284"/>
      <c r="Q118" s="284"/>
      <c r="R118" s="284"/>
      <c r="S118" s="284"/>
      <c r="T118" s="283"/>
      <c r="U118" s="275"/>
      <c r="V118" s="314"/>
      <c r="W118" s="314"/>
      <c r="X118" s="314"/>
      <c r="Y118" s="275"/>
      <c r="Z118" s="275"/>
      <c r="AA118" s="275"/>
      <c r="AB118" s="275"/>
      <c r="AC118" s="275"/>
      <c r="AD118" s="275"/>
      <c r="AE118" s="275"/>
      <c r="AF118" s="158"/>
      <c r="AG118" s="165"/>
      <c r="AH118" s="165"/>
      <c r="AI118" s="165"/>
      <c r="AJ118" s="165"/>
      <c r="AK118" s="165"/>
      <c r="AL118" s="165"/>
      <c r="AM118" s="165"/>
      <c r="AN118" s="165"/>
    </row>
    <row r="119" spans="1:386" ht="20.100000000000001" customHeight="1" x14ac:dyDescent="0.3">
      <c r="A119" s="275"/>
      <c r="B119" s="441">
        <v>5</v>
      </c>
      <c r="C119" s="691" t="s">
        <v>42</v>
      </c>
      <c r="D119" s="692"/>
      <c r="E119" s="277">
        <v>4683</v>
      </c>
      <c r="F119" s="442">
        <v>1.710372534696859</v>
      </c>
      <c r="G119" s="279">
        <v>2738</v>
      </c>
      <c r="H119" s="443">
        <v>7.4578376570636859E-2</v>
      </c>
      <c r="I119" s="444">
        <v>2.1212298529082262E-2</v>
      </c>
      <c r="J119" s="280">
        <v>5.3366078041554597E-2</v>
      </c>
      <c r="K119" s="445">
        <v>0.11205602801400701</v>
      </c>
      <c r="L119" s="446">
        <v>0.24362181090545273</v>
      </c>
      <c r="M119" s="728" t="s">
        <v>739</v>
      </c>
      <c r="N119" s="729"/>
      <c r="O119" s="729"/>
      <c r="P119" s="729"/>
      <c r="Q119" s="729"/>
      <c r="R119" s="729"/>
      <c r="S119" s="729"/>
      <c r="T119" s="730"/>
      <c r="U119" s="178"/>
      <c r="V119" s="317" t="s">
        <v>639</v>
      </c>
      <c r="W119" s="296" t="s">
        <v>627</v>
      </c>
      <c r="X119" s="314"/>
      <c r="Y119" s="275"/>
      <c r="Z119" s="275"/>
      <c r="AA119" s="275"/>
      <c r="AB119" s="5"/>
      <c r="AC119" s="275"/>
      <c r="AD119" s="275"/>
      <c r="AE119" s="275"/>
      <c r="AF119" s="158"/>
      <c r="AG119" s="165"/>
      <c r="AH119" s="165"/>
      <c r="AI119" s="165"/>
      <c r="AJ119" s="165"/>
      <c r="AK119" s="165"/>
      <c r="AL119" s="165"/>
      <c r="AM119" s="165"/>
      <c r="AN119" s="165"/>
    </row>
    <row r="120" spans="1:386" ht="15" customHeight="1" outlineLevel="1" x14ac:dyDescent="0.3">
      <c r="A120" s="275"/>
      <c r="B120" s="475" t="s">
        <v>333</v>
      </c>
      <c r="C120" s="452" t="s">
        <v>42</v>
      </c>
      <c r="D120" s="293" t="s">
        <v>381</v>
      </c>
      <c r="E120" s="276">
        <v>811</v>
      </c>
      <c r="F120" s="442">
        <v>1.2014814814814814</v>
      </c>
      <c r="G120" s="279">
        <v>675</v>
      </c>
      <c r="H120" s="278">
        <v>0.17317958573563955</v>
      </c>
      <c r="I120" s="444">
        <v>-7.3350728362242129E-2</v>
      </c>
      <c r="J120" s="278">
        <v>0.24653031409788168</v>
      </c>
      <c r="K120" s="445">
        <v>0.1092436974789916</v>
      </c>
      <c r="L120" s="447">
        <v>0.21848739495798319</v>
      </c>
      <c r="M120" s="449"/>
      <c r="N120" s="284"/>
      <c r="O120" s="284"/>
      <c r="P120" s="284"/>
      <c r="Q120" s="284"/>
      <c r="R120" s="284"/>
      <c r="S120" s="284"/>
      <c r="T120" s="283"/>
      <c r="U120" s="275"/>
      <c r="V120" s="314"/>
      <c r="W120" s="314"/>
      <c r="X120" s="314"/>
      <c r="Y120" s="275"/>
      <c r="Z120" s="275"/>
      <c r="AA120" s="275"/>
      <c r="AB120" s="275"/>
      <c r="AC120" s="275"/>
      <c r="AD120" s="275"/>
      <c r="AE120" s="275"/>
      <c r="AF120" s="158"/>
      <c r="AG120" s="165"/>
      <c r="AH120" s="165"/>
      <c r="AI120" s="165"/>
      <c r="AJ120" s="165"/>
      <c r="AK120" s="165"/>
      <c r="AL120" s="165"/>
      <c r="AM120" s="165"/>
      <c r="AN120" s="165"/>
    </row>
    <row r="121" spans="1:386" ht="15" customHeight="1" outlineLevel="1" x14ac:dyDescent="0.3">
      <c r="A121" s="275"/>
      <c r="B121" s="475" t="s">
        <v>334</v>
      </c>
      <c r="C121" s="452" t="s">
        <v>42</v>
      </c>
      <c r="D121" s="293" t="s">
        <v>389</v>
      </c>
      <c r="E121" s="276">
        <v>210</v>
      </c>
      <c r="F121" s="442">
        <v>0.48837209302325579</v>
      </c>
      <c r="G121" s="279">
        <v>430</v>
      </c>
      <c r="H121" s="278">
        <v>4.4843049327354258E-2</v>
      </c>
      <c r="I121" s="444">
        <v>-0.11220589150537036</v>
      </c>
      <c r="J121" s="278">
        <v>0.15704894083272461</v>
      </c>
      <c r="K121" s="445">
        <v>2.1276595744680851E-2</v>
      </c>
      <c r="L121" s="447">
        <v>0.25531914893617019</v>
      </c>
      <c r="M121" s="449"/>
      <c r="N121" s="284"/>
      <c r="O121" s="284"/>
      <c r="P121" s="284"/>
      <c r="Q121" s="284"/>
      <c r="R121" s="284"/>
      <c r="S121" s="284"/>
      <c r="T121" s="283"/>
      <c r="U121" s="275"/>
      <c r="V121" s="314"/>
      <c r="W121" s="314"/>
      <c r="X121" s="314"/>
      <c r="Y121" s="275"/>
      <c r="Z121" s="275"/>
      <c r="AA121" s="275"/>
      <c r="AB121" s="275"/>
      <c r="AC121" s="275"/>
      <c r="AD121" s="275"/>
      <c r="AE121" s="275"/>
      <c r="AF121" s="158"/>
      <c r="AG121" s="165"/>
      <c r="AH121" s="165"/>
      <c r="AI121" s="165"/>
      <c r="AJ121" s="165"/>
      <c r="AK121" s="165"/>
      <c r="AL121" s="165"/>
      <c r="AM121" s="165"/>
      <c r="AN121" s="165"/>
    </row>
    <row r="122" spans="1:386" ht="15" customHeight="1" outlineLevel="1" x14ac:dyDescent="0.3">
      <c r="A122" s="275"/>
      <c r="B122" s="475" t="s">
        <v>335</v>
      </c>
      <c r="C122" s="452" t="s">
        <v>42</v>
      </c>
      <c r="D122" s="293" t="s">
        <v>399</v>
      </c>
      <c r="E122" s="276">
        <v>108</v>
      </c>
      <c r="F122" s="442">
        <v>1.5428571428571429</v>
      </c>
      <c r="G122" s="279">
        <v>70</v>
      </c>
      <c r="H122" s="278">
        <v>2.3062139654067906E-2</v>
      </c>
      <c r="I122" s="444">
        <v>-2.5039669931198223E-3</v>
      </c>
      <c r="J122" s="278">
        <v>2.5566106647187729E-2</v>
      </c>
      <c r="K122" s="445">
        <v>0.33333333333333331</v>
      </c>
      <c r="L122" s="447">
        <v>0.1111111111111111</v>
      </c>
      <c r="M122" s="449"/>
      <c r="N122" s="284"/>
      <c r="O122" s="284"/>
      <c r="P122" s="284"/>
      <c r="Q122" s="284"/>
      <c r="R122" s="284"/>
      <c r="S122" s="284"/>
      <c r="T122" s="283"/>
      <c r="U122" s="275"/>
      <c r="V122" s="314"/>
      <c r="W122" s="314"/>
      <c r="X122" s="314"/>
      <c r="Y122" s="275"/>
      <c r="Z122" s="275"/>
      <c r="AA122" s="275"/>
      <c r="AB122" s="275"/>
      <c r="AC122" s="275"/>
      <c r="AD122" s="275"/>
      <c r="AE122" s="275"/>
    </row>
    <row r="123" spans="1:386" ht="15" customHeight="1" outlineLevel="1" x14ac:dyDescent="0.3">
      <c r="A123" s="275"/>
      <c r="B123" s="475" t="s">
        <v>336</v>
      </c>
      <c r="C123" s="452" t="s">
        <v>42</v>
      </c>
      <c r="D123" s="293"/>
      <c r="E123" s="276">
        <v>0</v>
      </c>
      <c r="F123" s="442" t="s">
        <v>30</v>
      </c>
      <c r="G123" s="279">
        <v>0</v>
      </c>
      <c r="H123" s="278">
        <v>0</v>
      </c>
      <c r="I123" s="444">
        <v>0</v>
      </c>
      <c r="J123" s="278">
        <v>0</v>
      </c>
      <c r="K123" s="445">
        <v>0</v>
      </c>
      <c r="L123" s="447">
        <v>0</v>
      </c>
      <c r="M123" s="449"/>
      <c r="N123" s="284"/>
      <c r="O123" s="284"/>
      <c r="P123" s="284"/>
      <c r="Q123" s="284"/>
      <c r="R123" s="284"/>
      <c r="S123" s="284"/>
      <c r="T123" s="283"/>
      <c r="U123" s="275"/>
      <c r="V123" s="314"/>
      <c r="W123" s="314"/>
      <c r="X123" s="314"/>
      <c r="Y123" s="275"/>
      <c r="Z123" s="275"/>
      <c r="AA123" s="275"/>
      <c r="AB123" s="275"/>
      <c r="AC123" s="275"/>
      <c r="AD123" s="275"/>
      <c r="AE123" s="275"/>
    </row>
    <row r="124" spans="1:386" ht="15" customHeight="1" outlineLevel="1" x14ac:dyDescent="0.3">
      <c r="A124" s="275"/>
      <c r="B124" s="475" t="s">
        <v>337</v>
      </c>
      <c r="C124" s="455" t="s">
        <v>42</v>
      </c>
      <c r="D124" s="293"/>
      <c r="E124" s="276">
        <v>0</v>
      </c>
      <c r="F124" s="442" t="s">
        <v>30</v>
      </c>
      <c r="G124" s="279">
        <v>0</v>
      </c>
      <c r="H124" s="278">
        <v>0</v>
      </c>
      <c r="I124" s="444">
        <v>0</v>
      </c>
      <c r="J124" s="278">
        <v>0</v>
      </c>
      <c r="K124" s="445">
        <v>0</v>
      </c>
      <c r="L124" s="447">
        <v>0</v>
      </c>
      <c r="M124" s="449"/>
      <c r="N124" s="284"/>
      <c r="O124" s="284"/>
      <c r="P124" s="284"/>
      <c r="Q124" s="284"/>
      <c r="R124" s="284"/>
      <c r="S124" s="284"/>
      <c r="T124" s="283"/>
      <c r="U124" s="275"/>
      <c r="V124" s="314"/>
      <c r="W124" s="314"/>
      <c r="X124" s="314"/>
      <c r="Y124" s="275"/>
      <c r="Z124" s="275"/>
      <c r="AA124" s="275"/>
      <c r="AB124" s="275"/>
      <c r="AC124" s="275"/>
      <c r="AD124" s="275"/>
      <c r="AE124" s="275"/>
    </row>
    <row r="125" spans="1:386" ht="20.100000000000001" customHeight="1" x14ac:dyDescent="0.3">
      <c r="A125" s="275"/>
      <c r="B125" s="450">
        <v>6</v>
      </c>
      <c r="C125" s="691" t="s">
        <v>41</v>
      </c>
      <c r="D125" s="692"/>
      <c r="E125" s="277">
        <v>4253</v>
      </c>
      <c r="F125" s="442">
        <v>1.0111745126010461</v>
      </c>
      <c r="G125" s="279">
        <v>4206</v>
      </c>
      <c r="H125" s="443">
        <v>6.7730479512047526E-2</v>
      </c>
      <c r="I125" s="444">
        <v>-1.4248236427608654E-2</v>
      </c>
      <c r="J125" s="280">
        <v>8.197871593965618E-2</v>
      </c>
      <c r="K125" s="445">
        <v>0.16715542521994134</v>
      </c>
      <c r="L125" s="446">
        <v>0.18963831867057673</v>
      </c>
      <c r="M125" s="728" t="s">
        <v>740</v>
      </c>
      <c r="N125" s="729"/>
      <c r="O125" s="729"/>
      <c r="P125" s="729"/>
      <c r="Q125" s="729"/>
      <c r="R125" s="729"/>
      <c r="S125" s="729"/>
      <c r="T125" s="730"/>
      <c r="U125" s="178"/>
      <c r="V125" s="317" t="s">
        <v>741</v>
      </c>
      <c r="W125" s="296" t="s">
        <v>742</v>
      </c>
      <c r="X125" s="314"/>
      <c r="Y125" s="275"/>
      <c r="Z125" s="275"/>
      <c r="AA125" s="5"/>
      <c r="AB125" s="5"/>
      <c r="AC125" s="275"/>
      <c r="AD125" s="275"/>
      <c r="AE125" s="275"/>
    </row>
    <row r="126" spans="1:386" ht="15" customHeight="1" outlineLevel="1" x14ac:dyDescent="0.3">
      <c r="A126" s="275"/>
      <c r="B126" s="475" t="s">
        <v>338</v>
      </c>
      <c r="C126" s="452" t="s">
        <v>41</v>
      </c>
      <c r="D126" s="293" t="s">
        <v>392</v>
      </c>
      <c r="E126" s="276">
        <v>771</v>
      </c>
      <c r="F126" s="442">
        <v>0.52448979591836731</v>
      </c>
      <c r="G126" s="279">
        <v>1470</v>
      </c>
      <c r="H126" s="278">
        <v>0.18128379967082059</v>
      </c>
      <c r="I126" s="444">
        <v>-0.16821691359594115</v>
      </c>
      <c r="J126" s="278">
        <v>0.34950071326676174</v>
      </c>
      <c r="K126" s="445">
        <v>0.20618556701030927</v>
      </c>
      <c r="L126" s="447">
        <v>0.32474226804123713</v>
      </c>
      <c r="M126" s="449"/>
      <c r="N126" s="284"/>
      <c r="O126" s="284"/>
      <c r="P126" s="284"/>
      <c r="Q126" s="284"/>
      <c r="R126" s="284"/>
      <c r="S126" s="284"/>
      <c r="T126" s="283"/>
      <c r="U126" s="275"/>
      <c r="V126" s="314"/>
      <c r="W126" s="314"/>
      <c r="X126" s="314"/>
      <c r="Y126" s="275"/>
      <c r="Z126" s="275"/>
      <c r="AA126" s="275"/>
      <c r="AB126" s="275"/>
      <c r="AC126" s="275"/>
      <c r="AD126" s="275"/>
      <c r="AE126" s="275"/>
    </row>
    <row r="127" spans="1:386" ht="15" customHeight="1" outlineLevel="1" x14ac:dyDescent="0.3">
      <c r="A127" s="275"/>
      <c r="B127" s="475" t="s">
        <v>339</v>
      </c>
      <c r="C127" s="452" t="s">
        <v>41</v>
      </c>
      <c r="D127" s="293" t="s">
        <v>385</v>
      </c>
      <c r="E127" s="276">
        <v>745</v>
      </c>
      <c r="F127" s="442">
        <v>1.526639344262295</v>
      </c>
      <c r="G127" s="279">
        <v>488</v>
      </c>
      <c r="H127" s="278">
        <v>0.17517046790500823</v>
      </c>
      <c r="I127" s="444">
        <v>5.9145741323933576E-2</v>
      </c>
      <c r="J127" s="278">
        <v>0.11602472658107466</v>
      </c>
      <c r="K127" s="445">
        <v>5.128205128205128E-2</v>
      </c>
      <c r="L127" s="447">
        <v>0.12820512820512819</v>
      </c>
      <c r="M127" s="449"/>
      <c r="N127" s="284"/>
      <c r="O127" s="284"/>
      <c r="P127" s="284"/>
      <c r="Q127" s="284"/>
      <c r="R127" s="284"/>
      <c r="S127" s="284"/>
      <c r="T127" s="283"/>
      <c r="U127" s="275"/>
      <c r="V127" s="314"/>
      <c r="W127" s="314"/>
      <c r="X127" s="314"/>
      <c r="Y127" s="275"/>
      <c r="Z127" s="275"/>
      <c r="AA127" s="275"/>
      <c r="AB127" s="275"/>
      <c r="AC127" s="275"/>
      <c r="AD127" s="275"/>
      <c r="AE127" s="275"/>
    </row>
    <row r="128" spans="1:386" ht="15" customHeight="1" outlineLevel="1" x14ac:dyDescent="0.3">
      <c r="A128" s="275"/>
      <c r="B128" s="475" t="s">
        <v>340</v>
      </c>
      <c r="C128" s="452" t="s">
        <v>41</v>
      </c>
      <c r="D128" s="293" t="s">
        <v>386</v>
      </c>
      <c r="E128" s="276">
        <v>1</v>
      </c>
      <c r="F128" s="442">
        <v>9.225092250922509E-4</v>
      </c>
      <c r="G128" s="279">
        <v>1084</v>
      </c>
      <c r="H128" s="278">
        <v>2.3512814483893723E-4</v>
      </c>
      <c r="I128" s="444">
        <v>-0.25749192844099084</v>
      </c>
      <c r="J128" s="278">
        <v>0.25772705658582978</v>
      </c>
      <c r="K128" s="445">
        <v>0</v>
      </c>
      <c r="L128" s="447">
        <v>0</v>
      </c>
      <c r="M128" s="449"/>
      <c r="N128" s="284"/>
      <c r="O128" s="284"/>
      <c r="P128" s="284"/>
      <c r="Q128" s="284"/>
      <c r="R128" s="284"/>
      <c r="S128" s="284"/>
      <c r="T128" s="283"/>
      <c r="U128" s="275"/>
      <c r="V128" s="314"/>
      <c r="W128" s="314"/>
      <c r="X128" s="314"/>
      <c r="Y128" s="275"/>
      <c r="Z128" s="275"/>
      <c r="AA128" s="275"/>
      <c r="AB128" s="275"/>
      <c r="AC128" s="275"/>
      <c r="AD128" s="275"/>
      <c r="AE128" s="275"/>
    </row>
    <row r="129" spans="1:31" ht="15" customHeight="1" outlineLevel="1" x14ac:dyDescent="0.3">
      <c r="A129" s="275"/>
      <c r="B129" s="475" t="s">
        <v>341</v>
      </c>
      <c r="C129" s="452" t="s">
        <v>41</v>
      </c>
      <c r="D129" s="293"/>
      <c r="E129" s="276">
        <v>0</v>
      </c>
      <c r="F129" s="442" t="s">
        <v>30</v>
      </c>
      <c r="G129" s="279">
        <v>0</v>
      </c>
      <c r="H129" s="278">
        <v>0</v>
      </c>
      <c r="I129" s="444">
        <v>0</v>
      </c>
      <c r="J129" s="278">
        <v>0</v>
      </c>
      <c r="K129" s="445">
        <v>0</v>
      </c>
      <c r="L129" s="447">
        <v>0</v>
      </c>
      <c r="M129" s="449"/>
      <c r="N129" s="284"/>
      <c r="O129" s="284"/>
      <c r="P129" s="284"/>
      <c r="Q129" s="284"/>
      <c r="R129" s="284"/>
      <c r="S129" s="284"/>
      <c r="T129" s="283"/>
      <c r="U129" s="275"/>
      <c r="V129" s="314"/>
      <c r="W129" s="314"/>
      <c r="X129" s="314"/>
      <c r="Y129" s="275"/>
      <c r="Z129" s="275"/>
      <c r="AA129" s="275"/>
      <c r="AB129" s="275"/>
      <c r="AC129" s="275"/>
      <c r="AD129" s="275"/>
      <c r="AE129" s="275"/>
    </row>
    <row r="130" spans="1:31" ht="15" customHeight="1" outlineLevel="1" x14ac:dyDescent="0.3">
      <c r="A130" s="275"/>
      <c r="B130" s="475" t="s">
        <v>342</v>
      </c>
      <c r="C130" s="455" t="s">
        <v>41</v>
      </c>
      <c r="D130" s="293"/>
      <c r="E130" s="276">
        <v>0</v>
      </c>
      <c r="F130" s="442" t="s">
        <v>30</v>
      </c>
      <c r="G130" s="279">
        <v>0</v>
      </c>
      <c r="H130" s="278">
        <v>0</v>
      </c>
      <c r="I130" s="444">
        <v>0</v>
      </c>
      <c r="J130" s="278">
        <v>0</v>
      </c>
      <c r="K130" s="445">
        <v>0</v>
      </c>
      <c r="L130" s="447">
        <v>0</v>
      </c>
      <c r="M130" s="449"/>
      <c r="N130" s="284"/>
      <c r="O130" s="284"/>
      <c r="P130" s="284"/>
      <c r="Q130" s="284"/>
      <c r="R130" s="284"/>
      <c r="S130" s="284"/>
      <c r="T130" s="283"/>
      <c r="U130" s="275"/>
      <c r="V130" s="314"/>
      <c r="W130" s="314"/>
      <c r="X130" s="314"/>
      <c r="Y130" s="275"/>
      <c r="Z130" s="275"/>
      <c r="AA130" s="275"/>
      <c r="AB130" s="275"/>
      <c r="AC130" s="275"/>
      <c r="AD130" s="275"/>
      <c r="AE130" s="275"/>
    </row>
    <row r="131" spans="1:31" ht="20.100000000000001" customHeight="1" x14ac:dyDescent="0.3">
      <c r="A131" s="275"/>
      <c r="B131" s="450">
        <v>7</v>
      </c>
      <c r="C131" s="691" t="s">
        <v>37</v>
      </c>
      <c r="D131" s="692"/>
      <c r="E131" s="277">
        <v>3520</v>
      </c>
      <c r="F131" s="442">
        <v>0.87758663674894044</v>
      </c>
      <c r="G131" s="279">
        <v>4011</v>
      </c>
      <c r="H131" s="443">
        <v>5.6057203828452216E-2</v>
      </c>
      <c r="I131" s="444">
        <v>-2.212078704980764E-2</v>
      </c>
      <c r="J131" s="280">
        <v>7.8177990878259856E-2</v>
      </c>
      <c r="K131" s="445">
        <v>0.11901840490797547</v>
      </c>
      <c r="L131" s="446">
        <v>8.0368098159509196E-2</v>
      </c>
      <c r="M131" s="728" t="s">
        <v>719</v>
      </c>
      <c r="N131" s="729"/>
      <c r="O131" s="729"/>
      <c r="P131" s="729"/>
      <c r="Q131" s="729"/>
      <c r="R131" s="729"/>
      <c r="S131" s="729"/>
      <c r="T131" s="730"/>
      <c r="U131" s="178"/>
      <c r="V131" s="317" t="s">
        <v>743</v>
      </c>
      <c r="W131" s="296" t="s">
        <v>679</v>
      </c>
      <c r="X131" s="314"/>
      <c r="Y131" s="275"/>
      <c r="Z131" s="275"/>
      <c r="AA131" s="275"/>
      <c r="AB131" s="275"/>
      <c r="AC131" s="275"/>
      <c r="AD131" s="275"/>
      <c r="AE131" s="275"/>
    </row>
    <row r="132" spans="1:31" ht="15" customHeight="1" outlineLevel="1" x14ac:dyDescent="0.3">
      <c r="A132" s="275"/>
      <c r="B132" s="475" t="s">
        <v>343</v>
      </c>
      <c r="C132" s="452" t="s">
        <v>37</v>
      </c>
      <c r="D132" s="293" t="s">
        <v>396</v>
      </c>
      <c r="E132" s="276">
        <v>1052</v>
      </c>
      <c r="F132" s="442">
        <v>0.530241935483871</v>
      </c>
      <c r="G132" s="279">
        <v>1984</v>
      </c>
      <c r="H132" s="278">
        <v>0.29886363636363639</v>
      </c>
      <c r="I132" s="444">
        <v>-0.19577610434940274</v>
      </c>
      <c r="J132" s="278">
        <v>0.49463974071303912</v>
      </c>
      <c r="K132" s="445">
        <v>0.16546762589928057</v>
      </c>
      <c r="L132" s="447">
        <v>0.16546762589928057</v>
      </c>
      <c r="M132" s="449"/>
      <c r="N132" s="284"/>
      <c r="O132" s="284"/>
      <c r="P132" s="284"/>
      <c r="Q132" s="284"/>
      <c r="R132" s="284"/>
      <c r="S132" s="284"/>
      <c r="T132" s="283"/>
      <c r="U132" s="275"/>
      <c r="V132" s="314"/>
      <c r="W132" s="314"/>
      <c r="X132" s="314"/>
      <c r="Y132" s="275"/>
      <c r="Z132" s="275"/>
      <c r="AA132" s="275"/>
      <c r="AB132" s="275"/>
      <c r="AC132" s="275"/>
      <c r="AD132" s="275"/>
      <c r="AE132" s="275"/>
    </row>
    <row r="133" spans="1:31" ht="15" customHeight="1" outlineLevel="1" x14ac:dyDescent="0.3">
      <c r="A133" s="275"/>
      <c r="B133" s="475" t="s">
        <v>344</v>
      </c>
      <c r="C133" s="452" t="s">
        <v>37</v>
      </c>
      <c r="D133" s="293" t="s">
        <v>405</v>
      </c>
      <c r="E133" s="276">
        <v>563</v>
      </c>
      <c r="F133" s="442">
        <v>0.67831325301204815</v>
      </c>
      <c r="G133" s="279">
        <v>830</v>
      </c>
      <c r="H133" s="278">
        <v>0.15994318181818182</v>
      </c>
      <c r="I133" s="444">
        <v>-4.6987758097051302E-2</v>
      </c>
      <c r="J133" s="278">
        <v>0.20693093991523312</v>
      </c>
      <c r="K133" s="445">
        <v>0.15277777777777779</v>
      </c>
      <c r="L133" s="447">
        <v>0.125</v>
      </c>
      <c r="M133" s="449"/>
      <c r="N133" s="284"/>
      <c r="O133" s="284"/>
      <c r="P133" s="284"/>
      <c r="Q133" s="284"/>
      <c r="R133" s="284"/>
      <c r="S133" s="284"/>
      <c r="T133" s="283"/>
      <c r="U133" s="275"/>
      <c r="V133" s="314"/>
      <c r="W133" s="314"/>
      <c r="X133" s="314"/>
      <c r="Y133" s="275"/>
      <c r="Z133" s="275"/>
      <c r="AA133" s="275"/>
      <c r="AB133" s="275"/>
      <c r="AC133" s="275"/>
      <c r="AD133" s="275"/>
      <c r="AE133" s="275"/>
    </row>
    <row r="134" spans="1:31" ht="15" customHeight="1" outlineLevel="1" x14ac:dyDescent="0.3">
      <c r="A134" s="275"/>
      <c r="B134" s="475" t="s">
        <v>345</v>
      </c>
      <c r="C134" s="452" t="s">
        <v>37</v>
      </c>
      <c r="D134" s="293" t="s">
        <v>397</v>
      </c>
      <c r="E134" s="276">
        <v>134</v>
      </c>
      <c r="F134" s="442">
        <v>0.99259259259259258</v>
      </c>
      <c r="G134" s="279">
        <v>135</v>
      </c>
      <c r="H134" s="278">
        <v>3.806818181818182E-2</v>
      </c>
      <c r="I134" s="444">
        <v>4.4107397837764364E-3</v>
      </c>
      <c r="J134" s="278">
        <v>3.3657442034405384E-2</v>
      </c>
      <c r="K134" s="445">
        <v>0.10526315789473684</v>
      </c>
      <c r="L134" s="447">
        <v>0.15789473684210525</v>
      </c>
      <c r="M134" s="449"/>
      <c r="N134" s="284"/>
      <c r="O134" s="284"/>
      <c r="P134" s="284"/>
      <c r="Q134" s="284"/>
      <c r="R134" s="284"/>
      <c r="S134" s="284"/>
      <c r="T134" s="283"/>
      <c r="U134" s="275"/>
      <c r="V134" s="314"/>
      <c r="W134" s="314"/>
      <c r="X134" s="314"/>
      <c r="Y134" s="275"/>
      <c r="Z134" s="275"/>
      <c r="AA134" s="275"/>
      <c r="AB134" s="275"/>
      <c r="AC134" s="275"/>
      <c r="AD134" s="275"/>
      <c r="AE134" s="275"/>
    </row>
    <row r="135" spans="1:31" ht="15" customHeight="1" outlineLevel="1" x14ac:dyDescent="0.3">
      <c r="A135" s="275"/>
      <c r="B135" s="475" t="s">
        <v>346</v>
      </c>
      <c r="C135" s="452" t="s">
        <v>37</v>
      </c>
      <c r="D135" s="293" t="s">
        <v>434</v>
      </c>
      <c r="E135" s="276">
        <v>23</v>
      </c>
      <c r="F135" s="442">
        <v>2.5555555555555554</v>
      </c>
      <c r="G135" s="279">
        <v>9</v>
      </c>
      <c r="H135" s="278">
        <v>6.5340909090909087E-3</v>
      </c>
      <c r="I135" s="444">
        <v>4.2902614401305501E-3</v>
      </c>
      <c r="J135" s="278">
        <v>2.243829468960359E-3</v>
      </c>
      <c r="K135" s="445" t="s">
        <v>32</v>
      </c>
      <c r="L135" s="447" t="s">
        <v>32</v>
      </c>
      <c r="M135" s="449"/>
      <c r="N135" s="284"/>
      <c r="O135" s="284"/>
      <c r="P135" s="284"/>
      <c r="Q135" s="284"/>
      <c r="R135" s="284"/>
      <c r="S135" s="284"/>
      <c r="T135" s="283"/>
      <c r="U135" s="275"/>
      <c r="V135" s="314"/>
      <c r="W135" s="314"/>
      <c r="X135" s="314"/>
      <c r="Y135" s="275"/>
      <c r="Z135" s="275"/>
      <c r="AA135" s="275"/>
      <c r="AB135" s="275"/>
      <c r="AC135" s="275"/>
      <c r="AD135" s="275"/>
      <c r="AE135" s="275"/>
    </row>
    <row r="136" spans="1:31" ht="15" customHeight="1" outlineLevel="1" x14ac:dyDescent="0.3">
      <c r="A136" s="275"/>
      <c r="B136" s="475" t="s">
        <v>347</v>
      </c>
      <c r="C136" s="455" t="s">
        <v>37</v>
      </c>
      <c r="D136" s="293" t="s">
        <v>435</v>
      </c>
      <c r="E136" s="276">
        <v>0</v>
      </c>
      <c r="F136" s="442">
        <v>0</v>
      </c>
      <c r="G136" s="279">
        <v>1</v>
      </c>
      <c r="H136" s="278">
        <v>0</v>
      </c>
      <c r="I136" s="444">
        <v>-2.493143854400399E-4</v>
      </c>
      <c r="J136" s="278">
        <v>2.493143854400399E-4</v>
      </c>
      <c r="K136" s="445" t="s">
        <v>32</v>
      </c>
      <c r="L136" s="447" t="s">
        <v>32</v>
      </c>
      <c r="M136" s="449"/>
      <c r="N136" s="284"/>
      <c r="O136" s="284"/>
      <c r="P136" s="284"/>
      <c r="Q136" s="284"/>
      <c r="R136" s="284"/>
      <c r="S136" s="284"/>
      <c r="T136" s="283"/>
      <c r="U136" s="275"/>
      <c r="V136" s="314"/>
      <c r="W136" s="314"/>
      <c r="X136" s="314"/>
      <c r="Y136" s="275"/>
      <c r="Z136" s="275"/>
      <c r="AA136" s="275"/>
      <c r="AB136" s="275"/>
      <c r="AC136" s="275"/>
      <c r="AD136" s="275"/>
      <c r="AE136" s="275"/>
    </row>
    <row r="137" spans="1:31" ht="20.100000000000001" customHeight="1" x14ac:dyDescent="0.3">
      <c r="A137" s="275"/>
      <c r="B137" s="450">
        <v>8</v>
      </c>
      <c r="C137" s="691" t="s">
        <v>34</v>
      </c>
      <c r="D137" s="692"/>
      <c r="E137" s="277">
        <v>2749</v>
      </c>
      <c r="F137" s="442">
        <v>0.76981237748529818</v>
      </c>
      <c r="G137" s="279">
        <v>3571</v>
      </c>
      <c r="H137" s="443">
        <v>4.3778765148981574E-2</v>
      </c>
      <c r="I137" s="444">
        <v>-2.5823230718948098E-2</v>
      </c>
      <c r="J137" s="280">
        <v>6.9601995867929672E-2</v>
      </c>
      <c r="K137" s="445">
        <v>0.21880998080614203</v>
      </c>
      <c r="L137" s="446">
        <v>3.2629558541266791E-2</v>
      </c>
      <c r="M137" s="728" t="s">
        <v>632</v>
      </c>
      <c r="N137" s="729"/>
      <c r="O137" s="729"/>
      <c r="P137" s="729"/>
      <c r="Q137" s="729"/>
      <c r="R137" s="729"/>
      <c r="S137" s="729"/>
      <c r="T137" s="730"/>
      <c r="U137" s="178"/>
      <c r="V137" s="317" t="s">
        <v>744</v>
      </c>
      <c r="W137" s="296" t="s">
        <v>898</v>
      </c>
      <c r="X137" s="314"/>
      <c r="Y137" s="275"/>
      <c r="Z137" s="275"/>
      <c r="AA137" s="275"/>
      <c r="AB137" s="275"/>
      <c r="AC137" s="275"/>
      <c r="AD137" s="275"/>
      <c r="AE137" s="275"/>
    </row>
    <row r="138" spans="1:31" ht="15" customHeight="1" outlineLevel="1" x14ac:dyDescent="0.3">
      <c r="A138" s="275"/>
      <c r="B138" s="475" t="s">
        <v>348</v>
      </c>
      <c r="C138" s="452" t="s">
        <v>34</v>
      </c>
      <c r="D138" s="293" t="s">
        <v>402</v>
      </c>
      <c r="E138" s="276">
        <v>256</v>
      </c>
      <c r="F138" s="442">
        <v>0.7191011235955056</v>
      </c>
      <c r="G138" s="279">
        <v>356</v>
      </c>
      <c r="H138" s="278">
        <v>9.3124772644598036E-2</v>
      </c>
      <c r="I138" s="444">
        <v>-6.5671903909662321E-3</v>
      </c>
      <c r="J138" s="278">
        <v>9.9691963035564268E-2</v>
      </c>
      <c r="K138" s="445">
        <v>0.37777777777777777</v>
      </c>
      <c r="L138" s="447">
        <v>4.4444444444444446E-2</v>
      </c>
      <c r="M138" s="449"/>
      <c r="N138" s="284"/>
      <c r="O138" s="284"/>
      <c r="P138" s="284"/>
      <c r="Q138" s="284"/>
      <c r="R138" s="284"/>
      <c r="S138" s="284"/>
      <c r="T138" s="283"/>
      <c r="U138" s="275"/>
      <c r="V138" s="314"/>
      <c r="W138" s="314"/>
      <c r="X138" s="314"/>
      <c r="Y138" s="275"/>
      <c r="Z138" s="275"/>
      <c r="AA138" s="275"/>
      <c r="AB138" s="275"/>
      <c r="AC138" s="275"/>
      <c r="AD138" s="275"/>
      <c r="AE138" s="275"/>
    </row>
    <row r="139" spans="1:31" ht="15" customHeight="1" outlineLevel="1" x14ac:dyDescent="0.3">
      <c r="A139" s="275"/>
      <c r="B139" s="475" t="s">
        <v>349</v>
      </c>
      <c r="C139" s="452" t="s">
        <v>34</v>
      </c>
      <c r="D139" s="293" t="s">
        <v>400</v>
      </c>
      <c r="E139" s="276">
        <v>145</v>
      </c>
      <c r="F139" s="442">
        <v>0.23274478330658105</v>
      </c>
      <c r="G139" s="279">
        <v>623</v>
      </c>
      <c r="H139" s="278">
        <v>5.2746453255729353E-2</v>
      </c>
      <c r="I139" s="444">
        <v>-0.12171448205650812</v>
      </c>
      <c r="J139" s="278">
        <v>0.17446093531223747</v>
      </c>
      <c r="K139" s="445">
        <v>0</v>
      </c>
      <c r="L139" s="447">
        <v>0</v>
      </c>
      <c r="M139" s="449"/>
      <c r="N139" s="284"/>
      <c r="O139" s="284"/>
      <c r="P139" s="284"/>
      <c r="Q139" s="284"/>
      <c r="R139" s="284"/>
      <c r="S139" s="284"/>
      <c r="T139" s="283"/>
      <c r="U139" s="275"/>
      <c r="V139" s="314"/>
      <c r="W139" s="314"/>
      <c r="X139" s="314"/>
      <c r="Y139" s="275"/>
      <c r="Z139" s="275"/>
      <c r="AA139" s="275"/>
      <c r="AB139" s="275"/>
      <c r="AC139" s="275"/>
      <c r="AD139" s="275"/>
      <c r="AE139" s="275"/>
    </row>
    <row r="140" spans="1:31" ht="15" customHeight="1" outlineLevel="1" x14ac:dyDescent="0.3">
      <c r="A140" s="275"/>
      <c r="B140" s="475" t="s">
        <v>350</v>
      </c>
      <c r="C140" s="452" t="s">
        <v>34</v>
      </c>
      <c r="D140" s="293" t="s">
        <v>416</v>
      </c>
      <c r="E140" s="276">
        <v>64</v>
      </c>
      <c r="F140" s="442">
        <v>0.19335347432024169</v>
      </c>
      <c r="G140" s="279">
        <v>331</v>
      </c>
      <c r="H140" s="278">
        <v>2.3281193161149509E-2</v>
      </c>
      <c r="I140" s="444">
        <v>-6.9409929773602663E-2</v>
      </c>
      <c r="J140" s="278">
        <v>9.2691122934752165E-2</v>
      </c>
      <c r="K140" s="445">
        <v>0.2857142857142857</v>
      </c>
      <c r="L140" s="447">
        <v>0</v>
      </c>
      <c r="M140" s="449"/>
      <c r="N140" s="284"/>
      <c r="O140" s="284"/>
      <c r="P140" s="284"/>
      <c r="Q140" s="284"/>
      <c r="R140" s="284"/>
      <c r="S140" s="284"/>
      <c r="T140" s="283"/>
      <c r="U140" s="275"/>
      <c r="V140" s="314"/>
      <c r="W140" s="314"/>
      <c r="X140" s="314"/>
      <c r="Y140" s="275"/>
      <c r="Z140" s="275"/>
      <c r="AA140" s="275"/>
      <c r="AB140" s="275"/>
      <c r="AC140" s="275"/>
      <c r="AD140" s="275"/>
      <c r="AE140" s="275"/>
    </row>
    <row r="141" spans="1:31" ht="15" customHeight="1" outlineLevel="1" x14ac:dyDescent="0.3">
      <c r="A141" s="275"/>
      <c r="B141" s="475" t="s">
        <v>351</v>
      </c>
      <c r="C141" s="452" t="s">
        <v>34</v>
      </c>
      <c r="D141" s="293" t="s">
        <v>424</v>
      </c>
      <c r="E141" s="276">
        <v>56</v>
      </c>
      <c r="F141" s="442">
        <v>0.61538461538461542</v>
      </c>
      <c r="G141" s="279">
        <v>91</v>
      </c>
      <c r="H141" s="278">
        <v>2.037104401600582E-2</v>
      </c>
      <c r="I141" s="444">
        <v>-5.1120139509502165E-3</v>
      </c>
      <c r="J141" s="278">
        <v>2.5483057966956036E-2</v>
      </c>
      <c r="K141" s="445">
        <v>0.30769230769230771</v>
      </c>
      <c r="L141" s="447">
        <v>0</v>
      </c>
      <c r="M141" s="449"/>
      <c r="N141" s="284"/>
      <c r="O141" s="284"/>
      <c r="P141" s="284"/>
      <c r="Q141" s="284"/>
      <c r="R141" s="284"/>
      <c r="S141" s="284"/>
      <c r="T141" s="283"/>
      <c r="U141" s="275"/>
      <c r="V141" s="314"/>
      <c r="W141" s="314"/>
      <c r="X141" s="314"/>
      <c r="Y141" s="275"/>
      <c r="Z141" s="275"/>
      <c r="AA141" s="275"/>
      <c r="AB141" s="275"/>
      <c r="AC141" s="275"/>
      <c r="AD141" s="275"/>
      <c r="AE141" s="275"/>
    </row>
    <row r="142" spans="1:31" ht="15" customHeight="1" outlineLevel="1" x14ac:dyDescent="0.3">
      <c r="A142" s="275"/>
      <c r="B142" s="475" t="s">
        <v>352</v>
      </c>
      <c r="C142" s="455" t="s">
        <v>34</v>
      </c>
      <c r="D142" s="293" t="s">
        <v>425</v>
      </c>
      <c r="E142" s="276">
        <v>27</v>
      </c>
      <c r="F142" s="442">
        <v>0.14285714285714285</v>
      </c>
      <c r="G142" s="279">
        <v>189</v>
      </c>
      <c r="H142" s="278">
        <v>9.8217533648599486E-3</v>
      </c>
      <c r="I142" s="444">
        <v>-4.3104597797279508E-2</v>
      </c>
      <c r="J142" s="278">
        <v>5.2926351162139458E-2</v>
      </c>
      <c r="K142" s="445">
        <v>0.66666666666666663</v>
      </c>
      <c r="L142" s="447">
        <v>0</v>
      </c>
      <c r="M142" s="449"/>
      <c r="N142" s="284"/>
      <c r="O142" s="284"/>
      <c r="P142" s="284"/>
      <c r="Q142" s="284"/>
      <c r="R142" s="284"/>
      <c r="S142" s="284"/>
      <c r="T142" s="283"/>
      <c r="U142" s="275"/>
      <c r="V142" s="314"/>
      <c r="W142" s="314"/>
      <c r="X142" s="314"/>
      <c r="Y142" s="275"/>
      <c r="Z142" s="275"/>
      <c r="AA142" s="275"/>
      <c r="AB142" s="275"/>
      <c r="AC142" s="275"/>
      <c r="AD142" s="275"/>
      <c r="AE142" s="275"/>
    </row>
    <row r="143" spans="1:31" ht="20.100000000000001" customHeight="1" x14ac:dyDescent="0.3">
      <c r="A143" s="275"/>
      <c r="B143" s="450">
        <v>9</v>
      </c>
      <c r="C143" s="691" t="s">
        <v>40</v>
      </c>
      <c r="D143" s="692"/>
      <c r="E143" s="277">
        <v>2265</v>
      </c>
      <c r="F143" s="442">
        <v>0.58678756476683935</v>
      </c>
      <c r="G143" s="279">
        <v>3860</v>
      </c>
      <c r="H143" s="443">
        <v>3.6070899622569395E-2</v>
      </c>
      <c r="I143" s="444">
        <v>-3.9163965695327145E-2</v>
      </c>
      <c r="J143" s="280">
        <v>7.523486531789654E-2</v>
      </c>
      <c r="K143" s="445">
        <v>0.21039603960396039</v>
      </c>
      <c r="L143" s="446">
        <v>7.5495049504950493E-2</v>
      </c>
      <c r="M143" s="728" t="s">
        <v>635</v>
      </c>
      <c r="N143" s="729"/>
      <c r="O143" s="729"/>
      <c r="P143" s="729"/>
      <c r="Q143" s="729"/>
      <c r="R143" s="729"/>
      <c r="S143" s="729"/>
      <c r="T143" s="730"/>
      <c r="U143" s="178"/>
      <c r="V143" s="317" t="s">
        <v>595</v>
      </c>
      <c r="W143" s="296" t="s">
        <v>636</v>
      </c>
      <c r="X143" s="314"/>
      <c r="Y143" s="275"/>
      <c r="Z143" s="275"/>
      <c r="AA143" s="275"/>
      <c r="AB143" s="5"/>
      <c r="AC143" s="275"/>
      <c r="AD143" s="275"/>
      <c r="AE143" s="275"/>
    </row>
    <row r="144" spans="1:31" ht="15" customHeight="1" outlineLevel="1" x14ac:dyDescent="0.3">
      <c r="A144" s="275"/>
      <c r="B144" s="475" t="s">
        <v>353</v>
      </c>
      <c r="C144" s="452" t="s">
        <v>40</v>
      </c>
      <c r="D144" s="293" t="s">
        <v>422</v>
      </c>
      <c r="E144" s="276">
        <v>604</v>
      </c>
      <c r="F144" s="442">
        <v>27.454545454545453</v>
      </c>
      <c r="G144" s="279">
        <v>22</v>
      </c>
      <c r="H144" s="278">
        <v>0.26666666666666666</v>
      </c>
      <c r="I144" s="444">
        <v>0.2609671848013817</v>
      </c>
      <c r="J144" s="278">
        <v>5.699481865284974E-3</v>
      </c>
      <c r="K144" s="445">
        <v>0.18796992481203006</v>
      </c>
      <c r="L144" s="447">
        <v>3.7593984962406013E-2</v>
      </c>
      <c r="M144" s="449"/>
      <c r="N144" s="284"/>
      <c r="O144" s="284"/>
      <c r="P144" s="284"/>
      <c r="Q144" s="284"/>
      <c r="R144" s="284"/>
      <c r="S144" s="284"/>
      <c r="T144" s="283"/>
      <c r="U144" s="275"/>
      <c r="V144" s="314"/>
      <c r="W144" s="314"/>
      <c r="X144" s="314"/>
      <c r="Y144" s="275"/>
      <c r="Z144" s="275"/>
      <c r="AA144" s="275"/>
      <c r="AB144" s="275"/>
      <c r="AC144" s="275"/>
      <c r="AD144" s="275"/>
      <c r="AE144" s="275"/>
    </row>
    <row r="145" spans="1:31" ht="15" customHeight="1" outlineLevel="1" x14ac:dyDescent="0.3">
      <c r="A145" s="275"/>
      <c r="B145" s="475" t="s">
        <v>354</v>
      </c>
      <c r="C145" s="452" t="s">
        <v>40</v>
      </c>
      <c r="D145" s="293" t="s">
        <v>415</v>
      </c>
      <c r="E145" s="276">
        <v>77</v>
      </c>
      <c r="F145" s="442">
        <v>6.672443674176777E-2</v>
      </c>
      <c r="G145" s="279">
        <v>1154</v>
      </c>
      <c r="H145" s="278">
        <v>3.399558498896247E-2</v>
      </c>
      <c r="I145" s="444">
        <v>-0.26496814558098569</v>
      </c>
      <c r="J145" s="278">
        <v>0.29896373056994818</v>
      </c>
      <c r="K145" s="445">
        <v>0.23529411764705882</v>
      </c>
      <c r="L145" s="447">
        <v>0.29411764705882354</v>
      </c>
      <c r="M145" s="449"/>
      <c r="N145" s="284"/>
      <c r="O145" s="284"/>
      <c r="P145" s="284"/>
      <c r="Q145" s="284"/>
      <c r="R145" s="284"/>
      <c r="S145" s="284"/>
      <c r="T145" s="283"/>
      <c r="U145" s="275"/>
      <c r="V145" s="314"/>
      <c r="W145" s="314"/>
      <c r="X145" s="314"/>
      <c r="Y145" s="275"/>
      <c r="Z145" s="275"/>
      <c r="AA145" s="275"/>
      <c r="AB145" s="275"/>
      <c r="AC145" s="275"/>
      <c r="AD145" s="275"/>
      <c r="AE145" s="275"/>
    </row>
    <row r="146" spans="1:31" ht="15" customHeight="1" outlineLevel="1" x14ac:dyDescent="0.3">
      <c r="A146" s="275"/>
      <c r="B146" s="475" t="s">
        <v>355</v>
      </c>
      <c r="C146" s="452" t="s">
        <v>40</v>
      </c>
      <c r="D146" s="293" t="s">
        <v>407</v>
      </c>
      <c r="E146" s="276">
        <v>24</v>
      </c>
      <c r="F146" s="442">
        <v>0.96</v>
      </c>
      <c r="G146" s="279">
        <v>25</v>
      </c>
      <c r="H146" s="278">
        <v>1.0596026490066225E-2</v>
      </c>
      <c r="I146" s="444">
        <v>4.1193425522423914E-3</v>
      </c>
      <c r="J146" s="278">
        <v>6.4766839378238338E-3</v>
      </c>
      <c r="K146" s="445">
        <v>0.5</v>
      </c>
      <c r="L146" s="447">
        <v>0</v>
      </c>
      <c r="M146" s="449"/>
      <c r="N146" s="284"/>
      <c r="O146" s="284"/>
      <c r="P146" s="284"/>
      <c r="Q146" s="284"/>
      <c r="R146" s="284"/>
      <c r="S146" s="284"/>
      <c r="T146" s="283"/>
      <c r="U146" s="275"/>
      <c r="V146" s="314"/>
      <c r="W146" s="314"/>
      <c r="X146" s="314"/>
      <c r="Y146" s="275"/>
      <c r="Z146" s="275"/>
      <c r="AA146" s="275"/>
      <c r="AB146" s="275"/>
      <c r="AC146" s="275"/>
      <c r="AD146" s="275"/>
      <c r="AE146" s="275"/>
    </row>
    <row r="147" spans="1:31" ht="15" customHeight="1" outlineLevel="1" x14ac:dyDescent="0.3">
      <c r="A147" s="275"/>
      <c r="B147" s="475" t="s">
        <v>356</v>
      </c>
      <c r="C147" s="452" t="s">
        <v>40</v>
      </c>
      <c r="D147" s="293" t="s">
        <v>423</v>
      </c>
      <c r="E147" s="276">
        <v>13</v>
      </c>
      <c r="F147" s="442">
        <v>0.59090909090909094</v>
      </c>
      <c r="G147" s="279">
        <v>22</v>
      </c>
      <c r="H147" s="278">
        <v>5.739514348785872E-3</v>
      </c>
      <c r="I147" s="444">
        <v>4.0032483500897914E-5</v>
      </c>
      <c r="J147" s="278">
        <v>5.699481865284974E-3</v>
      </c>
      <c r="K147" s="445">
        <v>1</v>
      </c>
      <c r="L147" s="447">
        <v>0</v>
      </c>
      <c r="M147" s="449"/>
      <c r="N147" s="284"/>
      <c r="O147" s="284"/>
      <c r="P147" s="284"/>
      <c r="Q147" s="284"/>
      <c r="R147" s="284"/>
      <c r="S147" s="284"/>
      <c r="T147" s="283"/>
      <c r="U147" s="275"/>
      <c r="V147" s="314"/>
      <c r="W147" s="314"/>
      <c r="X147" s="314"/>
      <c r="Y147" s="275"/>
      <c r="Z147" s="275"/>
      <c r="AA147" s="275"/>
      <c r="AB147" s="275"/>
      <c r="AC147" s="275"/>
      <c r="AD147" s="275"/>
      <c r="AE147" s="275"/>
    </row>
    <row r="148" spans="1:31" ht="15" customHeight="1" outlineLevel="1" x14ac:dyDescent="0.3">
      <c r="A148" s="275"/>
      <c r="B148" s="475" t="s">
        <v>357</v>
      </c>
      <c r="C148" s="455" t="s">
        <v>40</v>
      </c>
      <c r="D148" s="293" t="s">
        <v>411</v>
      </c>
      <c r="E148" s="276">
        <v>9</v>
      </c>
      <c r="F148" s="442">
        <v>0.21428571428571427</v>
      </c>
      <c r="G148" s="279">
        <v>42</v>
      </c>
      <c r="H148" s="278">
        <v>3.9735099337748344E-3</v>
      </c>
      <c r="I148" s="444">
        <v>-6.9073190817692072E-3</v>
      </c>
      <c r="J148" s="278">
        <v>1.0880829015544042E-2</v>
      </c>
      <c r="K148" s="445">
        <v>0</v>
      </c>
      <c r="L148" s="447">
        <v>0.5</v>
      </c>
      <c r="M148" s="449"/>
      <c r="N148" s="284"/>
      <c r="O148" s="284"/>
      <c r="P148" s="284"/>
      <c r="Q148" s="284"/>
      <c r="R148" s="284"/>
      <c r="S148" s="284"/>
      <c r="T148" s="283"/>
      <c r="U148" s="275"/>
      <c r="V148" s="314"/>
      <c r="W148" s="314"/>
      <c r="X148" s="314"/>
      <c r="Y148" s="275"/>
      <c r="Z148" s="275"/>
      <c r="AA148" s="275"/>
      <c r="AB148" s="275"/>
      <c r="AC148" s="275"/>
      <c r="AD148" s="275"/>
      <c r="AE148" s="275"/>
    </row>
    <row r="149" spans="1:31" ht="20.100000000000001" customHeight="1" x14ac:dyDescent="0.3">
      <c r="A149" s="275"/>
      <c r="B149" s="441">
        <v>10</v>
      </c>
      <c r="C149" s="691" t="s">
        <v>213</v>
      </c>
      <c r="D149" s="692"/>
      <c r="E149" s="277">
        <v>2139</v>
      </c>
      <c r="F149" s="442">
        <v>3.5649999999999999</v>
      </c>
      <c r="G149" s="279">
        <v>600</v>
      </c>
      <c r="H149" s="443">
        <v>3.4064306530982753E-2</v>
      </c>
      <c r="I149" s="444">
        <v>2.2369767880532514E-2</v>
      </c>
      <c r="J149" s="280">
        <v>1.169453865045024E-2</v>
      </c>
      <c r="K149" s="445">
        <v>0.82511627906976748</v>
      </c>
      <c r="L149" s="446">
        <v>8.1395348837209301E-3</v>
      </c>
      <c r="M149" s="728" t="s">
        <v>623</v>
      </c>
      <c r="N149" s="729"/>
      <c r="O149" s="729"/>
      <c r="P149" s="729"/>
      <c r="Q149" s="729"/>
      <c r="R149" s="729"/>
      <c r="S149" s="729"/>
      <c r="T149" s="730"/>
      <c r="U149" s="178"/>
      <c r="V149" s="317" t="s">
        <v>599</v>
      </c>
      <c r="W149" s="296" t="s">
        <v>624</v>
      </c>
      <c r="X149" s="314"/>
      <c r="Y149" s="275"/>
      <c r="Z149" s="275"/>
      <c r="AA149" s="275"/>
      <c r="AB149" s="5"/>
      <c r="AC149" s="275"/>
      <c r="AD149" s="275"/>
      <c r="AE149" s="275"/>
    </row>
    <row r="150" spans="1:31" ht="15" customHeight="1" outlineLevel="1" x14ac:dyDescent="0.3">
      <c r="A150" s="275"/>
      <c r="B150" s="474" t="s">
        <v>358</v>
      </c>
      <c r="C150" s="452" t="s">
        <v>213</v>
      </c>
      <c r="D150" s="293" t="s">
        <v>396</v>
      </c>
      <c r="E150" s="276">
        <v>278</v>
      </c>
      <c r="F150" s="442">
        <v>1.4479166666666667</v>
      </c>
      <c r="G150" s="279">
        <v>192</v>
      </c>
      <c r="H150" s="278">
        <v>0.12996727442730246</v>
      </c>
      <c r="I150" s="444">
        <v>-0.19003272557269754</v>
      </c>
      <c r="J150" s="278">
        <v>0.32</v>
      </c>
      <c r="K150" s="445">
        <v>0.25</v>
      </c>
      <c r="L150" s="447">
        <v>0.33333333333333331</v>
      </c>
      <c r="M150" s="456"/>
      <c r="N150" s="282"/>
      <c r="O150" s="282"/>
      <c r="P150" s="282"/>
      <c r="Q150" s="282"/>
      <c r="R150" s="282"/>
      <c r="S150" s="282"/>
      <c r="T150" s="281"/>
      <c r="U150" s="275"/>
      <c r="V150" s="314"/>
      <c r="W150" s="314"/>
      <c r="X150" s="314"/>
      <c r="Y150" s="275"/>
      <c r="Z150" s="275"/>
      <c r="AA150" s="275"/>
      <c r="AB150" s="275"/>
      <c r="AC150" s="275"/>
      <c r="AD150" s="275"/>
      <c r="AE150" s="275"/>
    </row>
    <row r="151" spans="1:31" ht="15" customHeight="1" outlineLevel="1" x14ac:dyDescent="0.3">
      <c r="A151" s="275"/>
      <c r="B151" s="475" t="s">
        <v>359</v>
      </c>
      <c r="C151" s="452" t="s">
        <v>213</v>
      </c>
      <c r="D151" s="293" t="s">
        <v>34</v>
      </c>
      <c r="E151" s="276">
        <v>55</v>
      </c>
      <c r="F151" s="442">
        <v>0.6875</v>
      </c>
      <c r="G151" s="279">
        <v>80</v>
      </c>
      <c r="H151" s="278">
        <v>2.5712949976624593E-2</v>
      </c>
      <c r="I151" s="444">
        <v>-0.10762038335670873</v>
      </c>
      <c r="J151" s="278">
        <v>0.13333333333333333</v>
      </c>
      <c r="K151" s="445">
        <v>0.375</v>
      </c>
      <c r="L151" s="447">
        <v>0</v>
      </c>
      <c r="M151" s="456"/>
      <c r="N151" s="282"/>
      <c r="O151" s="282"/>
      <c r="P151" s="282"/>
      <c r="Q151" s="282"/>
      <c r="R151" s="282"/>
      <c r="S151" s="282"/>
      <c r="T151" s="281"/>
      <c r="U151" s="275"/>
      <c r="V151" s="314"/>
      <c r="W151" s="314"/>
      <c r="X151" s="314"/>
      <c r="Y151" s="275"/>
      <c r="Z151" s="275"/>
      <c r="AA151" s="275"/>
      <c r="AB151" s="275"/>
      <c r="AC151" s="275"/>
      <c r="AD151" s="275"/>
      <c r="AE151" s="275"/>
    </row>
    <row r="152" spans="1:31" ht="15" customHeight="1" outlineLevel="1" x14ac:dyDescent="0.3">
      <c r="A152" s="275"/>
      <c r="B152" s="475" t="s">
        <v>360</v>
      </c>
      <c r="C152" s="452" t="s">
        <v>213</v>
      </c>
      <c r="D152" s="293" t="s">
        <v>412</v>
      </c>
      <c r="E152" s="276">
        <v>31</v>
      </c>
      <c r="F152" s="442">
        <v>6.2</v>
      </c>
      <c r="G152" s="279">
        <v>5</v>
      </c>
      <c r="H152" s="278">
        <v>1.4492753623188406E-2</v>
      </c>
      <c r="I152" s="444">
        <v>6.1594202898550728E-3</v>
      </c>
      <c r="J152" s="278">
        <v>8.3333333333333332E-3</v>
      </c>
      <c r="K152" s="445">
        <v>0.25</v>
      </c>
      <c r="L152" s="447">
        <v>0.25</v>
      </c>
      <c r="M152" s="456"/>
      <c r="N152" s="282"/>
      <c r="O152" s="282"/>
      <c r="P152" s="282"/>
      <c r="Q152" s="282"/>
      <c r="R152" s="282"/>
      <c r="S152" s="282"/>
      <c r="T152" s="281"/>
      <c r="U152" s="275"/>
      <c r="V152" s="314"/>
      <c r="W152" s="314"/>
      <c r="X152" s="314"/>
      <c r="Y152" s="275"/>
      <c r="Z152" s="275"/>
      <c r="AA152" s="275"/>
      <c r="AB152" s="275"/>
      <c r="AC152" s="275"/>
      <c r="AD152" s="275"/>
      <c r="AE152" s="275"/>
    </row>
    <row r="153" spans="1:31" ht="15" customHeight="1" outlineLevel="1" x14ac:dyDescent="0.3">
      <c r="A153" s="275"/>
      <c r="B153" s="475" t="s">
        <v>361</v>
      </c>
      <c r="C153" s="452" t="s">
        <v>213</v>
      </c>
      <c r="D153" s="293"/>
      <c r="E153" s="276">
        <v>0</v>
      </c>
      <c r="F153" s="442" t="s">
        <v>30</v>
      </c>
      <c r="G153" s="279">
        <v>0</v>
      </c>
      <c r="H153" s="278">
        <v>0</v>
      </c>
      <c r="I153" s="444">
        <v>0</v>
      </c>
      <c r="J153" s="278">
        <v>0</v>
      </c>
      <c r="K153" s="445">
        <v>0</v>
      </c>
      <c r="L153" s="447">
        <v>0</v>
      </c>
      <c r="M153" s="456"/>
      <c r="N153" s="282"/>
      <c r="O153" s="282"/>
      <c r="P153" s="282"/>
      <c r="Q153" s="282"/>
      <c r="R153" s="282"/>
      <c r="S153" s="282"/>
      <c r="T153" s="281"/>
      <c r="U153" s="275"/>
      <c r="V153" s="314"/>
      <c r="W153" s="314"/>
      <c r="X153" s="314"/>
      <c r="Y153" s="275"/>
      <c r="Z153" s="275"/>
      <c r="AA153" s="275"/>
      <c r="AB153" s="275"/>
      <c r="AC153" s="275"/>
      <c r="AD153" s="275"/>
      <c r="AE153" s="275"/>
    </row>
    <row r="154" spans="1:31" ht="15" customHeight="1" outlineLevel="1" x14ac:dyDescent="0.3">
      <c r="A154" s="275"/>
      <c r="B154" s="475" t="s">
        <v>362</v>
      </c>
      <c r="C154" s="455" t="s">
        <v>213</v>
      </c>
      <c r="D154" s="293"/>
      <c r="E154" s="276">
        <v>0</v>
      </c>
      <c r="F154" s="442" t="s">
        <v>30</v>
      </c>
      <c r="G154" s="279">
        <v>0</v>
      </c>
      <c r="H154" s="278">
        <v>0</v>
      </c>
      <c r="I154" s="444">
        <v>0</v>
      </c>
      <c r="J154" s="278">
        <v>0</v>
      </c>
      <c r="K154" s="445">
        <v>0</v>
      </c>
      <c r="L154" s="447">
        <v>0</v>
      </c>
      <c r="M154" s="456"/>
      <c r="N154" s="282"/>
      <c r="O154" s="282"/>
      <c r="P154" s="282"/>
      <c r="Q154" s="282"/>
      <c r="R154" s="282"/>
      <c r="S154" s="282"/>
      <c r="T154" s="281"/>
      <c r="U154" s="275"/>
      <c r="V154" s="314"/>
      <c r="W154" s="314"/>
      <c r="X154" s="314"/>
      <c r="Y154" s="275"/>
      <c r="Z154" s="275"/>
      <c r="AA154" s="275"/>
      <c r="AB154" s="275"/>
      <c r="AC154" s="275"/>
      <c r="AD154" s="275"/>
      <c r="AE154" s="275"/>
    </row>
    <row r="155" spans="1:31" x14ac:dyDescent="0.3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96"/>
      <c r="W155" s="314"/>
      <c r="X155" s="314"/>
      <c r="Y155" s="275"/>
      <c r="Z155" s="275"/>
      <c r="AA155" s="275"/>
      <c r="AB155" s="5"/>
      <c r="AC155" s="275"/>
      <c r="AD155" s="275"/>
      <c r="AE155" s="275"/>
    </row>
    <row r="156" spans="1:31" ht="18.75" customHeight="1" x14ac:dyDescent="0.3">
      <c r="A156" s="275"/>
      <c r="B156" s="331" t="s">
        <v>539</v>
      </c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275"/>
      <c r="V156" s="314"/>
      <c r="W156" s="314"/>
      <c r="X156" s="314"/>
      <c r="Y156" s="275"/>
      <c r="Z156" s="275"/>
      <c r="AA156" s="275"/>
      <c r="AB156" s="275"/>
      <c r="AC156" s="275"/>
      <c r="AD156" s="275"/>
      <c r="AE156" s="275"/>
    </row>
    <row r="157" spans="1:31" ht="39.950000000000003" customHeight="1" x14ac:dyDescent="0.3">
      <c r="A157" s="275"/>
      <c r="B157" s="656" t="s">
        <v>708</v>
      </c>
      <c r="C157" s="657"/>
      <c r="D157" s="657"/>
      <c r="E157" s="657"/>
      <c r="F157" s="657"/>
      <c r="G157" s="657"/>
      <c r="H157" s="657"/>
      <c r="I157" s="657"/>
      <c r="J157" s="657"/>
      <c r="K157" s="657"/>
      <c r="L157" s="657"/>
      <c r="M157" s="657"/>
      <c r="N157" s="657"/>
      <c r="O157" s="657"/>
      <c r="P157" s="657"/>
      <c r="Q157" s="657"/>
      <c r="R157" s="657"/>
      <c r="S157" s="657"/>
      <c r="T157" s="657"/>
      <c r="U157" s="275"/>
      <c r="V157" s="314" t="s">
        <v>709</v>
      </c>
      <c r="W157" s="314" t="s">
        <v>710</v>
      </c>
      <c r="X157" s="314"/>
      <c r="Y157" s="275"/>
      <c r="Z157" s="275"/>
      <c r="AA157" s="275"/>
      <c r="AB157" s="275"/>
      <c r="AC157" s="275"/>
      <c r="AD157" s="275"/>
      <c r="AE157" s="275"/>
    </row>
    <row r="158" spans="1:31" ht="7.5" customHeight="1" x14ac:dyDescent="0.3">
      <c r="A158" s="275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331"/>
      <c r="U158" s="275"/>
      <c r="V158" s="314"/>
      <c r="W158" s="314"/>
      <c r="X158" s="314"/>
      <c r="Y158" s="275"/>
      <c r="Z158" s="275"/>
      <c r="AA158" s="275"/>
      <c r="AB158" s="275"/>
      <c r="AC158" s="275"/>
      <c r="AD158" s="275"/>
      <c r="AE158" s="275"/>
    </row>
    <row r="159" spans="1:31" ht="20.100000000000001" customHeight="1" x14ac:dyDescent="0.3">
      <c r="A159" s="275"/>
      <c r="B159" s="631" t="s">
        <v>315</v>
      </c>
      <c r="C159" s="649"/>
      <c r="D159" s="650"/>
      <c r="E159" s="337" t="s">
        <v>28</v>
      </c>
      <c r="F159" s="335"/>
      <c r="G159" s="335"/>
      <c r="H159" s="337" t="s">
        <v>29</v>
      </c>
      <c r="I159" s="335"/>
      <c r="J159" s="335"/>
      <c r="K159" s="628" t="s">
        <v>231</v>
      </c>
      <c r="L159" s="630"/>
      <c r="M159" s="661"/>
      <c r="N159" s="661"/>
      <c r="O159" s="661"/>
      <c r="P159" s="661"/>
      <c r="Q159" s="661"/>
      <c r="R159" s="661"/>
      <c r="S159" s="661"/>
      <c r="T159" s="636"/>
      <c r="U159" s="275"/>
      <c r="V159" s="314"/>
      <c r="W159" s="314"/>
      <c r="X159" s="678" t="s">
        <v>449</v>
      </c>
      <c r="Y159" s="678"/>
      <c r="Z159" s="275"/>
      <c r="AA159" s="275"/>
      <c r="AB159" s="275"/>
      <c r="AC159" s="275"/>
      <c r="AD159" s="275"/>
      <c r="AE159" s="275"/>
    </row>
    <row r="160" spans="1:31" ht="20.100000000000001" customHeight="1" x14ac:dyDescent="0.3">
      <c r="A160" s="275"/>
      <c r="B160" s="633"/>
      <c r="C160" s="651"/>
      <c r="D160" s="652"/>
      <c r="E160" s="341"/>
      <c r="F160" s="344" t="s">
        <v>228</v>
      </c>
      <c r="G160" s="307" t="s">
        <v>316</v>
      </c>
      <c r="H160" s="343"/>
      <c r="I160" s="308" t="s">
        <v>228</v>
      </c>
      <c r="J160" s="307" t="s">
        <v>316</v>
      </c>
      <c r="K160" s="342" t="s">
        <v>303</v>
      </c>
      <c r="L160" s="434" t="s">
        <v>304</v>
      </c>
      <c r="M160" s="662"/>
      <c r="N160" s="662"/>
      <c r="O160" s="662"/>
      <c r="P160" s="662"/>
      <c r="Q160" s="662"/>
      <c r="R160" s="662"/>
      <c r="S160" s="662"/>
      <c r="T160" s="639"/>
      <c r="U160" s="275"/>
      <c r="V160" s="314"/>
      <c r="W160" s="314"/>
      <c r="X160" s="678"/>
      <c r="Y160" s="678"/>
      <c r="Z160" s="275"/>
      <c r="AA160" s="275"/>
      <c r="AB160" s="275"/>
      <c r="AC160" s="275"/>
      <c r="AD160" s="275"/>
      <c r="AE160" s="275"/>
    </row>
    <row r="161" spans="1:31" ht="20.100000000000001" customHeight="1" x14ac:dyDescent="0.3">
      <c r="A161" s="275"/>
      <c r="B161" s="679" t="s">
        <v>232</v>
      </c>
      <c r="C161" s="670"/>
      <c r="D161" s="671"/>
      <c r="E161" s="413">
        <v>2381</v>
      </c>
      <c r="F161" s="435">
        <v>0.42877723752926344</v>
      </c>
      <c r="G161" s="436">
        <v>5553</v>
      </c>
      <c r="H161" s="473" t="s">
        <v>31</v>
      </c>
      <c r="I161" s="473" t="s">
        <v>31</v>
      </c>
      <c r="J161" s="473" t="s">
        <v>31</v>
      </c>
      <c r="K161" s="437">
        <v>0.22881921280853904</v>
      </c>
      <c r="L161" s="438">
        <v>0.10873915943962642</v>
      </c>
      <c r="M161" s="439"/>
      <c r="N161" s="439"/>
      <c r="O161" s="439"/>
      <c r="P161" s="439"/>
      <c r="Q161" s="439"/>
      <c r="R161" s="439"/>
      <c r="S161" s="439"/>
      <c r="T161" s="440"/>
      <c r="U161" s="275"/>
      <c r="V161" s="314"/>
      <c r="W161" s="314"/>
      <c r="X161" s="315">
        <v>0.13278388278388278</v>
      </c>
      <c r="Y161" s="291">
        <v>0.11538461538461539</v>
      </c>
      <c r="Z161" s="275"/>
      <c r="AA161" s="275"/>
      <c r="AB161" s="275"/>
      <c r="AC161" s="275"/>
      <c r="AD161" s="275"/>
      <c r="AE161" s="275"/>
    </row>
    <row r="162" spans="1:31" ht="20.100000000000001" customHeight="1" x14ac:dyDescent="0.3">
      <c r="A162" s="275"/>
      <c r="B162" s="441">
        <v>1</v>
      </c>
      <c r="C162" s="680" t="s">
        <v>36</v>
      </c>
      <c r="D162" s="681"/>
      <c r="E162" s="277">
        <v>806</v>
      </c>
      <c r="F162" s="442">
        <v>0.41696844283497153</v>
      </c>
      <c r="G162" s="279">
        <v>1933</v>
      </c>
      <c r="H162" s="278">
        <v>0.22058018609742747</v>
      </c>
      <c r="I162" s="444">
        <v>-7.7814380126715765E-2</v>
      </c>
      <c r="J162" s="280">
        <v>0.29839456622414323</v>
      </c>
      <c r="K162" s="445">
        <v>0.12043795620437957</v>
      </c>
      <c r="L162" s="446">
        <v>4.7445255474452552E-2</v>
      </c>
      <c r="M162" s="728" t="s">
        <v>745</v>
      </c>
      <c r="N162" s="729"/>
      <c r="O162" s="729"/>
      <c r="P162" s="729"/>
      <c r="Q162" s="729"/>
      <c r="R162" s="729"/>
      <c r="S162" s="729"/>
      <c r="T162" s="730"/>
      <c r="U162" s="275"/>
      <c r="V162" s="314" t="s">
        <v>746</v>
      </c>
      <c r="W162" s="314" t="s">
        <v>747</v>
      </c>
      <c r="X162" s="314"/>
      <c r="Y162" s="275"/>
      <c r="Z162" s="275"/>
      <c r="AA162" s="275"/>
      <c r="AB162" s="275"/>
      <c r="AC162" s="275"/>
      <c r="AD162" s="275"/>
      <c r="AE162" s="275"/>
    </row>
    <row r="163" spans="1:31" ht="15" customHeight="1" outlineLevel="1" x14ac:dyDescent="0.3">
      <c r="A163" s="275"/>
      <c r="B163" s="474" t="s">
        <v>317</v>
      </c>
      <c r="C163" s="287" t="s">
        <v>36</v>
      </c>
      <c r="D163" s="293" t="s">
        <v>47</v>
      </c>
      <c r="E163" s="276">
        <v>190</v>
      </c>
      <c r="F163" s="442">
        <v>1.3103448275862069</v>
      </c>
      <c r="G163" s="279">
        <v>145</v>
      </c>
      <c r="H163" s="278">
        <v>0.23573200992555832</v>
      </c>
      <c r="I163" s="444">
        <v>0.16071907666120239</v>
      </c>
      <c r="J163" s="278">
        <v>7.501293326435593E-2</v>
      </c>
      <c r="K163" s="445">
        <v>0.1111111111111111</v>
      </c>
      <c r="L163" s="447">
        <v>0.16666666666666666</v>
      </c>
      <c r="M163" s="286"/>
      <c r="N163" s="286"/>
      <c r="O163" s="286"/>
      <c r="P163" s="286"/>
      <c r="Q163" s="286"/>
      <c r="R163" s="286"/>
      <c r="S163" s="286"/>
      <c r="T163" s="285"/>
      <c r="U163" s="275"/>
      <c r="V163" s="314"/>
      <c r="W163" s="314"/>
      <c r="X163" s="314"/>
      <c r="Y163" s="275"/>
      <c r="Z163" s="275"/>
      <c r="AA163" s="275"/>
      <c r="AB163" s="275"/>
      <c r="AC163" s="275"/>
      <c r="AD163" s="275"/>
      <c r="AE163" s="275"/>
    </row>
    <row r="164" spans="1:31" ht="15" customHeight="1" outlineLevel="1" x14ac:dyDescent="0.3">
      <c r="A164" s="275"/>
      <c r="B164" s="474" t="s">
        <v>364</v>
      </c>
      <c r="C164" s="287" t="s">
        <v>36</v>
      </c>
      <c r="D164" s="293" t="s">
        <v>49</v>
      </c>
      <c r="E164" s="276">
        <v>67</v>
      </c>
      <c r="F164" s="442">
        <v>0.37430167597765363</v>
      </c>
      <c r="G164" s="279">
        <v>179</v>
      </c>
      <c r="H164" s="278">
        <v>8.3126550868486346E-2</v>
      </c>
      <c r="I164" s="444">
        <v>-9.4756219199254449E-3</v>
      </c>
      <c r="J164" s="278">
        <v>9.2602172788411791E-2</v>
      </c>
      <c r="K164" s="445">
        <v>0.54545454545454541</v>
      </c>
      <c r="L164" s="447">
        <v>9.0909090909090912E-2</v>
      </c>
      <c r="M164" s="284"/>
      <c r="N164" s="284"/>
      <c r="O164" s="284"/>
      <c r="P164" s="284"/>
      <c r="Q164" s="284"/>
      <c r="R164" s="284"/>
      <c r="S164" s="284"/>
      <c r="T164" s="283"/>
      <c r="U164" s="275"/>
      <c r="V164" s="314"/>
      <c r="W164" s="314"/>
      <c r="X164" s="314"/>
      <c r="Y164" s="275"/>
      <c r="Z164" s="275"/>
      <c r="AA164" s="275"/>
      <c r="AB164" s="275"/>
      <c r="AC164" s="275"/>
      <c r="AD164" s="275"/>
      <c r="AE164" s="275"/>
    </row>
    <row r="165" spans="1:31" ht="15" customHeight="1" outlineLevel="1" x14ac:dyDescent="0.3">
      <c r="A165" s="275"/>
      <c r="B165" s="474" t="s">
        <v>365</v>
      </c>
      <c r="C165" s="287" t="s">
        <v>36</v>
      </c>
      <c r="D165" s="293" t="s">
        <v>390</v>
      </c>
      <c r="E165" s="276">
        <v>19</v>
      </c>
      <c r="F165" s="442">
        <v>0.125</v>
      </c>
      <c r="G165" s="279">
        <v>152</v>
      </c>
      <c r="H165" s="278">
        <v>2.3573200992555832E-2</v>
      </c>
      <c r="I165" s="444">
        <v>-5.5061046291458651E-2</v>
      </c>
      <c r="J165" s="278">
        <v>7.8634247284014483E-2</v>
      </c>
      <c r="K165" s="445">
        <v>0.5</v>
      </c>
      <c r="L165" s="447">
        <v>0.5</v>
      </c>
      <c r="M165" s="284"/>
      <c r="N165" s="284"/>
      <c r="O165" s="284"/>
      <c r="P165" s="284"/>
      <c r="Q165" s="284"/>
      <c r="R165" s="284"/>
      <c r="S165" s="284"/>
      <c r="T165" s="283"/>
      <c r="U165" s="275"/>
      <c r="V165" s="314"/>
      <c r="W165" s="314"/>
      <c r="X165" s="314"/>
      <c r="Y165" s="275"/>
      <c r="Z165" s="275"/>
      <c r="AA165" s="275"/>
      <c r="AB165" s="275"/>
      <c r="AC165" s="275"/>
      <c r="AD165" s="275"/>
      <c r="AE165" s="275"/>
    </row>
    <row r="166" spans="1:31" ht="15" customHeight="1" outlineLevel="1" x14ac:dyDescent="0.3">
      <c r="A166" s="275"/>
      <c r="B166" s="474" t="s">
        <v>366</v>
      </c>
      <c r="C166" s="287" t="s">
        <v>36</v>
      </c>
      <c r="D166" s="293" t="s">
        <v>51</v>
      </c>
      <c r="E166" s="276">
        <v>14</v>
      </c>
      <c r="F166" s="442">
        <v>0.10526315789473684</v>
      </c>
      <c r="G166" s="279">
        <v>133</v>
      </c>
      <c r="H166" s="278">
        <v>1.7369727047146403E-2</v>
      </c>
      <c r="I166" s="444">
        <v>-5.1435239326366275E-2</v>
      </c>
      <c r="J166" s="278">
        <v>6.8804966373512674E-2</v>
      </c>
      <c r="K166" s="445">
        <v>0</v>
      </c>
      <c r="L166" s="447">
        <v>0</v>
      </c>
      <c r="M166" s="284"/>
      <c r="N166" s="284"/>
      <c r="O166" s="284"/>
      <c r="P166" s="284"/>
      <c r="Q166" s="284"/>
      <c r="R166" s="284"/>
      <c r="S166" s="284"/>
      <c r="T166" s="283"/>
      <c r="U166" s="275"/>
      <c r="V166" s="314"/>
      <c r="W166" s="314"/>
      <c r="X166" s="314"/>
      <c r="Y166" s="275"/>
      <c r="Z166" s="275"/>
      <c r="AA166" s="275"/>
      <c r="AB166" s="275"/>
      <c r="AC166" s="275"/>
      <c r="AD166" s="275"/>
      <c r="AE166" s="275"/>
    </row>
    <row r="167" spans="1:31" ht="15" customHeight="1" outlineLevel="1" x14ac:dyDescent="0.3">
      <c r="A167" s="275"/>
      <c r="B167" s="474" t="s">
        <v>367</v>
      </c>
      <c r="C167" s="288" t="s">
        <v>36</v>
      </c>
      <c r="D167" s="293" t="s">
        <v>54</v>
      </c>
      <c r="E167" s="276">
        <v>10</v>
      </c>
      <c r="F167" s="442">
        <v>4.9504950495049507E-2</v>
      </c>
      <c r="G167" s="279">
        <v>202</v>
      </c>
      <c r="H167" s="278">
        <v>1.2406947890818859E-2</v>
      </c>
      <c r="I167" s="444">
        <v>-9.2093828105042491E-2</v>
      </c>
      <c r="J167" s="278">
        <v>0.10450077599586136</v>
      </c>
      <c r="K167" s="445">
        <v>0</v>
      </c>
      <c r="L167" s="447">
        <v>0</v>
      </c>
      <c r="M167" s="284"/>
      <c r="N167" s="284"/>
      <c r="O167" s="284"/>
      <c r="P167" s="284"/>
      <c r="Q167" s="284"/>
      <c r="R167" s="284"/>
      <c r="S167" s="284"/>
      <c r="T167" s="283"/>
      <c r="U167" s="275"/>
      <c r="V167" s="314"/>
      <c r="W167" s="314"/>
      <c r="X167" s="314"/>
      <c r="Y167" s="275"/>
      <c r="Z167" s="275"/>
      <c r="AA167" s="275"/>
      <c r="AB167" s="275"/>
      <c r="AC167" s="275"/>
      <c r="AD167" s="275"/>
      <c r="AE167" s="275"/>
    </row>
    <row r="168" spans="1:31" ht="20.100000000000001" customHeight="1" x14ac:dyDescent="0.3">
      <c r="A168" s="275"/>
      <c r="B168" s="450">
        <v>2</v>
      </c>
      <c r="C168" s="680" t="s">
        <v>42</v>
      </c>
      <c r="D168" s="681"/>
      <c r="E168" s="277">
        <v>705</v>
      </c>
      <c r="F168" s="442">
        <v>1.1298076923076923</v>
      </c>
      <c r="G168" s="279">
        <v>624</v>
      </c>
      <c r="H168" s="278">
        <v>0.19293924466338258</v>
      </c>
      <c r="I168" s="444">
        <v>9.661321811197783E-2</v>
      </c>
      <c r="J168" s="280">
        <v>9.632602655140475E-2</v>
      </c>
      <c r="K168" s="445">
        <v>0.16549295774647887</v>
      </c>
      <c r="L168" s="447">
        <v>0.10563380281690141</v>
      </c>
      <c r="M168" s="728" t="s">
        <v>637</v>
      </c>
      <c r="N168" s="729"/>
      <c r="O168" s="729"/>
      <c r="P168" s="729"/>
      <c r="Q168" s="729"/>
      <c r="R168" s="729"/>
      <c r="S168" s="729"/>
      <c r="T168" s="730"/>
      <c r="U168" s="275"/>
      <c r="V168" s="314" t="s">
        <v>720</v>
      </c>
      <c r="W168" s="314" t="s">
        <v>605</v>
      </c>
      <c r="X168" s="314"/>
      <c r="Y168" s="275"/>
      <c r="Z168" s="275"/>
      <c r="AA168" s="275"/>
      <c r="AB168" s="275"/>
      <c r="AC168" s="275"/>
      <c r="AD168" s="275"/>
      <c r="AE168" s="275"/>
    </row>
    <row r="169" spans="1:31" ht="15" customHeight="1" outlineLevel="1" x14ac:dyDescent="0.3">
      <c r="A169" s="275"/>
      <c r="B169" s="474" t="s">
        <v>318</v>
      </c>
      <c r="C169" s="287" t="s">
        <v>42</v>
      </c>
      <c r="D169" s="293" t="s">
        <v>381</v>
      </c>
      <c r="E169" s="276">
        <v>39</v>
      </c>
      <c r="F169" s="442">
        <v>0.21311475409836064</v>
      </c>
      <c r="G169" s="279">
        <v>183</v>
      </c>
      <c r="H169" s="278">
        <v>5.5319148936170209E-2</v>
      </c>
      <c r="I169" s="444">
        <v>-0.23795008183306057</v>
      </c>
      <c r="J169" s="278">
        <v>0.29326923076923078</v>
      </c>
      <c r="K169" s="445">
        <v>0.4</v>
      </c>
      <c r="L169" s="447">
        <v>0.2</v>
      </c>
      <c r="M169" s="284"/>
      <c r="N169" s="284"/>
      <c r="O169" s="284"/>
      <c r="P169" s="284"/>
      <c r="Q169" s="284"/>
      <c r="R169" s="284"/>
      <c r="S169" s="284"/>
      <c r="T169" s="283"/>
      <c r="U169" s="275"/>
      <c r="V169" s="314"/>
      <c r="W169" s="314"/>
      <c r="X169" s="314"/>
      <c r="Y169" s="275"/>
      <c r="Z169" s="275"/>
      <c r="AA169" s="275"/>
      <c r="AB169" s="275"/>
      <c r="AC169" s="275"/>
      <c r="AD169" s="275"/>
      <c r="AE169" s="275"/>
    </row>
    <row r="170" spans="1:31" ht="15" customHeight="1" outlineLevel="1" x14ac:dyDescent="0.3">
      <c r="A170" s="275"/>
      <c r="B170" s="475" t="s">
        <v>319</v>
      </c>
      <c r="C170" s="287" t="s">
        <v>42</v>
      </c>
      <c r="D170" s="293" t="s">
        <v>399</v>
      </c>
      <c r="E170" s="276">
        <v>16</v>
      </c>
      <c r="F170" s="442">
        <v>1.4545454545454546</v>
      </c>
      <c r="G170" s="279">
        <v>11</v>
      </c>
      <c r="H170" s="278">
        <v>2.2695035460992909E-2</v>
      </c>
      <c r="I170" s="444">
        <v>5.0668303327877813E-3</v>
      </c>
      <c r="J170" s="278">
        <v>1.7628205128205128E-2</v>
      </c>
      <c r="K170" s="445">
        <v>0</v>
      </c>
      <c r="L170" s="447">
        <v>0</v>
      </c>
      <c r="M170" s="284"/>
      <c r="N170" s="284"/>
      <c r="O170" s="284"/>
      <c r="P170" s="284"/>
      <c r="Q170" s="284"/>
      <c r="R170" s="284"/>
      <c r="S170" s="284"/>
      <c r="T170" s="283"/>
      <c r="U170" s="275"/>
      <c r="V170" s="314"/>
      <c r="W170" s="314"/>
      <c r="X170" s="314"/>
      <c r="Y170" s="275"/>
      <c r="Z170" s="275"/>
      <c r="AA170" s="275"/>
      <c r="AB170" s="275"/>
      <c r="AC170" s="275"/>
      <c r="AD170" s="275"/>
      <c r="AE170" s="275"/>
    </row>
    <row r="171" spans="1:31" ht="15" customHeight="1" outlineLevel="1" x14ac:dyDescent="0.3">
      <c r="A171" s="275"/>
      <c r="B171" s="475" t="s">
        <v>320</v>
      </c>
      <c r="C171" s="287" t="s">
        <v>42</v>
      </c>
      <c r="D171" s="293" t="s">
        <v>389</v>
      </c>
      <c r="E171" s="276">
        <v>10</v>
      </c>
      <c r="F171" s="442">
        <v>0.17857142857142858</v>
      </c>
      <c r="G171" s="279">
        <v>56</v>
      </c>
      <c r="H171" s="278">
        <v>1.4184397163120567E-2</v>
      </c>
      <c r="I171" s="444">
        <v>-7.555919258046917E-2</v>
      </c>
      <c r="J171" s="278">
        <v>8.9743589743589744E-2</v>
      </c>
      <c r="K171" s="445">
        <v>0</v>
      </c>
      <c r="L171" s="447">
        <v>1</v>
      </c>
      <c r="M171" s="284"/>
      <c r="N171" s="284"/>
      <c r="O171" s="284"/>
      <c r="P171" s="284"/>
      <c r="Q171" s="284"/>
      <c r="R171" s="284"/>
      <c r="S171" s="284"/>
      <c r="T171" s="283"/>
      <c r="U171" s="275"/>
      <c r="V171" s="314"/>
      <c r="W171" s="314"/>
      <c r="X171" s="314"/>
      <c r="Y171" s="275"/>
      <c r="Z171" s="275"/>
      <c r="AA171" s="275"/>
      <c r="AB171" s="275"/>
      <c r="AC171" s="275"/>
      <c r="AD171" s="275"/>
      <c r="AE171" s="275"/>
    </row>
    <row r="172" spans="1:31" ht="15" customHeight="1" outlineLevel="1" x14ac:dyDescent="0.3">
      <c r="A172" s="275"/>
      <c r="B172" s="475" t="s">
        <v>321</v>
      </c>
      <c r="C172" s="287" t="s">
        <v>42</v>
      </c>
      <c r="D172" s="293"/>
      <c r="E172" s="276">
        <v>0</v>
      </c>
      <c r="F172" s="442" t="s">
        <v>30</v>
      </c>
      <c r="G172" s="279">
        <v>0</v>
      </c>
      <c r="H172" s="278">
        <v>0</v>
      </c>
      <c r="I172" s="444">
        <v>0</v>
      </c>
      <c r="J172" s="278">
        <v>0</v>
      </c>
      <c r="K172" s="445">
        <v>0</v>
      </c>
      <c r="L172" s="447">
        <v>0</v>
      </c>
      <c r="M172" s="284"/>
      <c r="N172" s="284"/>
      <c r="O172" s="284"/>
      <c r="P172" s="284"/>
      <c r="Q172" s="284"/>
      <c r="R172" s="284"/>
      <c r="S172" s="284"/>
      <c r="T172" s="283"/>
      <c r="U172" s="275"/>
      <c r="V172" s="314"/>
      <c r="W172" s="314"/>
      <c r="X172" s="314"/>
      <c r="Y172" s="275"/>
      <c r="Z172" s="275"/>
      <c r="AA172" s="275"/>
      <c r="AB172" s="275"/>
      <c r="AC172" s="275"/>
      <c r="AD172" s="275"/>
      <c r="AE172" s="275"/>
    </row>
    <row r="173" spans="1:31" ht="15" customHeight="1" outlineLevel="1" x14ac:dyDescent="0.3">
      <c r="A173" s="275"/>
      <c r="B173" s="475" t="s">
        <v>322</v>
      </c>
      <c r="C173" s="287" t="s">
        <v>42</v>
      </c>
      <c r="D173" s="451"/>
      <c r="E173" s="276">
        <v>0</v>
      </c>
      <c r="F173" s="442" t="s">
        <v>30</v>
      </c>
      <c r="G173" s="279">
        <v>0</v>
      </c>
      <c r="H173" s="278">
        <v>0</v>
      </c>
      <c r="I173" s="444">
        <v>0</v>
      </c>
      <c r="J173" s="278">
        <v>0</v>
      </c>
      <c r="K173" s="445">
        <v>0</v>
      </c>
      <c r="L173" s="447">
        <v>0</v>
      </c>
      <c r="M173" s="284"/>
      <c r="N173" s="284"/>
      <c r="O173" s="284"/>
      <c r="P173" s="284"/>
      <c r="Q173" s="284"/>
      <c r="R173" s="284"/>
      <c r="S173" s="284"/>
      <c r="T173" s="283"/>
      <c r="U173" s="275"/>
      <c r="V173" s="314"/>
      <c r="W173" s="314"/>
      <c r="X173" s="314"/>
      <c r="Y173" s="275"/>
      <c r="Z173" s="275"/>
      <c r="AA173" s="275"/>
      <c r="AB173" s="275"/>
      <c r="AC173" s="275"/>
      <c r="AD173" s="275"/>
      <c r="AE173" s="275"/>
    </row>
    <row r="174" spans="1:31" ht="20.100000000000001" customHeight="1" x14ac:dyDescent="0.3">
      <c r="A174" s="275"/>
      <c r="B174" s="441">
        <v>3</v>
      </c>
      <c r="C174" s="680" t="s">
        <v>45</v>
      </c>
      <c r="D174" s="681"/>
      <c r="E174" s="277">
        <v>546</v>
      </c>
      <c r="F174" s="442">
        <v>0.40354767184035478</v>
      </c>
      <c r="G174" s="279">
        <v>1353</v>
      </c>
      <c r="H174" s="278">
        <v>0.14942528735632185</v>
      </c>
      <c r="I174" s="444">
        <v>-5.9435472137349038E-2</v>
      </c>
      <c r="J174" s="280">
        <v>0.20886075949367089</v>
      </c>
      <c r="K174" s="445">
        <v>0.19631901840490798</v>
      </c>
      <c r="L174" s="447">
        <v>0.19631901840490798</v>
      </c>
      <c r="M174" s="728" t="s">
        <v>468</v>
      </c>
      <c r="N174" s="729"/>
      <c r="O174" s="729"/>
      <c r="P174" s="729"/>
      <c r="Q174" s="729"/>
      <c r="R174" s="729"/>
      <c r="S174" s="729"/>
      <c r="T174" s="730"/>
      <c r="U174" s="275"/>
      <c r="V174" s="314" t="s">
        <v>604</v>
      </c>
      <c r="W174" s="314">
        <v>0</v>
      </c>
      <c r="X174" s="314"/>
      <c r="Y174" s="275"/>
      <c r="Z174" s="275"/>
      <c r="AA174" s="275"/>
      <c r="AB174" s="275"/>
      <c r="AC174" s="275"/>
      <c r="AD174" s="275"/>
      <c r="AE174" s="275"/>
    </row>
    <row r="175" spans="1:31" ht="15" customHeight="1" outlineLevel="1" x14ac:dyDescent="0.3">
      <c r="A175" s="275"/>
      <c r="B175" s="475" t="s">
        <v>323</v>
      </c>
      <c r="C175" s="287" t="s">
        <v>45</v>
      </c>
      <c r="D175" s="293" t="s">
        <v>394</v>
      </c>
      <c r="E175" s="276">
        <v>66</v>
      </c>
      <c r="F175" s="442">
        <v>0.17460317460317459</v>
      </c>
      <c r="G175" s="279">
        <v>378</v>
      </c>
      <c r="H175" s="278">
        <v>0.12087912087912088</v>
      </c>
      <c r="I175" s="444">
        <v>-0.158500036548817</v>
      </c>
      <c r="J175" s="278">
        <v>0.2793791574279379</v>
      </c>
      <c r="K175" s="445">
        <v>0.16666666666666666</v>
      </c>
      <c r="L175" s="447">
        <v>0.33333333333333331</v>
      </c>
      <c r="M175" s="284"/>
      <c r="N175" s="284"/>
      <c r="O175" s="284"/>
      <c r="P175" s="284"/>
      <c r="Q175" s="284"/>
      <c r="R175" s="284"/>
      <c r="S175" s="284"/>
      <c r="T175" s="283"/>
      <c r="U175" s="275"/>
      <c r="V175" s="314"/>
      <c r="W175" s="314"/>
      <c r="X175" s="314"/>
      <c r="Y175" s="275"/>
      <c r="Z175" s="275"/>
      <c r="AA175" s="275"/>
      <c r="AB175" s="275"/>
      <c r="AC175" s="275"/>
      <c r="AD175" s="275"/>
      <c r="AE175" s="275"/>
    </row>
    <row r="176" spans="1:31" ht="15" customHeight="1" outlineLevel="1" x14ac:dyDescent="0.3">
      <c r="A176" s="275"/>
      <c r="B176" s="475" t="s">
        <v>324</v>
      </c>
      <c r="C176" s="287" t="s">
        <v>45</v>
      </c>
      <c r="D176" s="293" t="s">
        <v>398</v>
      </c>
      <c r="E176" s="276">
        <v>55</v>
      </c>
      <c r="F176" s="442">
        <v>0.17133956386292834</v>
      </c>
      <c r="G176" s="279">
        <v>321</v>
      </c>
      <c r="H176" s="278">
        <v>0.10073260073260074</v>
      </c>
      <c r="I176" s="444">
        <v>-0.13651795359112431</v>
      </c>
      <c r="J176" s="278">
        <v>0.23725055432372505</v>
      </c>
      <c r="K176" s="445">
        <v>0.14285714285714285</v>
      </c>
      <c r="L176" s="447">
        <v>0.14285714285714285</v>
      </c>
      <c r="M176" s="284"/>
      <c r="N176" s="284"/>
      <c r="O176" s="284"/>
      <c r="P176" s="284"/>
      <c r="Q176" s="284"/>
      <c r="R176" s="284"/>
      <c r="S176" s="284"/>
      <c r="T176" s="283"/>
      <c r="U176" s="275"/>
      <c r="V176" s="314"/>
      <c r="W176" s="314"/>
      <c r="X176" s="314"/>
      <c r="Y176" s="275"/>
      <c r="Z176" s="275"/>
      <c r="AA176" s="275"/>
      <c r="AB176" s="275"/>
      <c r="AC176" s="275"/>
      <c r="AD176" s="275"/>
      <c r="AE176" s="275"/>
    </row>
    <row r="177" spans="1:31" ht="15" customHeight="1" outlineLevel="1" x14ac:dyDescent="0.3">
      <c r="A177" s="275"/>
      <c r="B177" s="475" t="s">
        <v>325</v>
      </c>
      <c r="C177" s="287" t="s">
        <v>45</v>
      </c>
      <c r="D177" s="293" t="s">
        <v>393</v>
      </c>
      <c r="E177" s="276">
        <v>10</v>
      </c>
      <c r="F177" s="442">
        <v>0.11235955056179775</v>
      </c>
      <c r="G177" s="279">
        <v>89</v>
      </c>
      <c r="H177" s="278">
        <v>1.8315018315018316E-2</v>
      </c>
      <c r="I177" s="444">
        <v>-4.7464730391559656E-2</v>
      </c>
      <c r="J177" s="278">
        <v>6.5779748706577976E-2</v>
      </c>
      <c r="K177" s="445">
        <v>1</v>
      </c>
      <c r="L177" s="447">
        <v>0</v>
      </c>
      <c r="M177" s="284"/>
      <c r="N177" s="284"/>
      <c r="O177" s="284"/>
      <c r="P177" s="284"/>
      <c r="Q177" s="284"/>
      <c r="R177" s="284"/>
      <c r="S177" s="284"/>
      <c r="T177" s="283"/>
      <c r="U177" s="275"/>
      <c r="V177" s="314"/>
      <c r="W177" s="314"/>
      <c r="X177" s="314"/>
      <c r="Y177" s="275"/>
      <c r="Z177" s="275"/>
      <c r="AA177" s="275"/>
      <c r="AB177" s="275"/>
      <c r="AC177" s="275"/>
      <c r="AD177" s="275"/>
      <c r="AE177" s="275"/>
    </row>
    <row r="178" spans="1:31" ht="15" customHeight="1" outlineLevel="1" x14ac:dyDescent="0.3">
      <c r="A178" s="275"/>
      <c r="B178" s="475" t="s">
        <v>326</v>
      </c>
      <c r="C178" s="287" t="s">
        <v>45</v>
      </c>
      <c r="D178" s="293" t="s">
        <v>384</v>
      </c>
      <c r="E178" s="276">
        <v>3</v>
      </c>
      <c r="F178" s="442">
        <v>8.8235294117647065E-2</v>
      </c>
      <c r="G178" s="279">
        <v>34</v>
      </c>
      <c r="H178" s="278">
        <v>5.4945054945054949E-3</v>
      </c>
      <c r="I178" s="444">
        <v>-1.963483670800744E-2</v>
      </c>
      <c r="J178" s="278">
        <v>2.5129342202512936E-2</v>
      </c>
      <c r="K178" s="445" t="s">
        <v>32</v>
      </c>
      <c r="L178" s="447" t="s">
        <v>32</v>
      </c>
      <c r="M178" s="284"/>
      <c r="N178" s="284"/>
      <c r="O178" s="284"/>
      <c r="P178" s="284"/>
      <c r="Q178" s="284"/>
      <c r="R178" s="284"/>
      <c r="S178" s="284"/>
      <c r="T178" s="283"/>
      <c r="U178" s="275"/>
      <c r="V178" s="314"/>
      <c r="W178" s="314"/>
      <c r="X178" s="314"/>
      <c r="Y178" s="275"/>
      <c r="Z178" s="275"/>
      <c r="AA178" s="275"/>
      <c r="AB178" s="275"/>
      <c r="AC178" s="275"/>
      <c r="AD178" s="275"/>
      <c r="AE178" s="275"/>
    </row>
    <row r="179" spans="1:31" ht="15" customHeight="1" outlineLevel="1" x14ac:dyDescent="0.3">
      <c r="A179" s="275"/>
      <c r="B179" s="475" t="s">
        <v>327</v>
      </c>
      <c r="C179" s="288" t="s">
        <v>45</v>
      </c>
      <c r="D179" s="451"/>
      <c r="E179" s="276">
        <v>0</v>
      </c>
      <c r="F179" s="442" t="s">
        <v>30</v>
      </c>
      <c r="G179" s="279">
        <v>0</v>
      </c>
      <c r="H179" s="278">
        <v>0</v>
      </c>
      <c r="I179" s="444">
        <v>0</v>
      </c>
      <c r="J179" s="278">
        <v>0</v>
      </c>
      <c r="K179" s="445">
        <v>0</v>
      </c>
      <c r="L179" s="447">
        <v>0</v>
      </c>
      <c r="M179" s="284"/>
      <c r="N179" s="284"/>
      <c r="O179" s="284"/>
      <c r="P179" s="284"/>
      <c r="Q179" s="284"/>
      <c r="R179" s="284"/>
      <c r="S179" s="284"/>
      <c r="T179" s="283"/>
      <c r="U179" s="275"/>
      <c r="V179" s="314"/>
      <c r="W179" s="314"/>
      <c r="X179" s="314"/>
      <c r="Y179" s="275"/>
      <c r="Z179" s="275"/>
      <c r="AA179" s="275"/>
      <c r="AB179" s="275"/>
      <c r="AC179" s="275"/>
      <c r="AD179" s="275"/>
      <c r="AE179" s="275"/>
    </row>
    <row r="180" spans="1:31" ht="20.100000000000001" customHeight="1" x14ac:dyDescent="0.3">
      <c r="A180" s="275"/>
      <c r="B180" s="441">
        <v>4</v>
      </c>
      <c r="C180" s="691" t="s">
        <v>41</v>
      </c>
      <c r="D180" s="692"/>
      <c r="E180" s="277">
        <v>480</v>
      </c>
      <c r="F180" s="442">
        <v>0.57831325301204817</v>
      </c>
      <c r="G180" s="279">
        <v>830</v>
      </c>
      <c r="H180" s="278">
        <v>0.13136288998357964</v>
      </c>
      <c r="I180" s="444">
        <v>3.2369251796278142E-3</v>
      </c>
      <c r="J180" s="280">
        <v>0.12812596480395183</v>
      </c>
      <c r="K180" s="445">
        <v>0.12871287128712872</v>
      </c>
      <c r="L180" s="447">
        <v>0.19801980198019803</v>
      </c>
      <c r="M180" s="728" t="s">
        <v>470</v>
      </c>
      <c r="N180" s="729"/>
      <c r="O180" s="729"/>
      <c r="P180" s="729"/>
      <c r="Q180" s="729"/>
      <c r="R180" s="729"/>
      <c r="S180" s="729"/>
      <c r="T180" s="730"/>
      <c r="U180" s="275"/>
      <c r="V180" s="314" t="s">
        <v>607</v>
      </c>
      <c r="W180" s="314" t="s">
        <v>608</v>
      </c>
      <c r="X180" s="314"/>
      <c r="Y180" s="275"/>
      <c r="Z180" s="275"/>
      <c r="AA180" s="3"/>
      <c r="AB180" s="275"/>
      <c r="AC180" s="275"/>
      <c r="AD180" s="275"/>
      <c r="AE180" s="275"/>
    </row>
    <row r="181" spans="1:31" ht="15" customHeight="1" outlineLevel="1" x14ac:dyDescent="0.3">
      <c r="A181" s="275"/>
      <c r="B181" s="474" t="s">
        <v>328</v>
      </c>
      <c r="C181" s="452" t="s">
        <v>41</v>
      </c>
      <c r="D181" s="293" t="s">
        <v>386</v>
      </c>
      <c r="E181" s="276">
        <v>62</v>
      </c>
      <c r="F181" s="442">
        <v>0.31958762886597936</v>
      </c>
      <c r="G181" s="279">
        <v>194</v>
      </c>
      <c r="H181" s="278">
        <v>0.12916666666666668</v>
      </c>
      <c r="I181" s="444">
        <v>-0.10456827309236946</v>
      </c>
      <c r="J181" s="278">
        <v>0.23373493975903614</v>
      </c>
      <c r="K181" s="445">
        <v>0.2</v>
      </c>
      <c r="L181" s="447">
        <v>0.2</v>
      </c>
      <c r="M181" s="284"/>
      <c r="N181" s="284"/>
      <c r="O181" s="284"/>
      <c r="P181" s="284"/>
      <c r="Q181" s="284"/>
      <c r="R181" s="284"/>
      <c r="S181" s="284"/>
      <c r="T181" s="283"/>
      <c r="U181" s="275"/>
      <c r="V181" s="314"/>
      <c r="W181" s="314"/>
      <c r="X181" s="314"/>
      <c r="Y181" s="275"/>
      <c r="Z181" s="275"/>
      <c r="AA181" s="275"/>
      <c r="AB181" s="275"/>
      <c r="AC181" s="275"/>
      <c r="AD181" s="275"/>
      <c r="AE181" s="275"/>
    </row>
    <row r="182" spans="1:31" ht="15" customHeight="1" outlineLevel="1" x14ac:dyDescent="0.3">
      <c r="A182" s="275"/>
      <c r="B182" s="474" t="s">
        <v>329</v>
      </c>
      <c r="C182" s="452" t="s">
        <v>41</v>
      </c>
      <c r="D182" s="453" t="s">
        <v>385</v>
      </c>
      <c r="E182" s="276">
        <v>36</v>
      </c>
      <c r="F182" s="442">
        <v>0.29032258064516131</v>
      </c>
      <c r="G182" s="279">
        <v>124</v>
      </c>
      <c r="H182" s="278">
        <v>7.4999999999999997E-2</v>
      </c>
      <c r="I182" s="444">
        <v>-7.439759036144579E-2</v>
      </c>
      <c r="J182" s="278">
        <v>0.14939759036144579</v>
      </c>
      <c r="K182" s="445">
        <v>0.2</v>
      </c>
      <c r="L182" s="447">
        <v>0</v>
      </c>
      <c r="M182" s="284"/>
      <c r="N182" s="284"/>
      <c r="O182" s="284"/>
      <c r="P182" s="284"/>
      <c r="Q182" s="284"/>
      <c r="R182" s="284"/>
      <c r="S182" s="284"/>
      <c r="T182" s="283"/>
      <c r="U182" s="275"/>
      <c r="V182" s="314"/>
      <c r="W182" s="314"/>
      <c r="X182" s="314"/>
      <c r="Y182" s="275"/>
      <c r="Z182" s="275"/>
      <c r="AA182" s="275"/>
      <c r="AB182" s="275"/>
      <c r="AC182" s="275"/>
      <c r="AD182" s="275"/>
      <c r="AE182" s="275"/>
    </row>
    <row r="183" spans="1:31" ht="15" customHeight="1" outlineLevel="1" x14ac:dyDescent="0.3">
      <c r="A183" s="275"/>
      <c r="B183" s="474" t="s">
        <v>330</v>
      </c>
      <c r="C183" s="452" t="s">
        <v>41</v>
      </c>
      <c r="D183" s="453" t="s">
        <v>392</v>
      </c>
      <c r="E183" s="276">
        <v>29</v>
      </c>
      <c r="F183" s="442">
        <v>9.9656357388316158E-2</v>
      </c>
      <c r="G183" s="279">
        <v>291</v>
      </c>
      <c r="H183" s="278">
        <v>6.0416666666666667E-2</v>
      </c>
      <c r="I183" s="444">
        <v>-0.29018574297188754</v>
      </c>
      <c r="J183" s="278">
        <v>0.35060240963855421</v>
      </c>
      <c r="K183" s="445">
        <v>0</v>
      </c>
      <c r="L183" s="447">
        <v>0</v>
      </c>
      <c r="M183" s="284"/>
      <c r="N183" s="284"/>
      <c r="O183" s="284"/>
      <c r="P183" s="284"/>
      <c r="Q183" s="284"/>
      <c r="R183" s="284"/>
      <c r="S183" s="284"/>
      <c r="T183" s="283"/>
      <c r="U183" s="275"/>
      <c r="V183" s="314"/>
      <c r="W183" s="314"/>
      <c r="X183" s="314"/>
      <c r="Y183" s="275"/>
      <c r="Z183" s="275"/>
      <c r="AA183" s="275"/>
      <c r="AB183" s="275"/>
      <c r="AC183" s="275"/>
      <c r="AD183" s="275"/>
      <c r="AE183" s="275"/>
    </row>
    <row r="184" spans="1:31" ht="15" customHeight="1" outlineLevel="1" x14ac:dyDescent="0.3">
      <c r="A184" s="275"/>
      <c r="B184" s="474" t="s">
        <v>331</v>
      </c>
      <c r="C184" s="452" t="s">
        <v>41</v>
      </c>
      <c r="D184" s="293"/>
      <c r="E184" s="276">
        <v>0</v>
      </c>
      <c r="F184" s="442" t="s">
        <v>30</v>
      </c>
      <c r="G184" s="279">
        <v>0</v>
      </c>
      <c r="H184" s="278">
        <v>0</v>
      </c>
      <c r="I184" s="444">
        <v>0</v>
      </c>
      <c r="J184" s="278">
        <v>0</v>
      </c>
      <c r="K184" s="445">
        <v>0</v>
      </c>
      <c r="L184" s="447">
        <v>0</v>
      </c>
      <c r="M184" s="284"/>
      <c r="N184" s="284"/>
      <c r="O184" s="284"/>
      <c r="P184" s="284"/>
      <c r="Q184" s="284"/>
      <c r="R184" s="284"/>
      <c r="S184" s="284"/>
      <c r="T184" s="283"/>
      <c r="U184" s="275"/>
      <c r="V184" s="314"/>
      <c r="W184" s="314"/>
      <c r="X184" s="314"/>
      <c r="Y184" s="275"/>
      <c r="Z184" s="275"/>
      <c r="AA184" s="275"/>
      <c r="AB184" s="275"/>
      <c r="AC184" s="275"/>
      <c r="AD184" s="275"/>
      <c r="AE184" s="275"/>
    </row>
    <row r="185" spans="1:31" ht="15" customHeight="1" outlineLevel="1" x14ac:dyDescent="0.3">
      <c r="A185" s="275"/>
      <c r="B185" s="474" t="s">
        <v>332</v>
      </c>
      <c r="C185" s="452" t="s">
        <v>41</v>
      </c>
      <c r="D185" s="454"/>
      <c r="E185" s="276">
        <v>0</v>
      </c>
      <c r="F185" s="442" t="s">
        <v>30</v>
      </c>
      <c r="G185" s="279">
        <v>0</v>
      </c>
      <c r="H185" s="278">
        <v>0</v>
      </c>
      <c r="I185" s="444">
        <v>0</v>
      </c>
      <c r="J185" s="278">
        <v>0</v>
      </c>
      <c r="K185" s="445">
        <v>0</v>
      </c>
      <c r="L185" s="447">
        <v>0</v>
      </c>
      <c r="M185" s="284"/>
      <c r="N185" s="284"/>
      <c r="O185" s="284"/>
      <c r="P185" s="284"/>
      <c r="Q185" s="284"/>
      <c r="R185" s="284"/>
      <c r="S185" s="284"/>
      <c r="T185" s="283"/>
      <c r="U185" s="275"/>
      <c r="V185" s="314"/>
      <c r="W185" s="314"/>
      <c r="X185" s="314"/>
      <c r="Y185" s="275"/>
      <c r="Z185" s="275"/>
      <c r="AA185" s="275"/>
      <c r="AB185" s="275"/>
      <c r="AC185" s="275"/>
      <c r="AD185" s="275"/>
      <c r="AE185" s="275"/>
    </row>
    <row r="186" spans="1:31" ht="20.100000000000001" customHeight="1" x14ac:dyDescent="0.3">
      <c r="A186" s="275"/>
      <c r="B186" s="441">
        <v>5</v>
      </c>
      <c r="C186" s="691" t="s">
        <v>37</v>
      </c>
      <c r="D186" s="692"/>
      <c r="E186" s="277">
        <v>315</v>
      </c>
      <c r="F186" s="442">
        <v>0.43448275862068964</v>
      </c>
      <c r="G186" s="279">
        <v>725</v>
      </c>
      <c r="H186" s="278">
        <v>8.6206896551724144E-2</v>
      </c>
      <c r="I186" s="444">
        <v>-2.5710361861366313E-2</v>
      </c>
      <c r="J186" s="280">
        <v>0.11191725841309046</v>
      </c>
      <c r="K186" s="445">
        <v>4.8387096774193547E-2</v>
      </c>
      <c r="L186" s="447">
        <v>0.14516129032258066</v>
      </c>
      <c r="M186" s="728" t="s">
        <v>440</v>
      </c>
      <c r="N186" s="729"/>
      <c r="O186" s="729"/>
      <c r="P186" s="729"/>
      <c r="Q186" s="729"/>
      <c r="R186" s="729"/>
      <c r="S186" s="729"/>
      <c r="T186" s="730"/>
      <c r="U186" s="275"/>
      <c r="V186" s="314" t="s">
        <v>609</v>
      </c>
      <c r="W186" s="314">
        <v>0</v>
      </c>
      <c r="X186" s="314"/>
      <c r="Y186" s="275"/>
      <c r="Z186" s="275"/>
      <c r="AA186" s="275"/>
      <c r="AB186" s="275"/>
      <c r="AC186" s="275"/>
      <c r="AD186" s="275"/>
      <c r="AE186" s="275"/>
    </row>
    <row r="187" spans="1:31" ht="15" customHeight="1" outlineLevel="1" x14ac:dyDescent="0.3">
      <c r="A187" s="275"/>
      <c r="B187" s="475" t="s">
        <v>333</v>
      </c>
      <c r="C187" s="452" t="s">
        <v>37</v>
      </c>
      <c r="D187" s="293" t="s">
        <v>396</v>
      </c>
      <c r="E187" s="276">
        <v>67</v>
      </c>
      <c r="F187" s="442">
        <v>0.25475285171102663</v>
      </c>
      <c r="G187" s="279">
        <v>263</v>
      </c>
      <c r="H187" s="278">
        <v>0.21269841269841269</v>
      </c>
      <c r="I187" s="444">
        <v>-0.15006020799124251</v>
      </c>
      <c r="J187" s="278">
        <v>0.3627586206896552</v>
      </c>
      <c r="K187" s="445">
        <v>0</v>
      </c>
      <c r="L187" s="447">
        <v>0.1</v>
      </c>
      <c r="M187" s="284"/>
      <c r="N187" s="284"/>
      <c r="O187" s="284"/>
      <c r="P187" s="284"/>
      <c r="Q187" s="284"/>
      <c r="R187" s="284"/>
      <c r="S187" s="284"/>
      <c r="T187" s="283"/>
      <c r="U187" s="275"/>
      <c r="V187" s="314"/>
      <c r="W187" s="314"/>
      <c r="X187" s="314"/>
      <c r="Y187" s="275"/>
      <c r="Z187" s="275"/>
      <c r="AA187" s="275"/>
      <c r="AB187" s="275"/>
      <c r="AC187" s="275"/>
      <c r="AD187" s="275"/>
      <c r="AE187" s="275"/>
    </row>
    <row r="188" spans="1:31" ht="15" customHeight="1" outlineLevel="1" x14ac:dyDescent="0.3">
      <c r="A188" s="275"/>
      <c r="B188" s="475" t="s">
        <v>334</v>
      </c>
      <c r="C188" s="452" t="s">
        <v>37</v>
      </c>
      <c r="D188" s="293" t="s">
        <v>397</v>
      </c>
      <c r="E188" s="276">
        <v>4</v>
      </c>
      <c r="F188" s="442">
        <v>1.9417475728155338E-2</v>
      </c>
      <c r="G188" s="279">
        <v>206</v>
      </c>
      <c r="H188" s="278">
        <v>1.2698412698412698E-2</v>
      </c>
      <c r="I188" s="444">
        <v>-0.27143951833607005</v>
      </c>
      <c r="J188" s="278">
        <v>0.28413793103448276</v>
      </c>
      <c r="K188" s="445" t="s">
        <v>32</v>
      </c>
      <c r="L188" s="447" t="s">
        <v>32</v>
      </c>
      <c r="M188" s="284"/>
      <c r="N188" s="284"/>
      <c r="O188" s="284"/>
      <c r="P188" s="284"/>
      <c r="Q188" s="284"/>
      <c r="R188" s="284"/>
      <c r="S188" s="284"/>
      <c r="T188" s="283"/>
      <c r="U188" s="275"/>
      <c r="V188" s="314"/>
      <c r="W188" s="314"/>
      <c r="X188" s="314"/>
      <c r="Y188" s="275"/>
      <c r="Z188" s="275"/>
      <c r="AA188" s="275"/>
      <c r="AB188" s="275"/>
      <c r="AC188" s="275"/>
      <c r="AD188" s="275"/>
      <c r="AE188" s="275"/>
    </row>
    <row r="189" spans="1:31" ht="15" customHeight="1" outlineLevel="1" x14ac:dyDescent="0.3">
      <c r="A189" s="275"/>
      <c r="B189" s="475" t="s">
        <v>335</v>
      </c>
      <c r="C189" s="452" t="s">
        <v>37</v>
      </c>
      <c r="D189" s="293" t="s">
        <v>434</v>
      </c>
      <c r="E189" s="276">
        <v>0</v>
      </c>
      <c r="F189" s="442">
        <v>0</v>
      </c>
      <c r="G189" s="279">
        <v>1</v>
      </c>
      <c r="H189" s="278">
        <v>0</v>
      </c>
      <c r="I189" s="444">
        <v>-1.3793103448275861E-3</v>
      </c>
      <c r="J189" s="278">
        <v>1.3793103448275861E-3</v>
      </c>
      <c r="K189" s="445" t="s">
        <v>32</v>
      </c>
      <c r="L189" s="447" t="s">
        <v>32</v>
      </c>
      <c r="M189" s="284"/>
      <c r="N189" s="284"/>
      <c r="O189" s="284"/>
      <c r="P189" s="284"/>
      <c r="Q189" s="284"/>
      <c r="R189" s="284"/>
      <c r="S189" s="284"/>
      <c r="T189" s="283"/>
      <c r="U189" s="275"/>
      <c r="V189" s="314"/>
      <c r="W189" s="314"/>
      <c r="X189" s="314"/>
      <c r="Y189" s="275"/>
      <c r="Z189" s="275"/>
      <c r="AA189" s="275"/>
      <c r="AB189" s="275"/>
      <c r="AC189" s="275"/>
      <c r="AD189" s="275"/>
      <c r="AE189" s="275"/>
    </row>
    <row r="190" spans="1:31" ht="15" customHeight="1" outlineLevel="1" x14ac:dyDescent="0.3">
      <c r="A190" s="275"/>
      <c r="B190" s="475" t="s">
        <v>336</v>
      </c>
      <c r="C190" s="452" t="s">
        <v>37</v>
      </c>
      <c r="D190" s="293"/>
      <c r="E190" s="276">
        <v>0</v>
      </c>
      <c r="F190" s="442" t="s">
        <v>30</v>
      </c>
      <c r="G190" s="279">
        <v>0</v>
      </c>
      <c r="H190" s="278">
        <v>0</v>
      </c>
      <c r="I190" s="444">
        <v>0</v>
      </c>
      <c r="J190" s="278">
        <v>0</v>
      </c>
      <c r="K190" s="445">
        <v>0</v>
      </c>
      <c r="L190" s="447">
        <v>0</v>
      </c>
      <c r="M190" s="284"/>
      <c r="N190" s="284"/>
      <c r="O190" s="284"/>
      <c r="P190" s="284"/>
      <c r="Q190" s="284"/>
      <c r="R190" s="284"/>
      <c r="S190" s="284"/>
      <c r="T190" s="283"/>
      <c r="U190" s="275"/>
      <c r="V190" s="314"/>
      <c r="W190" s="314"/>
      <c r="X190" s="314"/>
      <c r="Y190" s="275"/>
      <c r="Z190" s="275"/>
      <c r="AA190" s="275"/>
      <c r="AB190" s="275"/>
      <c r="AC190" s="275"/>
      <c r="AD190" s="275"/>
      <c r="AE190" s="275"/>
    </row>
    <row r="191" spans="1:31" ht="15" customHeight="1" outlineLevel="1" x14ac:dyDescent="0.3">
      <c r="A191" s="275"/>
      <c r="B191" s="475" t="s">
        <v>337</v>
      </c>
      <c r="C191" s="455" t="s">
        <v>37</v>
      </c>
      <c r="D191" s="293"/>
      <c r="E191" s="276">
        <v>0</v>
      </c>
      <c r="F191" s="442" t="s">
        <v>30</v>
      </c>
      <c r="G191" s="279">
        <v>0</v>
      </c>
      <c r="H191" s="278">
        <v>0</v>
      </c>
      <c r="I191" s="444">
        <v>0</v>
      </c>
      <c r="J191" s="278">
        <v>0</v>
      </c>
      <c r="K191" s="445">
        <v>0</v>
      </c>
      <c r="L191" s="447">
        <v>0</v>
      </c>
      <c r="M191" s="284"/>
      <c r="N191" s="284"/>
      <c r="O191" s="284"/>
      <c r="P191" s="284"/>
      <c r="Q191" s="284"/>
      <c r="R191" s="284"/>
      <c r="S191" s="284"/>
      <c r="T191" s="283"/>
      <c r="U191" s="275"/>
      <c r="V191" s="314"/>
      <c r="W191" s="314"/>
      <c r="X191" s="314"/>
      <c r="Y191" s="275"/>
      <c r="Z191" s="275"/>
      <c r="AA191" s="275"/>
      <c r="AB191" s="275"/>
      <c r="AC191" s="275"/>
      <c r="AD191" s="275"/>
      <c r="AE191" s="275"/>
    </row>
    <row r="192" spans="1:31" ht="20.100000000000001" customHeight="1" x14ac:dyDescent="0.3">
      <c r="A192" s="275"/>
      <c r="B192" s="450">
        <v>6</v>
      </c>
      <c r="C192" s="698" t="s">
        <v>237</v>
      </c>
      <c r="D192" s="699"/>
      <c r="E192" s="277">
        <v>283</v>
      </c>
      <c r="F192" s="442">
        <v>1.4894736842105263</v>
      </c>
      <c r="G192" s="279">
        <v>190</v>
      </c>
      <c r="H192" s="278">
        <v>7.7449370552818822E-2</v>
      </c>
      <c r="I192" s="444">
        <v>4.8119330416974429E-2</v>
      </c>
      <c r="J192" s="280">
        <v>2.9330040135844396E-2</v>
      </c>
      <c r="K192" s="445">
        <v>0.10869565217391304</v>
      </c>
      <c r="L192" s="447">
        <v>0.17391304347826086</v>
      </c>
      <c r="M192" s="728" t="s">
        <v>638</v>
      </c>
      <c r="N192" s="729"/>
      <c r="O192" s="729"/>
      <c r="P192" s="729"/>
      <c r="Q192" s="729"/>
      <c r="R192" s="729"/>
      <c r="S192" s="729"/>
      <c r="T192" s="730"/>
      <c r="U192" s="275"/>
      <c r="V192" s="314" t="s">
        <v>612</v>
      </c>
      <c r="W192" s="314">
        <v>0</v>
      </c>
      <c r="X192" s="314"/>
      <c r="Y192" s="275"/>
      <c r="Z192" s="275"/>
      <c r="AA192" s="275"/>
      <c r="AB192" s="275"/>
      <c r="AC192" s="275"/>
      <c r="AD192" s="275"/>
      <c r="AE192" s="275"/>
    </row>
    <row r="193" spans="1:31" ht="15" customHeight="1" outlineLevel="1" x14ac:dyDescent="0.3">
      <c r="A193" s="275"/>
      <c r="B193" s="475" t="s">
        <v>338</v>
      </c>
      <c r="C193" s="452" t="s">
        <v>237</v>
      </c>
      <c r="D193" s="293" t="s">
        <v>382</v>
      </c>
      <c r="E193" s="276">
        <v>21</v>
      </c>
      <c r="F193" s="442">
        <v>0.26250000000000001</v>
      </c>
      <c r="G193" s="279">
        <v>80</v>
      </c>
      <c r="H193" s="278">
        <v>7.4204946996466431E-2</v>
      </c>
      <c r="I193" s="444">
        <v>-0.34684768458248094</v>
      </c>
      <c r="J193" s="278">
        <v>0.42105263157894735</v>
      </c>
      <c r="K193" s="445" t="s">
        <v>32</v>
      </c>
      <c r="L193" s="447" t="s">
        <v>32</v>
      </c>
      <c r="M193" s="284"/>
      <c r="N193" s="284"/>
      <c r="O193" s="284"/>
      <c r="P193" s="284"/>
      <c r="Q193" s="284"/>
      <c r="R193" s="284"/>
      <c r="S193" s="284"/>
      <c r="T193" s="283"/>
      <c r="U193" s="275"/>
      <c r="V193" s="314"/>
      <c r="W193" s="314"/>
      <c r="X193" s="314"/>
      <c r="Y193" s="275"/>
      <c r="Z193" s="275"/>
      <c r="AA193" s="275"/>
      <c r="AB193" s="275"/>
      <c r="AC193" s="275"/>
      <c r="AD193" s="275"/>
      <c r="AE193" s="275"/>
    </row>
    <row r="194" spans="1:31" ht="15" customHeight="1" outlineLevel="1" x14ac:dyDescent="0.3">
      <c r="A194" s="275"/>
      <c r="B194" s="475" t="s">
        <v>339</v>
      </c>
      <c r="C194" s="452" t="s">
        <v>237</v>
      </c>
      <c r="D194" s="293"/>
      <c r="E194" s="276">
        <v>0</v>
      </c>
      <c r="F194" s="442" t="s">
        <v>30</v>
      </c>
      <c r="G194" s="279">
        <v>0</v>
      </c>
      <c r="H194" s="278">
        <v>0</v>
      </c>
      <c r="I194" s="444">
        <v>0</v>
      </c>
      <c r="J194" s="278">
        <v>0</v>
      </c>
      <c r="K194" s="445">
        <v>0</v>
      </c>
      <c r="L194" s="447">
        <v>0</v>
      </c>
      <c r="M194" s="284"/>
      <c r="N194" s="284"/>
      <c r="O194" s="284"/>
      <c r="P194" s="284"/>
      <c r="Q194" s="284"/>
      <c r="R194" s="284"/>
      <c r="S194" s="284"/>
      <c r="T194" s="283"/>
      <c r="U194" s="275"/>
      <c r="V194" s="314"/>
      <c r="W194" s="314"/>
      <c r="X194" s="314"/>
      <c r="Y194" s="275"/>
      <c r="Z194" s="275"/>
      <c r="AA194" s="275"/>
      <c r="AB194" s="275"/>
      <c r="AC194" s="275"/>
      <c r="AD194" s="275"/>
      <c r="AE194" s="275"/>
    </row>
    <row r="195" spans="1:31" ht="15" customHeight="1" outlineLevel="1" x14ac:dyDescent="0.3">
      <c r="A195" s="275"/>
      <c r="B195" s="475" t="s">
        <v>340</v>
      </c>
      <c r="C195" s="452" t="s">
        <v>237</v>
      </c>
      <c r="D195" s="293"/>
      <c r="E195" s="276">
        <v>0</v>
      </c>
      <c r="F195" s="442" t="s">
        <v>30</v>
      </c>
      <c r="G195" s="279">
        <v>0</v>
      </c>
      <c r="H195" s="278">
        <v>0</v>
      </c>
      <c r="I195" s="444">
        <v>0</v>
      </c>
      <c r="J195" s="278">
        <v>0</v>
      </c>
      <c r="K195" s="445">
        <v>0</v>
      </c>
      <c r="L195" s="447">
        <v>0</v>
      </c>
      <c r="M195" s="284"/>
      <c r="N195" s="284"/>
      <c r="O195" s="284"/>
      <c r="P195" s="284"/>
      <c r="Q195" s="284"/>
      <c r="R195" s="284"/>
      <c r="S195" s="284"/>
      <c r="T195" s="283"/>
      <c r="U195" s="275"/>
      <c r="V195" s="314"/>
      <c r="W195" s="314"/>
      <c r="X195" s="314"/>
      <c r="Y195" s="275"/>
      <c r="Z195" s="275"/>
      <c r="AA195" s="275"/>
      <c r="AB195" s="275"/>
      <c r="AC195" s="275"/>
      <c r="AD195" s="275"/>
      <c r="AE195" s="275"/>
    </row>
    <row r="196" spans="1:31" ht="15" customHeight="1" outlineLevel="1" x14ac:dyDescent="0.3">
      <c r="A196" s="275"/>
      <c r="B196" s="475" t="s">
        <v>341</v>
      </c>
      <c r="C196" s="452" t="s">
        <v>237</v>
      </c>
      <c r="D196" s="293"/>
      <c r="E196" s="276">
        <v>0</v>
      </c>
      <c r="F196" s="442" t="s">
        <v>30</v>
      </c>
      <c r="G196" s="279">
        <v>0</v>
      </c>
      <c r="H196" s="278">
        <v>0</v>
      </c>
      <c r="I196" s="444">
        <v>0</v>
      </c>
      <c r="J196" s="278">
        <v>0</v>
      </c>
      <c r="K196" s="445">
        <v>0</v>
      </c>
      <c r="L196" s="447">
        <v>0</v>
      </c>
      <c r="M196" s="284"/>
      <c r="N196" s="284"/>
      <c r="O196" s="284"/>
      <c r="P196" s="284"/>
      <c r="Q196" s="284"/>
      <c r="R196" s="284"/>
      <c r="S196" s="284"/>
      <c r="T196" s="283"/>
      <c r="U196" s="275"/>
      <c r="V196" s="314"/>
      <c r="W196" s="314"/>
      <c r="X196" s="314"/>
      <c r="Y196" s="275"/>
      <c r="Z196" s="275"/>
      <c r="AA196" s="275"/>
      <c r="AB196" s="275"/>
      <c r="AC196" s="275"/>
      <c r="AD196" s="275"/>
      <c r="AE196" s="275"/>
    </row>
    <row r="197" spans="1:31" ht="15" customHeight="1" outlineLevel="1" x14ac:dyDescent="0.3">
      <c r="A197" s="275"/>
      <c r="B197" s="475" t="s">
        <v>342</v>
      </c>
      <c r="C197" s="455" t="s">
        <v>237</v>
      </c>
      <c r="D197" s="293"/>
      <c r="E197" s="276">
        <v>0</v>
      </c>
      <c r="F197" s="442" t="s">
        <v>30</v>
      </c>
      <c r="G197" s="279">
        <v>0</v>
      </c>
      <c r="H197" s="278">
        <v>0</v>
      </c>
      <c r="I197" s="444">
        <v>0</v>
      </c>
      <c r="J197" s="278">
        <v>0</v>
      </c>
      <c r="K197" s="445">
        <v>0</v>
      </c>
      <c r="L197" s="447">
        <v>0</v>
      </c>
      <c r="M197" s="284"/>
      <c r="N197" s="284"/>
      <c r="O197" s="284"/>
      <c r="P197" s="284"/>
      <c r="Q197" s="284"/>
      <c r="R197" s="284"/>
      <c r="S197" s="284"/>
      <c r="T197" s="283"/>
      <c r="U197" s="275"/>
      <c r="V197" s="314"/>
      <c r="W197" s="314"/>
      <c r="X197" s="314"/>
      <c r="Y197" s="275"/>
      <c r="Z197" s="275"/>
      <c r="AA197" s="275"/>
      <c r="AB197" s="275"/>
      <c r="AC197" s="275"/>
      <c r="AD197" s="275"/>
      <c r="AE197" s="275"/>
    </row>
    <row r="198" spans="1:31" ht="20.100000000000001" customHeight="1" x14ac:dyDescent="0.3">
      <c r="A198" s="275"/>
      <c r="B198" s="450">
        <v>7</v>
      </c>
      <c r="C198" s="691" t="s">
        <v>40</v>
      </c>
      <c r="D198" s="692"/>
      <c r="E198" s="277">
        <v>193</v>
      </c>
      <c r="F198" s="442">
        <v>2.6805555555555554</v>
      </c>
      <c r="G198" s="279">
        <v>72</v>
      </c>
      <c r="H198" s="278">
        <v>5.2818828680897649E-2</v>
      </c>
      <c r="I198" s="444">
        <v>4.1704287155735563E-2</v>
      </c>
      <c r="J198" s="280">
        <v>1.1114541525162088E-2</v>
      </c>
      <c r="K198" s="445">
        <v>3.6363636363636362E-2</v>
      </c>
      <c r="L198" s="447">
        <v>1.8181818181818181E-2</v>
      </c>
      <c r="M198" s="728" t="s">
        <v>748</v>
      </c>
      <c r="N198" s="729"/>
      <c r="O198" s="729"/>
      <c r="P198" s="729"/>
      <c r="Q198" s="729"/>
      <c r="R198" s="729"/>
      <c r="S198" s="729"/>
      <c r="T198" s="730"/>
      <c r="U198" s="275"/>
      <c r="V198" s="314" t="s">
        <v>749</v>
      </c>
      <c r="W198" s="314">
        <v>0</v>
      </c>
      <c r="X198" s="314"/>
      <c r="Y198" s="275"/>
      <c r="Z198" s="275"/>
      <c r="AA198" s="275"/>
      <c r="AB198" s="275"/>
      <c r="AC198" s="275"/>
      <c r="AD198" s="275"/>
      <c r="AE198" s="275"/>
    </row>
    <row r="199" spans="1:31" ht="15" customHeight="1" outlineLevel="1" x14ac:dyDescent="0.3">
      <c r="A199" s="275"/>
      <c r="B199" s="475" t="s">
        <v>343</v>
      </c>
      <c r="C199" s="452" t="s">
        <v>40</v>
      </c>
      <c r="D199" s="293" t="s">
        <v>387</v>
      </c>
      <c r="E199" s="276">
        <v>2</v>
      </c>
      <c r="F199" s="442">
        <v>6.4516129032258063E-2</v>
      </c>
      <c r="G199" s="279">
        <v>31</v>
      </c>
      <c r="H199" s="278">
        <v>1.0362694300518135E-2</v>
      </c>
      <c r="I199" s="444">
        <v>-0.42019286125503746</v>
      </c>
      <c r="J199" s="278">
        <v>0.43055555555555558</v>
      </c>
      <c r="K199" s="445" t="s">
        <v>32</v>
      </c>
      <c r="L199" s="447" t="s">
        <v>32</v>
      </c>
      <c r="M199" s="284"/>
      <c r="N199" s="284"/>
      <c r="O199" s="284"/>
      <c r="P199" s="284"/>
      <c r="Q199" s="284"/>
      <c r="R199" s="284"/>
      <c r="S199" s="284"/>
      <c r="T199" s="283"/>
      <c r="U199" s="275"/>
      <c r="V199" s="314"/>
      <c r="W199" s="314"/>
      <c r="X199" s="314"/>
      <c r="Y199" s="275"/>
      <c r="Z199" s="275"/>
      <c r="AA199" s="275"/>
      <c r="AB199" s="275"/>
      <c r="AC199" s="275"/>
      <c r="AD199" s="275"/>
      <c r="AE199" s="275"/>
    </row>
    <row r="200" spans="1:31" ht="15" customHeight="1" outlineLevel="1" x14ac:dyDescent="0.3">
      <c r="A200" s="275"/>
      <c r="B200" s="475" t="s">
        <v>344</v>
      </c>
      <c r="C200" s="452" t="s">
        <v>40</v>
      </c>
      <c r="D200" s="293" t="s">
        <v>422</v>
      </c>
      <c r="E200" s="276">
        <v>0</v>
      </c>
      <c r="F200" s="442">
        <v>0</v>
      </c>
      <c r="G200" s="279">
        <v>1</v>
      </c>
      <c r="H200" s="278">
        <v>0</v>
      </c>
      <c r="I200" s="444">
        <v>-1.3888888888888888E-2</v>
      </c>
      <c r="J200" s="278">
        <v>1.3888888888888888E-2</v>
      </c>
      <c r="K200" s="445" t="s">
        <v>32</v>
      </c>
      <c r="L200" s="447" t="s">
        <v>32</v>
      </c>
      <c r="M200" s="284"/>
      <c r="N200" s="284"/>
      <c r="O200" s="284"/>
      <c r="P200" s="284"/>
      <c r="Q200" s="284"/>
      <c r="R200" s="284"/>
      <c r="S200" s="284"/>
      <c r="T200" s="283"/>
      <c r="U200" s="275"/>
      <c r="V200" s="314"/>
      <c r="W200" s="314"/>
      <c r="X200" s="314"/>
      <c r="Y200" s="275"/>
      <c r="Z200" s="275"/>
      <c r="AA200" s="275"/>
      <c r="AB200" s="275"/>
      <c r="AC200" s="275"/>
      <c r="AD200" s="275"/>
      <c r="AE200" s="275"/>
    </row>
    <row r="201" spans="1:31" ht="15" customHeight="1" outlineLevel="1" x14ac:dyDescent="0.3">
      <c r="A201" s="275"/>
      <c r="B201" s="475" t="s">
        <v>345</v>
      </c>
      <c r="C201" s="452" t="s">
        <v>40</v>
      </c>
      <c r="D201" s="293"/>
      <c r="E201" s="276">
        <v>0</v>
      </c>
      <c r="F201" s="442" t="s">
        <v>30</v>
      </c>
      <c r="G201" s="279">
        <v>0</v>
      </c>
      <c r="H201" s="278">
        <v>0</v>
      </c>
      <c r="I201" s="444">
        <v>0</v>
      </c>
      <c r="J201" s="278">
        <v>0</v>
      </c>
      <c r="K201" s="445">
        <v>0</v>
      </c>
      <c r="L201" s="447">
        <v>0</v>
      </c>
      <c r="M201" s="284"/>
      <c r="N201" s="284"/>
      <c r="O201" s="284"/>
      <c r="P201" s="284"/>
      <c r="Q201" s="284"/>
      <c r="R201" s="284"/>
      <c r="S201" s="284"/>
      <c r="T201" s="283"/>
      <c r="U201" s="275"/>
      <c r="V201" s="314"/>
      <c r="W201" s="314"/>
      <c r="X201" s="314"/>
      <c r="Y201" s="275"/>
      <c r="Z201" s="275"/>
      <c r="AA201" s="275"/>
      <c r="AB201" s="275"/>
      <c r="AC201" s="275"/>
      <c r="AD201" s="275"/>
      <c r="AE201" s="275"/>
    </row>
    <row r="202" spans="1:31" ht="15" customHeight="1" outlineLevel="1" x14ac:dyDescent="0.3">
      <c r="A202" s="275"/>
      <c r="B202" s="475" t="s">
        <v>346</v>
      </c>
      <c r="C202" s="452" t="s">
        <v>40</v>
      </c>
      <c r="D202" s="293"/>
      <c r="E202" s="276">
        <v>0</v>
      </c>
      <c r="F202" s="442" t="s">
        <v>30</v>
      </c>
      <c r="G202" s="279">
        <v>0</v>
      </c>
      <c r="H202" s="278">
        <v>0</v>
      </c>
      <c r="I202" s="444">
        <v>0</v>
      </c>
      <c r="J202" s="278">
        <v>0</v>
      </c>
      <c r="K202" s="445">
        <v>0</v>
      </c>
      <c r="L202" s="447">
        <v>0</v>
      </c>
      <c r="M202" s="284"/>
      <c r="N202" s="284"/>
      <c r="O202" s="284"/>
      <c r="P202" s="284"/>
      <c r="Q202" s="284"/>
      <c r="R202" s="284"/>
      <c r="S202" s="284"/>
      <c r="T202" s="283"/>
      <c r="U202" s="275"/>
      <c r="V202" s="314"/>
      <c r="W202" s="314"/>
      <c r="X202" s="314"/>
      <c r="Y202" s="275"/>
      <c r="Z202" s="275"/>
      <c r="AA202" s="275"/>
      <c r="AB202" s="275"/>
      <c r="AC202" s="275"/>
      <c r="AD202" s="275"/>
      <c r="AE202" s="275"/>
    </row>
    <row r="203" spans="1:31" ht="15" customHeight="1" outlineLevel="1" x14ac:dyDescent="0.3">
      <c r="A203" s="275"/>
      <c r="B203" s="475" t="s">
        <v>347</v>
      </c>
      <c r="C203" s="455" t="s">
        <v>40</v>
      </c>
      <c r="D203" s="293"/>
      <c r="E203" s="276">
        <v>0</v>
      </c>
      <c r="F203" s="442" t="s">
        <v>30</v>
      </c>
      <c r="G203" s="279">
        <v>0</v>
      </c>
      <c r="H203" s="278">
        <v>0</v>
      </c>
      <c r="I203" s="444">
        <v>0</v>
      </c>
      <c r="J203" s="278">
        <v>0</v>
      </c>
      <c r="K203" s="445">
        <v>0</v>
      </c>
      <c r="L203" s="447">
        <v>0</v>
      </c>
      <c r="M203" s="284"/>
      <c r="N203" s="284"/>
      <c r="O203" s="284"/>
      <c r="P203" s="284"/>
      <c r="Q203" s="284"/>
      <c r="R203" s="284"/>
      <c r="S203" s="284"/>
      <c r="T203" s="283"/>
      <c r="U203" s="275"/>
      <c r="V203" s="314"/>
      <c r="W203" s="314"/>
      <c r="X203" s="314"/>
      <c r="Y203" s="275"/>
      <c r="Z203" s="275"/>
      <c r="AA203" s="275"/>
      <c r="AB203" s="275"/>
      <c r="AC203" s="275"/>
      <c r="AD203" s="275"/>
      <c r="AE203" s="275"/>
    </row>
    <row r="204" spans="1:31" ht="20.100000000000001" customHeight="1" x14ac:dyDescent="0.3">
      <c r="A204" s="275"/>
      <c r="B204" s="450">
        <v>8</v>
      </c>
      <c r="C204" s="691" t="s">
        <v>34</v>
      </c>
      <c r="D204" s="692"/>
      <c r="E204" s="277">
        <v>178</v>
      </c>
      <c r="F204" s="442">
        <v>0.68992248062015504</v>
      </c>
      <c r="G204" s="279">
        <v>258</v>
      </c>
      <c r="H204" s="278">
        <v>4.8713738368910783E-2</v>
      </c>
      <c r="I204" s="444">
        <v>8.8866312370799727E-3</v>
      </c>
      <c r="J204" s="280">
        <v>3.9827107131830811E-2</v>
      </c>
      <c r="K204" s="445">
        <v>3.125E-2</v>
      </c>
      <c r="L204" s="447">
        <v>1.5625E-2</v>
      </c>
      <c r="M204" s="728" t="s">
        <v>472</v>
      </c>
      <c r="N204" s="729"/>
      <c r="O204" s="729"/>
      <c r="P204" s="729"/>
      <c r="Q204" s="729"/>
      <c r="R204" s="729"/>
      <c r="S204" s="729"/>
      <c r="T204" s="730"/>
      <c r="U204" s="275"/>
      <c r="V204" s="314" t="s">
        <v>614</v>
      </c>
      <c r="W204" s="314">
        <v>0</v>
      </c>
      <c r="X204" s="314"/>
      <c r="Y204" s="275"/>
      <c r="Z204" s="275"/>
      <c r="AA204" s="275"/>
      <c r="AB204" s="275"/>
      <c r="AC204" s="275"/>
      <c r="AD204" s="275"/>
      <c r="AE204" s="275"/>
    </row>
    <row r="205" spans="1:31" ht="15" customHeight="1" outlineLevel="1" x14ac:dyDescent="0.3">
      <c r="A205" s="275"/>
      <c r="B205" s="475" t="s">
        <v>348</v>
      </c>
      <c r="C205" s="452" t="s">
        <v>34</v>
      </c>
      <c r="D205" s="293" t="s">
        <v>400</v>
      </c>
      <c r="E205" s="276">
        <v>4</v>
      </c>
      <c r="F205" s="442">
        <v>0.8</v>
      </c>
      <c r="G205" s="279">
        <v>5</v>
      </c>
      <c r="H205" s="278">
        <v>2.247191011235955E-2</v>
      </c>
      <c r="I205" s="444">
        <v>3.0920651511192401E-3</v>
      </c>
      <c r="J205" s="278">
        <v>1.937984496124031E-2</v>
      </c>
      <c r="K205" s="445" t="s">
        <v>32</v>
      </c>
      <c r="L205" s="447" t="s">
        <v>32</v>
      </c>
      <c r="M205" s="284"/>
      <c r="N205" s="284"/>
      <c r="O205" s="284"/>
      <c r="P205" s="284"/>
      <c r="Q205" s="284"/>
      <c r="R205" s="284"/>
      <c r="S205" s="284"/>
      <c r="T205" s="283"/>
      <c r="U205" s="275"/>
      <c r="V205" s="314"/>
      <c r="W205" s="314"/>
      <c r="X205" s="314"/>
      <c r="Y205" s="275"/>
      <c r="Z205" s="275"/>
      <c r="AA205" s="275"/>
      <c r="AB205" s="275"/>
      <c r="AC205" s="275"/>
      <c r="AD205" s="275"/>
      <c r="AE205" s="275"/>
    </row>
    <row r="206" spans="1:31" ht="15" customHeight="1" outlineLevel="1" x14ac:dyDescent="0.3">
      <c r="A206" s="275"/>
      <c r="B206" s="475" t="s">
        <v>349</v>
      </c>
      <c r="C206" s="452" t="s">
        <v>34</v>
      </c>
      <c r="D206" s="293" t="s">
        <v>391</v>
      </c>
      <c r="E206" s="276">
        <v>4</v>
      </c>
      <c r="F206" s="442">
        <v>1.3333333333333333</v>
      </c>
      <c r="G206" s="279">
        <v>3</v>
      </c>
      <c r="H206" s="278">
        <v>2.247191011235955E-2</v>
      </c>
      <c r="I206" s="444">
        <v>1.0844003135615364E-2</v>
      </c>
      <c r="J206" s="278">
        <v>1.1627906976744186E-2</v>
      </c>
      <c r="K206" s="445">
        <v>0.5</v>
      </c>
      <c r="L206" s="447">
        <v>0</v>
      </c>
      <c r="M206" s="284"/>
      <c r="N206" s="284"/>
      <c r="O206" s="284"/>
      <c r="P206" s="284"/>
      <c r="Q206" s="284"/>
      <c r="R206" s="284"/>
      <c r="S206" s="284"/>
      <c r="T206" s="283"/>
      <c r="U206" s="275"/>
      <c r="V206" s="314"/>
      <c r="W206" s="314"/>
      <c r="X206" s="314"/>
      <c r="Y206" s="275"/>
      <c r="Z206" s="275"/>
      <c r="AA206" s="275"/>
      <c r="AB206" s="275"/>
      <c r="AC206" s="275"/>
      <c r="AD206" s="275"/>
      <c r="AE206" s="275"/>
    </row>
    <row r="207" spans="1:31" ht="15" customHeight="1" outlineLevel="1" x14ac:dyDescent="0.3">
      <c r="A207" s="275"/>
      <c r="B207" s="475" t="s">
        <v>350</v>
      </c>
      <c r="C207" s="452" t="s">
        <v>34</v>
      </c>
      <c r="D207" s="293" t="s">
        <v>383</v>
      </c>
      <c r="E207" s="276">
        <v>3</v>
      </c>
      <c r="F207" s="442" t="s">
        <v>30</v>
      </c>
      <c r="G207" s="279">
        <v>0</v>
      </c>
      <c r="H207" s="278">
        <v>1.6853932584269662E-2</v>
      </c>
      <c r="I207" s="444">
        <v>1.6853932584269662E-2</v>
      </c>
      <c r="J207" s="278">
        <v>0</v>
      </c>
      <c r="K207" s="445" t="s">
        <v>32</v>
      </c>
      <c r="L207" s="447" t="s">
        <v>32</v>
      </c>
      <c r="M207" s="284"/>
      <c r="N207" s="284"/>
      <c r="O207" s="284"/>
      <c r="P207" s="284"/>
      <c r="Q207" s="284"/>
      <c r="R207" s="284"/>
      <c r="S207" s="284"/>
      <c r="T207" s="283"/>
      <c r="U207" s="275"/>
      <c r="V207" s="314"/>
      <c r="W207" s="314"/>
      <c r="X207" s="314"/>
      <c r="Y207" s="275"/>
      <c r="Z207" s="275"/>
      <c r="AA207" s="275"/>
      <c r="AB207" s="275"/>
      <c r="AC207" s="275"/>
      <c r="AD207" s="275"/>
      <c r="AE207" s="275"/>
    </row>
    <row r="208" spans="1:31" ht="15" customHeight="1" outlineLevel="1" x14ac:dyDescent="0.3">
      <c r="A208" s="275"/>
      <c r="B208" s="475" t="s">
        <v>351</v>
      </c>
      <c r="C208" s="452" t="s">
        <v>34</v>
      </c>
      <c r="D208" s="293"/>
      <c r="E208" s="276">
        <v>0</v>
      </c>
      <c r="F208" s="442" t="s">
        <v>30</v>
      </c>
      <c r="G208" s="279">
        <v>0</v>
      </c>
      <c r="H208" s="278">
        <v>0</v>
      </c>
      <c r="I208" s="444">
        <v>0</v>
      </c>
      <c r="J208" s="278">
        <v>0</v>
      </c>
      <c r="K208" s="445">
        <v>0</v>
      </c>
      <c r="L208" s="447">
        <v>0</v>
      </c>
      <c r="M208" s="284"/>
      <c r="N208" s="284"/>
      <c r="O208" s="284"/>
      <c r="P208" s="284"/>
      <c r="Q208" s="284"/>
      <c r="R208" s="284"/>
      <c r="S208" s="284"/>
      <c r="T208" s="283"/>
      <c r="U208" s="275"/>
      <c r="V208" s="314"/>
      <c r="W208" s="314"/>
      <c r="X208" s="314"/>
      <c r="Y208" s="275"/>
      <c r="Z208" s="275"/>
      <c r="AA208" s="275"/>
      <c r="AB208" s="275"/>
      <c r="AC208" s="275"/>
      <c r="AD208" s="275"/>
      <c r="AE208" s="275"/>
    </row>
    <row r="209" spans="1:31" ht="15" customHeight="1" outlineLevel="1" x14ac:dyDescent="0.3">
      <c r="A209" s="275"/>
      <c r="B209" s="475" t="s">
        <v>352</v>
      </c>
      <c r="C209" s="455" t="s">
        <v>34</v>
      </c>
      <c r="D209" s="293"/>
      <c r="E209" s="276">
        <v>0</v>
      </c>
      <c r="F209" s="442" t="s">
        <v>30</v>
      </c>
      <c r="G209" s="279">
        <v>0</v>
      </c>
      <c r="H209" s="278">
        <v>0</v>
      </c>
      <c r="I209" s="444">
        <v>0</v>
      </c>
      <c r="J209" s="278">
        <v>0</v>
      </c>
      <c r="K209" s="445">
        <v>0</v>
      </c>
      <c r="L209" s="447">
        <v>0</v>
      </c>
      <c r="M209" s="284"/>
      <c r="N209" s="284"/>
      <c r="O209" s="284"/>
      <c r="P209" s="284"/>
      <c r="Q209" s="284"/>
      <c r="R209" s="284"/>
      <c r="S209" s="284"/>
      <c r="T209" s="283"/>
      <c r="U209" s="275"/>
      <c r="V209" s="314"/>
      <c r="W209" s="314"/>
      <c r="X209" s="314"/>
      <c r="Y209" s="275"/>
      <c r="Z209" s="275"/>
      <c r="AA209" s="275"/>
      <c r="AB209" s="275"/>
      <c r="AC209" s="275"/>
      <c r="AD209" s="275"/>
      <c r="AE209" s="275"/>
    </row>
    <row r="210" spans="1:31" ht="20.100000000000001" customHeight="1" x14ac:dyDescent="0.3">
      <c r="A210" s="275"/>
      <c r="B210" s="450">
        <v>9</v>
      </c>
      <c r="C210" s="693" t="s">
        <v>43</v>
      </c>
      <c r="D210" s="694"/>
      <c r="E210" s="277">
        <v>148</v>
      </c>
      <c r="F210" s="442">
        <v>0.30020283975659229</v>
      </c>
      <c r="G210" s="279">
        <v>493</v>
      </c>
      <c r="H210" s="278">
        <v>4.0503557744937052E-2</v>
      </c>
      <c r="I210" s="444">
        <v>-3.5600177975964459E-2</v>
      </c>
      <c r="J210" s="280">
        <v>7.6103735720901511E-2</v>
      </c>
      <c r="K210" s="445">
        <v>0.18604651162790697</v>
      </c>
      <c r="L210" s="447">
        <v>0.27906976744186046</v>
      </c>
      <c r="M210" s="728" t="s">
        <v>750</v>
      </c>
      <c r="N210" s="729"/>
      <c r="O210" s="729"/>
      <c r="P210" s="729"/>
      <c r="Q210" s="729"/>
      <c r="R210" s="729"/>
      <c r="S210" s="729"/>
      <c r="T210" s="730"/>
      <c r="U210" s="275"/>
      <c r="V210" s="314">
        <v>0</v>
      </c>
      <c r="W210" s="314">
        <v>0</v>
      </c>
      <c r="X210" s="314"/>
      <c r="Y210" s="275"/>
      <c r="Z210" s="275"/>
      <c r="AA210" s="275"/>
      <c r="AB210" s="275"/>
      <c r="AC210" s="275"/>
      <c r="AD210" s="275"/>
      <c r="AE210" s="275"/>
    </row>
    <row r="211" spans="1:31" ht="15" customHeight="1" outlineLevel="1" x14ac:dyDescent="0.3">
      <c r="A211" s="275"/>
      <c r="B211" s="475" t="s">
        <v>353</v>
      </c>
      <c r="C211" s="452" t="s">
        <v>43</v>
      </c>
      <c r="D211" s="294" t="s">
        <v>395</v>
      </c>
      <c r="E211" s="276">
        <v>30</v>
      </c>
      <c r="F211" s="442">
        <v>0.14563106796116504</v>
      </c>
      <c r="G211" s="279">
        <v>206</v>
      </c>
      <c r="H211" s="278">
        <v>0.20270270270270271</v>
      </c>
      <c r="I211" s="444">
        <v>-0.21514719587741901</v>
      </c>
      <c r="J211" s="278">
        <v>0.41784989858012173</v>
      </c>
      <c r="K211" s="445">
        <v>0.25</v>
      </c>
      <c r="L211" s="447">
        <v>0.75</v>
      </c>
      <c r="M211" s="284"/>
      <c r="N211" s="284"/>
      <c r="O211" s="284"/>
      <c r="P211" s="284"/>
      <c r="Q211" s="284"/>
      <c r="R211" s="284"/>
      <c r="S211" s="284"/>
      <c r="T211" s="283"/>
      <c r="U211" s="275"/>
      <c r="V211" s="314"/>
      <c r="W211" s="314"/>
      <c r="X211" s="314"/>
      <c r="Y211" s="275"/>
      <c r="Z211" s="275"/>
      <c r="AA211" s="275"/>
      <c r="AB211" s="275"/>
      <c r="AC211" s="275"/>
      <c r="AD211" s="275"/>
      <c r="AE211" s="275"/>
    </row>
    <row r="212" spans="1:31" ht="15" customHeight="1" outlineLevel="1" x14ac:dyDescent="0.3">
      <c r="A212" s="275"/>
      <c r="B212" s="475" t="s">
        <v>354</v>
      </c>
      <c r="C212" s="452" t="s">
        <v>43</v>
      </c>
      <c r="D212" s="293" t="s">
        <v>388</v>
      </c>
      <c r="E212" s="276">
        <v>16</v>
      </c>
      <c r="F212" s="442">
        <v>0.13675213675213677</v>
      </c>
      <c r="G212" s="279">
        <v>117</v>
      </c>
      <c r="H212" s="278">
        <v>0.10810810810810811</v>
      </c>
      <c r="I212" s="444">
        <v>-0.12921440710487364</v>
      </c>
      <c r="J212" s="278">
        <v>0.23732251521298176</v>
      </c>
      <c r="K212" s="445">
        <v>0</v>
      </c>
      <c r="L212" s="447">
        <v>0.5</v>
      </c>
      <c r="M212" s="284"/>
      <c r="N212" s="284"/>
      <c r="O212" s="284"/>
      <c r="P212" s="284"/>
      <c r="Q212" s="284"/>
      <c r="R212" s="284"/>
      <c r="S212" s="284"/>
      <c r="T212" s="283"/>
      <c r="U212" s="275"/>
      <c r="V212" s="314"/>
      <c r="W212" s="314"/>
      <c r="X212" s="314"/>
      <c r="Y212" s="275"/>
      <c r="Z212" s="275"/>
      <c r="AA212" s="275"/>
      <c r="AB212" s="275"/>
      <c r="AC212" s="275"/>
      <c r="AD212" s="275"/>
      <c r="AE212" s="275"/>
    </row>
    <row r="213" spans="1:31" ht="15" customHeight="1" outlineLevel="1" x14ac:dyDescent="0.3">
      <c r="A213" s="275"/>
      <c r="B213" s="475" t="s">
        <v>355</v>
      </c>
      <c r="C213" s="452" t="s">
        <v>43</v>
      </c>
      <c r="D213" s="293"/>
      <c r="E213" s="276">
        <v>0</v>
      </c>
      <c r="F213" s="442" t="s">
        <v>30</v>
      </c>
      <c r="G213" s="279">
        <v>0</v>
      </c>
      <c r="H213" s="278">
        <v>0</v>
      </c>
      <c r="I213" s="444">
        <v>0</v>
      </c>
      <c r="J213" s="278">
        <v>0</v>
      </c>
      <c r="K213" s="445">
        <v>0</v>
      </c>
      <c r="L213" s="447">
        <v>0</v>
      </c>
      <c r="M213" s="284"/>
      <c r="N213" s="284"/>
      <c r="O213" s="284"/>
      <c r="P213" s="284"/>
      <c r="Q213" s="284"/>
      <c r="R213" s="284"/>
      <c r="S213" s="284"/>
      <c r="T213" s="283"/>
      <c r="U213" s="275"/>
      <c r="V213" s="314"/>
      <c r="W213" s="314"/>
      <c r="X213" s="314"/>
      <c r="Y213" s="275"/>
      <c r="Z213" s="275"/>
      <c r="AA213" s="275"/>
      <c r="AB213" s="275"/>
      <c r="AC213" s="275"/>
      <c r="AD213" s="275"/>
      <c r="AE213" s="275"/>
    </row>
    <row r="214" spans="1:31" ht="15" customHeight="1" outlineLevel="1" x14ac:dyDescent="0.3">
      <c r="A214" s="275"/>
      <c r="B214" s="475" t="s">
        <v>356</v>
      </c>
      <c r="C214" s="452" t="s">
        <v>43</v>
      </c>
      <c r="D214" s="293"/>
      <c r="E214" s="276">
        <v>0</v>
      </c>
      <c r="F214" s="442" t="s">
        <v>30</v>
      </c>
      <c r="G214" s="279">
        <v>0</v>
      </c>
      <c r="H214" s="278">
        <v>0</v>
      </c>
      <c r="I214" s="444">
        <v>0</v>
      </c>
      <c r="J214" s="278">
        <v>0</v>
      </c>
      <c r="K214" s="445">
        <v>0</v>
      </c>
      <c r="L214" s="447">
        <v>0</v>
      </c>
      <c r="M214" s="284"/>
      <c r="N214" s="284"/>
      <c r="O214" s="284"/>
      <c r="P214" s="284"/>
      <c r="Q214" s="284"/>
      <c r="R214" s="284"/>
      <c r="S214" s="284"/>
      <c r="T214" s="283"/>
      <c r="U214" s="275"/>
      <c r="V214" s="314"/>
      <c r="W214" s="314"/>
      <c r="X214" s="314"/>
      <c r="Y214" s="275"/>
      <c r="Z214" s="275"/>
      <c r="AA214" s="275"/>
      <c r="AB214" s="275"/>
      <c r="AC214" s="275"/>
      <c r="AD214" s="275"/>
      <c r="AE214" s="275"/>
    </row>
    <row r="215" spans="1:31" ht="15" customHeight="1" outlineLevel="1" x14ac:dyDescent="0.3">
      <c r="A215" s="275"/>
      <c r="B215" s="475" t="s">
        <v>357</v>
      </c>
      <c r="C215" s="455" t="s">
        <v>43</v>
      </c>
      <c r="D215" s="293"/>
      <c r="E215" s="276">
        <v>0</v>
      </c>
      <c r="F215" s="442" t="s">
        <v>30</v>
      </c>
      <c r="G215" s="279">
        <v>0</v>
      </c>
      <c r="H215" s="278">
        <v>0</v>
      </c>
      <c r="I215" s="444">
        <v>0</v>
      </c>
      <c r="J215" s="278">
        <v>0</v>
      </c>
      <c r="K215" s="445">
        <v>0</v>
      </c>
      <c r="L215" s="447">
        <v>0</v>
      </c>
      <c r="M215" s="284"/>
      <c r="N215" s="284"/>
      <c r="O215" s="284"/>
      <c r="P215" s="284"/>
      <c r="Q215" s="284"/>
      <c r="R215" s="284"/>
      <c r="S215" s="284"/>
      <c r="T215" s="283"/>
      <c r="U215" s="275"/>
      <c r="V215" s="314"/>
      <c r="W215" s="314"/>
      <c r="X215" s="314"/>
      <c r="Y215" s="275"/>
      <c r="Z215" s="275"/>
      <c r="AA215" s="275"/>
      <c r="AB215" s="275"/>
      <c r="AC215" s="275"/>
      <c r="AD215" s="275"/>
      <c r="AE215" s="275"/>
    </row>
    <row r="216" spans="1:31" ht="15" customHeight="1" outlineLevel="1" x14ac:dyDescent="0.3">
      <c r="A216" s="275"/>
      <c r="B216" s="450">
        <v>10</v>
      </c>
      <c r="C216" s="693" t="s">
        <v>662</v>
      </c>
      <c r="D216" s="694"/>
      <c r="E216" s="277">
        <v>0</v>
      </c>
      <c r="F216" s="442" t="s">
        <v>30</v>
      </c>
      <c r="G216" s="279">
        <v>0</v>
      </c>
      <c r="H216" s="278">
        <v>0</v>
      </c>
      <c r="I216" s="444">
        <v>0</v>
      </c>
      <c r="J216" s="280">
        <v>0</v>
      </c>
      <c r="K216" s="445" t="e">
        <v>#DIV/0!</v>
      </c>
      <c r="L216" s="447" t="e">
        <v>#DIV/0!</v>
      </c>
      <c r="M216" s="728">
        <v>0</v>
      </c>
      <c r="N216" s="729"/>
      <c r="O216" s="729"/>
      <c r="P216" s="729"/>
      <c r="Q216" s="729"/>
      <c r="R216" s="729"/>
      <c r="S216" s="729"/>
      <c r="T216" s="730"/>
      <c r="U216" s="275"/>
      <c r="V216" s="314"/>
      <c r="W216" s="314"/>
      <c r="X216" s="314"/>
      <c r="Y216" s="275"/>
      <c r="Z216" s="275"/>
      <c r="AA216" s="275"/>
      <c r="AB216" s="275"/>
      <c r="AC216" s="275"/>
      <c r="AD216" s="275"/>
      <c r="AE216" s="275"/>
    </row>
    <row r="217" spans="1:31" ht="15" customHeight="1" outlineLevel="1" x14ac:dyDescent="0.3">
      <c r="A217" s="275"/>
      <c r="B217" s="475" t="s">
        <v>664</v>
      </c>
      <c r="C217" s="452" t="s">
        <v>662</v>
      </c>
      <c r="D217" s="294" t="s">
        <v>663</v>
      </c>
      <c r="E217" s="276">
        <v>0</v>
      </c>
      <c r="F217" s="442" t="s">
        <v>30</v>
      </c>
      <c r="G217" s="279">
        <v>0</v>
      </c>
      <c r="H217" s="278" t="s">
        <v>32</v>
      </c>
      <c r="I217" s="444" t="s">
        <v>32</v>
      </c>
      <c r="J217" s="278" t="s">
        <v>32</v>
      </c>
      <c r="K217" s="445" t="s">
        <v>32</v>
      </c>
      <c r="L217" s="447" t="s">
        <v>32</v>
      </c>
      <c r="M217" s="284"/>
      <c r="N217" s="284"/>
      <c r="O217" s="284"/>
      <c r="P217" s="284"/>
      <c r="Q217" s="284"/>
      <c r="R217" s="284"/>
      <c r="S217" s="284"/>
      <c r="T217" s="283"/>
      <c r="U217" s="275"/>
      <c r="V217" s="314"/>
      <c r="W217" s="314"/>
      <c r="X217" s="314"/>
      <c r="Y217" s="275"/>
      <c r="Z217" s="275"/>
      <c r="AA217" s="275"/>
      <c r="AB217" s="275"/>
      <c r="AC217" s="275"/>
      <c r="AD217" s="275"/>
      <c r="AE217" s="275"/>
    </row>
    <row r="218" spans="1:31" ht="15" customHeight="1" outlineLevel="1" x14ac:dyDescent="0.3">
      <c r="A218" s="275"/>
      <c r="B218" s="475" t="s">
        <v>665</v>
      </c>
      <c r="C218" s="452" t="s">
        <v>662</v>
      </c>
      <c r="D218" s="293"/>
      <c r="E218" s="276">
        <v>0</v>
      </c>
      <c r="F218" s="442" t="s">
        <v>30</v>
      </c>
      <c r="G218" s="279">
        <v>0</v>
      </c>
      <c r="H218" s="278" t="s">
        <v>32</v>
      </c>
      <c r="I218" s="444" t="s">
        <v>32</v>
      </c>
      <c r="J218" s="278" t="s">
        <v>32</v>
      </c>
      <c r="K218" s="445">
        <v>0</v>
      </c>
      <c r="L218" s="447">
        <v>0</v>
      </c>
      <c r="M218" s="284"/>
      <c r="N218" s="284"/>
      <c r="O218" s="284"/>
      <c r="P218" s="284"/>
      <c r="Q218" s="284"/>
      <c r="R218" s="284"/>
      <c r="S218" s="284"/>
      <c r="T218" s="283"/>
      <c r="U218" s="275"/>
      <c r="V218" s="314"/>
      <c r="W218" s="314"/>
      <c r="X218" s="314"/>
      <c r="Y218" s="275"/>
      <c r="Z218" s="275"/>
      <c r="AA218" s="275"/>
      <c r="AB218" s="275"/>
      <c r="AC218" s="275"/>
      <c r="AD218" s="275"/>
      <c r="AE218" s="275"/>
    </row>
    <row r="219" spans="1:31" ht="15" customHeight="1" outlineLevel="1" x14ac:dyDescent="0.3">
      <c r="A219" s="275"/>
      <c r="B219" s="475" t="s">
        <v>666</v>
      </c>
      <c r="C219" s="452" t="s">
        <v>662</v>
      </c>
      <c r="D219" s="293"/>
      <c r="E219" s="276">
        <v>0</v>
      </c>
      <c r="F219" s="442" t="s">
        <v>30</v>
      </c>
      <c r="G219" s="279">
        <v>0</v>
      </c>
      <c r="H219" s="278" t="s">
        <v>32</v>
      </c>
      <c r="I219" s="444" t="s">
        <v>32</v>
      </c>
      <c r="J219" s="278" t="s">
        <v>32</v>
      </c>
      <c r="K219" s="445">
        <v>0</v>
      </c>
      <c r="L219" s="447">
        <v>0</v>
      </c>
      <c r="M219" s="284"/>
      <c r="N219" s="284"/>
      <c r="O219" s="284"/>
      <c r="P219" s="284"/>
      <c r="Q219" s="284"/>
      <c r="R219" s="284"/>
      <c r="S219" s="284"/>
      <c r="T219" s="283"/>
      <c r="U219" s="275"/>
      <c r="V219" s="314"/>
      <c r="W219" s="314"/>
      <c r="X219" s="314"/>
      <c r="Y219" s="275"/>
      <c r="Z219" s="275"/>
      <c r="AA219" s="275"/>
      <c r="AB219" s="275"/>
      <c r="AC219" s="275"/>
      <c r="AD219" s="275"/>
      <c r="AE219" s="275"/>
    </row>
    <row r="220" spans="1:31" ht="15" customHeight="1" outlineLevel="1" x14ac:dyDescent="0.3">
      <c r="A220" s="275"/>
      <c r="B220" s="475" t="s">
        <v>667</v>
      </c>
      <c r="C220" s="452" t="s">
        <v>662</v>
      </c>
      <c r="D220" s="293"/>
      <c r="E220" s="276">
        <v>0</v>
      </c>
      <c r="F220" s="442" t="s">
        <v>30</v>
      </c>
      <c r="G220" s="279">
        <v>0</v>
      </c>
      <c r="H220" s="278" t="s">
        <v>32</v>
      </c>
      <c r="I220" s="444" t="s">
        <v>32</v>
      </c>
      <c r="J220" s="278" t="s">
        <v>32</v>
      </c>
      <c r="K220" s="445">
        <v>0</v>
      </c>
      <c r="L220" s="447">
        <v>0</v>
      </c>
      <c r="M220" s="284"/>
      <c r="N220" s="284"/>
      <c r="O220" s="284"/>
      <c r="P220" s="284"/>
      <c r="Q220" s="284"/>
      <c r="R220" s="284"/>
      <c r="S220" s="284"/>
      <c r="T220" s="283"/>
      <c r="U220" s="275"/>
      <c r="V220" s="314"/>
      <c r="W220" s="314"/>
      <c r="X220" s="314"/>
      <c r="Y220" s="275"/>
      <c r="Z220" s="275"/>
      <c r="AA220" s="275"/>
      <c r="AB220" s="275"/>
      <c r="AC220" s="275"/>
      <c r="AD220" s="275"/>
      <c r="AE220" s="275"/>
    </row>
    <row r="221" spans="1:31" ht="15" customHeight="1" outlineLevel="1" x14ac:dyDescent="0.3">
      <c r="A221" s="275"/>
      <c r="B221" s="475" t="s">
        <v>668</v>
      </c>
      <c r="C221" s="455" t="s">
        <v>662</v>
      </c>
      <c r="D221" s="293"/>
      <c r="E221" s="276">
        <v>0</v>
      </c>
      <c r="F221" s="442" t="s">
        <v>30</v>
      </c>
      <c r="G221" s="279">
        <v>0</v>
      </c>
      <c r="H221" s="278" t="s">
        <v>32</v>
      </c>
      <c r="I221" s="444" t="s">
        <v>32</v>
      </c>
      <c r="J221" s="278" t="s">
        <v>32</v>
      </c>
      <c r="K221" s="445">
        <v>0</v>
      </c>
      <c r="L221" s="447">
        <v>0</v>
      </c>
      <c r="M221" s="284"/>
      <c r="N221" s="284"/>
      <c r="O221" s="284"/>
      <c r="P221" s="284"/>
      <c r="Q221" s="284"/>
      <c r="R221" s="284"/>
      <c r="S221" s="284"/>
      <c r="T221" s="283"/>
      <c r="U221" s="275"/>
      <c r="V221" s="314"/>
      <c r="W221" s="314"/>
      <c r="X221" s="314"/>
      <c r="Y221" s="275"/>
      <c r="Z221" s="275"/>
      <c r="AA221" s="275"/>
      <c r="AB221" s="275"/>
      <c r="AC221" s="275"/>
      <c r="AD221" s="275"/>
      <c r="AE221" s="275"/>
    </row>
    <row r="222" spans="1:31" ht="39.950000000000003" customHeight="1" x14ac:dyDescent="0.3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314"/>
      <c r="W222" s="314"/>
      <c r="X222" s="314"/>
      <c r="Y222" s="275"/>
      <c r="Z222" s="275"/>
      <c r="AA222" s="275"/>
      <c r="AB222" s="275"/>
      <c r="AC222" s="275"/>
      <c r="AD222" s="275"/>
      <c r="AE222" s="275"/>
    </row>
    <row r="223" spans="1:31" ht="18.75" customHeight="1" x14ac:dyDescent="0.3">
      <c r="A223" s="275"/>
      <c r="B223" s="331" t="s">
        <v>713</v>
      </c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314"/>
      <c r="W223" s="314"/>
      <c r="X223" s="314"/>
      <c r="Y223" s="275"/>
      <c r="Z223" s="275"/>
      <c r="AA223" s="275"/>
      <c r="AB223" s="275"/>
      <c r="AC223" s="275"/>
      <c r="AD223" s="275"/>
      <c r="AE223" s="275"/>
    </row>
    <row r="224" spans="1:31" ht="18.75" customHeight="1" x14ac:dyDescent="0.3">
      <c r="A224" s="275"/>
      <c r="B224" s="331"/>
      <c r="C224" s="331" t="s">
        <v>371</v>
      </c>
      <c r="D224" s="275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275"/>
      <c r="T224" s="275"/>
      <c r="U224" s="275"/>
      <c r="V224" s="314"/>
      <c r="W224" s="314"/>
      <c r="X224" s="312"/>
      <c r="Y224" s="312"/>
      <c r="Z224" s="312"/>
      <c r="AA224" s="275"/>
      <c r="AB224" s="275"/>
      <c r="AC224" s="275"/>
      <c r="AD224" s="275"/>
      <c r="AE224" s="275"/>
    </row>
    <row r="225" spans="1:389" ht="18.75" customHeight="1" x14ac:dyDescent="0.3">
      <c r="A225" s="275"/>
      <c r="B225" s="653" t="s">
        <v>315</v>
      </c>
      <c r="C225" s="653"/>
      <c r="D225" s="653"/>
      <c r="E225" s="653" t="s">
        <v>28</v>
      </c>
      <c r="F225" s="653" t="s">
        <v>29</v>
      </c>
      <c r="G225" s="634" t="s">
        <v>372</v>
      </c>
      <c r="H225" s="661"/>
      <c r="I225" s="661"/>
      <c r="J225" s="661"/>
      <c r="K225" s="661"/>
      <c r="L225" s="661"/>
      <c r="M225" s="661"/>
      <c r="N225" s="661"/>
      <c r="O225" s="661"/>
      <c r="P225" s="661"/>
      <c r="Q225" s="661"/>
      <c r="R225" s="661"/>
      <c r="S225" s="661"/>
      <c r="T225" s="636"/>
      <c r="U225" s="275"/>
      <c r="V225" s="314"/>
      <c r="W225" s="314"/>
      <c r="X225" s="312"/>
      <c r="Y225" s="312"/>
      <c r="Z225" s="312"/>
      <c r="AA225" s="275"/>
      <c r="AB225" s="275"/>
      <c r="AC225" s="275"/>
      <c r="AD225" s="275"/>
      <c r="AE225" s="275"/>
    </row>
    <row r="226" spans="1:389" ht="20.25" customHeight="1" x14ac:dyDescent="0.3">
      <c r="A226" s="275"/>
      <c r="B226" s="653"/>
      <c r="C226" s="653"/>
      <c r="D226" s="653"/>
      <c r="E226" s="653"/>
      <c r="F226" s="653"/>
      <c r="G226" s="635"/>
      <c r="H226" s="707"/>
      <c r="I226" s="707"/>
      <c r="J226" s="707"/>
      <c r="K226" s="707"/>
      <c r="L226" s="662"/>
      <c r="M226" s="662"/>
      <c r="N226" s="662"/>
      <c r="O226" s="662"/>
      <c r="P226" s="662"/>
      <c r="Q226" s="662"/>
      <c r="R226" s="662"/>
      <c r="S226" s="662"/>
      <c r="T226" s="639"/>
      <c r="U226" s="275"/>
      <c r="V226" s="314"/>
      <c r="W226" s="314"/>
      <c r="X226" s="312"/>
      <c r="Y226" s="312"/>
      <c r="Z226" s="312"/>
      <c r="AA226" s="275"/>
      <c r="AB226" s="275"/>
      <c r="AC226" s="275"/>
      <c r="AD226" s="275"/>
      <c r="AE226" s="275"/>
      <c r="AF226" s="1"/>
      <c r="NY226"/>
    </row>
    <row r="227" spans="1:389" ht="20.100000000000001" customHeight="1" x14ac:dyDescent="0.3">
      <c r="A227" s="275"/>
      <c r="B227" s="679" t="s">
        <v>232</v>
      </c>
      <c r="C227" s="670"/>
      <c r="D227" s="671"/>
      <c r="E227" s="457">
        <v>1465</v>
      </c>
      <c r="F227" s="306" t="s">
        <v>31</v>
      </c>
      <c r="G227" s="700"/>
      <c r="H227" s="701"/>
      <c r="I227" s="701"/>
      <c r="J227" s="701"/>
      <c r="K227" s="701"/>
      <c r="L227" s="701"/>
      <c r="M227" s="701"/>
      <c r="N227" s="701"/>
      <c r="O227" s="701"/>
      <c r="P227" s="701"/>
      <c r="Q227" s="701"/>
      <c r="R227" s="701"/>
      <c r="S227" s="701"/>
      <c r="T227" s="702"/>
      <c r="U227" s="275"/>
      <c r="V227" s="314"/>
      <c r="W227" s="314"/>
      <c r="X227" s="312"/>
      <c r="Y227" s="312"/>
      <c r="Z227" s="312"/>
      <c r="AB227" s="275"/>
      <c r="AC227" s="275"/>
      <c r="AD227" s="275"/>
      <c r="AE227" s="275"/>
      <c r="AF227" s="1"/>
      <c r="NY227"/>
    </row>
    <row r="228" spans="1:389" ht="20.100000000000001" customHeight="1" x14ac:dyDescent="0.3">
      <c r="A228" s="275"/>
      <c r="B228" s="703">
        <v>1</v>
      </c>
      <c r="C228" s="703"/>
      <c r="D228" s="459" t="s">
        <v>36</v>
      </c>
      <c r="E228" s="460">
        <v>803</v>
      </c>
      <c r="F228" s="461">
        <v>0.13367737639420676</v>
      </c>
      <c r="G228" s="704" t="s">
        <v>673</v>
      </c>
      <c r="H228" s="705"/>
      <c r="I228" s="705"/>
      <c r="J228" s="705"/>
      <c r="K228" s="705"/>
      <c r="L228" s="705"/>
      <c r="M228" s="705"/>
      <c r="N228" s="705"/>
      <c r="O228" s="705"/>
      <c r="P228" s="705"/>
      <c r="Q228" s="705"/>
      <c r="R228" s="705"/>
      <c r="S228" s="705"/>
      <c r="T228" s="706"/>
      <c r="U228" s="275"/>
      <c r="V228" s="314" t="s">
        <v>670</v>
      </c>
      <c r="W228" s="314"/>
      <c r="X228" s="312"/>
      <c r="Y228" s="312"/>
      <c r="Z228" s="312"/>
      <c r="AB228" s="275"/>
      <c r="AC228" s="275"/>
      <c r="AD228" s="275"/>
      <c r="AE228" s="275"/>
      <c r="AF228" s="1"/>
      <c r="NY228"/>
    </row>
    <row r="229" spans="1:389" ht="20.100000000000001" customHeight="1" x14ac:dyDescent="0.3">
      <c r="A229" s="275"/>
      <c r="B229" s="703">
        <v>2</v>
      </c>
      <c r="C229" s="703"/>
      <c r="D229" s="459" t="s">
        <v>39</v>
      </c>
      <c r="E229" s="460">
        <v>767</v>
      </c>
      <c r="F229" s="461">
        <v>0.12768436823705676</v>
      </c>
      <c r="G229" s="704" t="s">
        <v>454</v>
      </c>
      <c r="H229" s="705"/>
      <c r="I229" s="705"/>
      <c r="J229" s="705"/>
      <c r="K229" s="705"/>
      <c r="L229" s="705"/>
      <c r="M229" s="705"/>
      <c r="N229" s="705"/>
      <c r="O229" s="705"/>
      <c r="P229" s="705"/>
      <c r="Q229" s="705"/>
      <c r="R229" s="705"/>
      <c r="S229" s="705"/>
      <c r="T229" s="706"/>
      <c r="U229" s="275"/>
      <c r="V229" s="314" t="s">
        <v>455</v>
      </c>
      <c r="W229" s="314"/>
      <c r="X229" s="312"/>
      <c r="Y229" s="312"/>
      <c r="Z229" s="312"/>
      <c r="AA229" s="275"/>
      <c r="AB229" s="275"/>
      <c r="AC229" s="275"/>
      <c r="AD229" s="275"/>
      <c r="AE229" s="275"/>
      <c r="AF229" s="1"/>
      <c r="NY229"/>
    </row>
    <row r="230" spans="1:389" ht="20.100000000000001" customHeight="1" x14ac:dyDescent="0.3">
      <c r="A230" s="275"/>
      <c r="B230" s="703">
        <v>3</v>
      </c>
      <c r="C230" s="703"/>
      <c r="D230" s="459" t="s">
        <v>35</v>
      </c>
      <c r="E230" s="460">
        <v>751</v>
      </c>
      <c r="F230" s="461">
        <v>0.12502080905610122</v>
      </c>
      <c r="G230" s="704" t="s">
        <v>672</v>
      </c>
      <c r="H230" s="705"/>
      <c r="I230" s="705"/>
      <c r="J230" s="705"/>
      <c r="K230" s="705"/>
      <c r="L230" s="705"/>
      <c r="M230" s="705"/>
      <c r="N230" s="705"/>
      <c r="O230" s="705"/>
      <c r="P230" s="705"/>
      <c r="Q230" s="705"/>
      <c r="R230" s="705"/>
      <c r="S230" s="705"/>
      <c r="T230" s="706"/>
      <c r="U230" s="275"/>
      <c r="V230" s="314" t="s">
        <v>671</v>
      </c>
      <c r="W230" s="314"/>
      <c r="X230" s="312"/>
      <c r="Y230" s="312"/>
      <c r="Z230" s="312"/>
      <c r="AA230" s="275"/>
      <c r="AB230" s="275"/>
      <c r="AC230" s="275"/>
      <c r="AD230" s="275"/>
      <c r="AE230" s="275"/>
      <c r="AF230" s="1"/>
      <c r="NY230"/>
    </row>
    <row r="231" spans="1:389" ht="20.100000000000001" customHeight="1" x14ac:dyDescent="0.3">
      <c r="A231" s="275"/>
      <c r="B231" s="703">
        <v>4</v>
      </c>
      <c r="C231" s="703"/>
      <c r="D231" s="459" t="s">
        <v>42</v>
      </c>
      <c r="E231" s="460">
        <v>643</v>
      </c>
      <c r="F231" s="461">
        <v>0.10704178458465125</v>
      </c>
      <c r="G231" s="704" t="s">
        <v>675</v>
      </c>
      <c r="H231" s="705"/>
      <c r="I231" s="705"/>
      <c r="J231" s="705"/>
      <c r="K231" s="705"/>
      <c r="L231" s="705"/>
      <c r="M231" s="705"/>
      <c r="N231" s="705"/>
      <c r="O231" s="705"/>
      <c r="P231" s="705"/>
      <c r="Q231" s="705"/>
      <c r="R231" s="705"/>
      <c r="S231" s="705"/>
      <c r="T231" s="706"/>
      <c r="U231" s="275"/>
      <c r="V231" s="296" t="s">
        <v>674</v>
      </c>
      <c r="W231" s="314"/>
      <c r="X231" s="312"/>
      <c r="Y231" s="312"/>
      <c r="Z231" s="312"/>
      <c r="AA231" s="275"/>
      <c r="AB231" s="275"/>
      <c r="AC231" s="275"/>
      <c r="AD231" s="275"/>
      <c r="AE231" s="275"/>
      <c r="AF231" s="1"/>
      <c r="NY231"/>
    </row>
    <row r="232" spans="1:389" ht="20.100000000000001" customHeight="1" x14ac:dyDescent="0.3">
      <c r="A232" s="275"/>
      <c r="B232" s="703">
        <v>5</v>
      </c>
      <c r="C232" s="703"/>
      <c r="D232" s="462" t="s">
        <v>41</v>
      </c>
      <c r="E232" s="460">
        <v>616</v>
      </c>
      <c r="F232" s="461">
        <v>0.10254702846678874</v>
      </c>
      <c r="G232" s="502" t="s">
        <v>716</v>
      </c>
      <c r="H232" s="478"/>
      <c r="I232" s="478"/>
      <c r="J232" s="478"/>
      <c r="K232" s="478"/>
      <c r="L232" s="478"/>
      <c r="M232" s="478"/>
      <c r="N232" s="478"/>
      <c r="O232" s="478"/>
      <c r="P232" s="478"/>
      <c r="Q232" s="478"/>
      <c r="R232" s="478"/>
      <c r="S232" s="478"/>
      <c r="T232" s="479"/>
      <c r="U232" s="275"/>
      <c r="V232" s="314" t="s">
        <v>717</v>
      </c>
      <c r="W232" s="314"/>
      <c r="X232" s="312"/>
      <c r="Y232" s="312"/>
      <c r="Z232" s="312"/>
      <c r="AA232" s="275"/>
      <c r="AB232" s="275"/>
      <c r="AC232" s="275"/>
      <c r="AD232" s="275"/>
      <c r="AE232" s="275"/>
      <c r="AF232" s="1"/>
      <c r="NY232"/>
    </row>
    <row r="233" spans="1:389" ht="20.100000000000001" customHeight="1" x14ac:dyDescent="0.3">
      <c r="A233" s="275"/>
      <c r="B233" s="703">
        <v>6</v>
      </c>
      <c r="C233" s="703"/>
      <c r="D233" s="462" t="s">
        <v>38</v>
      </c>
      <c r="E233" s="460">
        <v>614</v>
      </c>
      <c r="F233" s="461">
        <v>0.10221408356916931</v>
      </c>
      <c r="G233" s="731" t="s">
        <v>715</v>
      </c>
      <c r="H233" s="732"/>
      <c r="I233" s="732"/>
      <c r="J233" s="732"/>
      <c r="K233" s="732"/>
      <c r="L233" s="732"/>
      <c r="M233" s="732"/>
      <c r="N233" s="732"/>
      <c r="O233" s="732"/>
      <c r="P233" s="732"/>
      <c r="Q233" s="732"/>
      <c r="R233" s="732"/>
      <c r="S233" s="732"/>
      <c r="T233" s="733"/>
      <c r="U233" s="275"/>
      <c r="V233" s="314" t="s">
        <v>676</v>
      </c>
      <c r="W233" s="314"/>
      <c r="X233" s="312"/>
      <c r="Y233" s="312"/>
      <c r="Z233" s="312"/>
      <c r="AA233" s="275"/>
      <c r="AB233" s="275"/>
      <c r="AC233" s="275"/>
      <c r="AD233" s="275"/>
      <c r="AE233" s="275"/>
      <c r="AF233" s="1"/>
      <c r="NY233"/>
    </row>
    <row r="234" spans="1:389" ht="20.100000000000001" customHeight="1" x14ac:dyDescent="0.3">
      <c r="A234" s="275"/>
      <c r="B234" s="703">
        <v>7</v>
      </c>
      <c r="C234" s="703"/>
      <c r="D234" s="462" t="s">
        <v>37</v>
      </c>
      <c r="E234" s="460">
        <v>372</v>
      </c>
      <c r="F234" s="461">
        <v>6.192775095721658E-2</v>
      </c>
      <c r="G234" s="711"/>
      <c r="H234" s="712"/>
      <c r="I234" s="712"/>
      <c r="J234" s="712"/>
      <c r="K234" s="712"/>
      <c r="L234" s="712"/>
      <c r="M234" s="712"/>
      <c r="N234" s="712"/>
      <c r="O234" s="712"/>
      <c r="P234" s="712"/>
      <c r="Q234" s="712"/>
      <c r="R234" s="712"/>
      <c r="S234" s="712"/>
      <c r="T234" s="713"/>
      <c r="U234" s="275"/>
      <c r="V234" s="314"/>
      <c r="W234" s="314"/>
      <c r="X234" s="312"/>
      <c r="Y234" s="312"/>
      <c r="Z234" s="312"/>
      <c r="AA234" s="275"/>
      <c r="AB234" s="275"/>
      <c r="AC234" s="275"/>
      <c r="AD234" s="275"/>
      <c r="AE234" s="275"/>
      <c r="AF234" s="1"/>
      <c r="NY234"/>
    </row>
    <row r="235" spans="1:389" ht="20.100000000000001" customHeight="1" x14ac:dyDescent="0.3">
      <c r="A235" s="275"/>
      <c r="B235" s="703">
        <v>8</v>
      </c>
      <c r="C235" s="703"/>
      <c r="D235" s="462" t="s">
        <v>34</v>
      </c>
      <c r="E235" s="460">
        <v>351</v>
      </c>
      <c r="F235" s="461">
        <v>5.8431829532212418E-2</v>
      </c>
      <c r="G235" s="711"/>
      <c r="H235" s="712"/>
      <c r="I235" s="712"/>
      <c r="J235" s="712"/>
      <c r="K235" s="712"/>
      <c r="L235" s="712"/>
      <c r="M235" s="712"/>
      <c r="N235" s="712"/>
      <c r="O235" s="712"/>
      <c r="P235" s="712"/>
      <c r="Q235" s="712"/>
      <c r="R235" s="712"/>
      <c r="S235" s="712"/>
      <c r="T235" s="713"/>
      <c r="U235" s="275"/>
      <c r="V235" s="314"/>
      <c r="W235" s="314"/>
      <c r="X235" s="312"/>
      <c r="Y235" s="312"/>
      <c r="Z235" s="312"/>
      <c r="AA235" s="275"/>
      <c r="AB235" s="275"/>
      <c r="AC235" s="275"/>
      <c r="AD235" s="275"/>
      <c r="AE235" s="275"/>
      <c r="AF235" s="1"/>
      <c r="NY235"/>
    </row>
    <row r="236" spans="1:389" ht="20.100000000000001" customHeight="1" x14ac:dyDescent="0.3">
      <c r="A236" s="275"/>
      <c r="B236" s="703">
        <v>9</v>
      </c>
      <c r="C236" s="703"/>
      <c r="D236" s="462" t="s">
        <v>44</v>
      </c>
      <c r="E236" s="460">
        <v>273</v>
      </c>
      <c r="F236" s="461">
        <v>4.5446978525054103E-2</v>
      </c>
      <c r="G236" s="711"/>
      <c r="H236" s="712"/>
      <c r="I236" s="712"/>
      <c r="J236" s="712"/>
      <c r="K236" s="712"/>
      <c r="L236" s="712"/>
      <c r="M236" s="712"/>
      <c r="N236" s="712"/>
      <c r="O236" s="712"/>
      <c r="P236" s="712"/>
      <c r="Q236" s="712"/>
      <c r="R236" s="712"/>
      <c r="S236" s="712"/>
      <c r="T236" s="713"/>
      <c r="U236" s="275"/>
      <c r="V236" s="314"/>
      <c r="W236" s="314"/>
      <c r="X236" s="312"/>
      <c r="Y236" s="312"/>
      <c r="Z236" s="312"/>
      <c r="AA236" s="275"/>
      <c r="AB236" s="275"/>
      <c r="AC236" s="275"/>
      <c r="AD236" s="275"/>
      <c r="AE236" s="275"/>
      <c r="AF236" s="1"/>
      <c r="NY236"/>
    </row>
    <row r="237" spans="1:389" ht="20.100000000000001" customHeight="1" x14ac:dyDescent="0.3">
      <c r="A237" s="275"/>
      <c r="B237" s="703">
        <v>10</v>
      </c>
      <c r="C237" s="703"/>
      <c r="D237" s="462" t="s">
        <v>45</v>
      </c>
      <c r="E237" s="460">
        <v>229</v>
      </c>
      <c r="F237" s="461">
        <v>3.8122190777426339E-2</v>
      </c>
      <c r="G237" s="711"/>
      <c r="H237" s="712"/>
      <c r="I237" s="712"/>
      <c r="J237" s="712"/>
      <c r="K237" s="712"/>
      <c r="L237" s="712"/>
      <c r="M237" s="712"/>
      <c r="N237" s="712"/>
      <c r="O237" s="712"/>
      <c r="P237" s="712"/>
      <c r="Q237" s="712"/>
      <c r="R237" s="712"/>
      <c r="S237" s="712"/>
      <c r="T237" s="713"/>
      <c r="U237" s="275"/>
      <c r="V237" s="314"/>
      <c r="W237" s="314"/>
      <c r="X237" s="312"/>
      <c r="Y237" s="312"/>
      <c r="Z237" s="312"/>
      <c r="AA237" s="275"/>
      <c r="AB237" s="275"/>
      <c r="AC237" s="275"/>
      <c r="AD237" s="275"/>
      <c r="AE237" s="275"/>
      <c r="AF237" s="1"/>
      <c r="NY237"/>
    </row>
    <row r="238" spans="1:389" ht="20.25" x14ac:dyDescent="0.3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314"/>
      <c r="W238" s="314"/>
      <c r="X238" s="312"/>
      <c r="Y238" s="312"/>
      <c r="Z238" s="312"/>
      <c r="AA238" s="275"/>
      <c r="AB238" s="275"/>
      <c r="AC238" s="275"/>
      <c r="AD238" s="275"/>
      <c r="AE238" s="275"/>
      <c r="AF238" s="1"/>
      <c r="NY238"/>
    </row>
    <row r="239" spans="1:389" ht="20.25" x14ac:dyDescent="0.3">
      <c r="A239" s="275"/>
      <c r="B239" s="331" t="s">
        <v>236</v>
      </c>
      <c r="C239" s="331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314"/>
      <c r="W239" s="314"/>
      <c r="X239" s="312"/>
      <c r="Y239" s="312"/>
      <c r="Z239" s="312"/>
      <c r="AA239" s="275"/>
      <c r="AB239" s="275"/>
      <c r="AC239" s="275"/>
      <c r="AD239" s="275"/>
      <c r="AE239" s="275"/>
    </row>
    <row r="240" spans="1:389" ht="9.9499999999999993" customHeight="1" x14ac:dyDescent="0.3">
      <c r="A240" s="275"/>
      <c r="B240" s="725"/>
      <c r="C240" s="726"/>
      <c r="D240" s="727"/>
      <c r="E240" s="631" t="s">
        <v>233</v>
      </c>
      <c r="F240" s="412"/>
      <c r="G240" s="412"/>
      <c r="H240" s="376"/>
      <c r="I240" s="463"/>
      <c r="J240" s="634" t="s">
        <v>262</v>
      </c>
      <c r="K240" s="661"/>
      <c r="L240" s="661"/>
      <c r="M240" s="661"/>
      <c r="N240" s="661"/>
      <c r="O240" s="661"/>
      <c r="P240" s="661"/>
      <c r="Q240" s="661"/>
      <c r="R240" s="661"/>
      <c r="S240" s="661"/>
      <c r="T240" s="636"/>
      <c r="U240" s="275"/>
      <c r="V240" s="314"/>
      <c r="W240" s="314"/>
      <c r="X240" s="312"/>
      <c r="Y240" s="312"/>
      <c r="Z240" s="312"/>
      <c r="AA240" s="275"/>
      <c r="AB240" s="275"/>
      <c r="AC240" s="275"/>
      <c r="AD240" s="275"/>
      <c r="AE240" s="275"/>
      <c r="AF240" s="1"/>
      <c r="NY240"/>
    </row>
    <row r="241" spans="1:389" ht="9.9499999999999993" customHeight="1" x14ac:dyDescent="0.3">
      <c r="A241" s="275"/>
      <c r="B241" s="725"/>
      <c r="C241" s="726"/>
      <c r="D241" s="727"/>
      <c r="E241" s="632"/>
      <c r="F241" s="631" t="s">
        <v>234</v>
      </c>
      <c r="G241" s="649"/>
      <c r="H241" s="376"/>
      <c r="I241" s="463"/>
      <c r="J241" s="635"/>
      <c r="K241" s="707"/>
      <c r="L241" s="707"/>
      <c r="M241" s="707"/>
      <c r="N241" s="707"/>
      <c r="O241" s="707"/>
      <c r="P241" s="707"/>
      <c r="Q241" s="707"/>
      <c r="R241" s="707"/>
      <c r="S241" s="707"/>
      <c r="T241" s="637"/>
      <c r="U241" s="275"/>
      <c r="V241" s="314"/>
      <c r="W241" s="314"/>
      <c r="X241" s="312"/>
      <c r="Y241" s="312"/>
      <c r="Z241" s="312"/>
      <c r="AA241" s="275"/>
      <c r="AB241" s="275"/>
      <c r="AC241" s="275"/>
      <c r="AD241" s="275"/>
      <c r="AE241" s="275"/>
      <c r="AF241" s="1"/>
      <c r="NY241"/>
    </row>
    <row r="242" spans="1:389" ht="30" customHeight="1" x14ac:dyDescent="0.3">
      <c r="A242" s="275"/>
      <c r="B242" s="725"/>
      <c r="C242" s="726"/>
      <c r="D242" s="727"/>
      <c r="E242" s="633"/>
      <c r="F242" s="633"/>
      <c r="G242" s="651"/>
      <c r="H242" s="464" t="s">
        <v>380</v>
      </c>
      <c r="I242" s="411" t="s">
        <v>29</v>
      </c>
      <c r="J242" s="638"/>
      <c r="K242" s="662"/>
      <c r="L242" s="662"/>
      <c r="M242" s="662"/>
      <c r="N242" s="662"/>
      <c r="O242" s="662"/>
      <c r="P242" s="662"/>
      <c r="Q242" s="662"/>
      <c r="R242" s="662"/>
      <c r="S242" s="662"/>
      <c r="T242" s="639"/>
      <c r="U242" s="275"/>
      <c r="V242" s="314"/>
      <c r="W242" s="314"/>
      <c r="X242" s="312"/>
      <c r="Y242" s="312"/>
      <c r="Z242" s="312"/>
      <c r="AA242" s="275"/>
      <c r="AB242" s="275"/>
      <c r="AC242" s="275"/>
      <c r="AD242" s="275"/>
      <c r="AE242" s="275"/>
      <c r="AF242" s="1"/>
      <c r="NY242"/>
    </row>
    <row r="243" spans="1:389" ht="19.149999999999999" customHeight="1" x14ac:dyDescent="0.3">
      <c r="A243" s="275"/>
      <c r="B243" s="717" t="s">
        <v>28</v>
      </c>
      <c r="C243" s="718"/>
      <c r="D243" s="719"/>
      <c r="E243" s="465">
        <v>2749</v>
      </c>
      <c r="F243" s="720">
        <v>1307</v>
      </c>
      <c r="G243" s="721"/>
      <c r="H243" s="466">
        <v>50</v>
      </c>
      <c r="I243" s="467">
        <v>3.8255547054322873E-2</v>
      </c>
      <c r="J243" s="722" t="s">
        <v>695</v>
      </c>
      <c r="K243" s="723"/>
      <c r="L243" s="723"/>
      <c r="M243" s="723"/>
      <c r="N243" s="723"/>
      <c r="O243" s="723"/>
      <c r="P243" s="723"/>
      <c r="Q243" s="723"/>
      <c r="R243" s="723"/>
      <c r="S243" s="723"/>
      <c r="T243" s="724"/>
      <c r="U243" s="275"/>
      <c r="V243" s="314" t="s">
        <v>677</v>
      </c>
      <c r="W243" s="314"/>
      <c r="X243" s="312"/>
      <c r="Y243" s="312"/>
      <c r="Z243" s="312"/>
      <c r="AA243" s="275"/>
      <c r="AB243" s="275"/>
      <c r="AC243" s="275"/>
      <c r="AD243" s="275"/>
      <c r="AE243" s="275"/>
      <c r="AF243" s="1"/>
      <c r="NY243"/>
    </row>
    <row r="244" spans="1:389" ht="39.950000000000003" customHeight="1" x14ac:dyDescent="0.3">
      <c r="X244" s="312"/>
      <c r="Y244" s="312"/>
      <c r="Z244" s="312"/>
    </row>
    <row r="245" spans="1:389" ht="20.25" x14ac:dyDescent="0.3">
      <c r="X245" s="312"/>
      <c r="Y245" s="312"/>
      <c r="Z245" s="312"/>
    </row>
    <row r="246" spans="1:389" ht="20.25" x14ac:dyDescent="0.3">
      <c r="X246" s="312"/>
      <c r="Y246" s="312"/>
      <c r="Z246" s="312"/>
    </row>
    <row r="247" spans="1:389" ht="20.25" x14ac:dyDescent="0.3">
      <c r="X247" s="312"/>
      <c r="Y247" s="312"/>
      <c r="Z247" s="312"/>
    </row>
    <row r="248" spans="1:389" ht="20.25" x14ac:dyDescent="0.3">
      <c r="H248" s="626"/>
      <c r="I248" s="626"/>
      <c r="J248" s="626"/>
      <c r="K248" s="626"/>
      <c r="L248" s="626"/>
      <c r="M248" s="626"/>
      <c r="N248" s="626"/>
      <c r="O248" s="626"/>
      <c r="P248" s="626"/>
      <c r="Q248" s="626"/>
      <c r="R248" s="626"/>
      <c r="S248" s="626"/>
      <c r="T248" s="626"/>
      <c r="U248" s="626"/>
      <c r="X248" s="312"/>
      <c r="Y248" s="312"/>
      <c r="Z248" s="312"/>
    </row>
    <row r="249" spans="1:389" ht="20.25" x14ac:dyDescent="0.3">
      <c r="X249" s="312"/>
      <c r="Y249" s="312"/>
      <c r="Z249" s="312"/>
    </row>
  </sheetData>
  <mergeCells count="136">
    <mergeCell ref="AE25:AE27"/>
    <mergeCell ref="G26:G27"/>
    <mergeCell ref="H26:H27"/>
    <mergeCell ref="O26:P26"/>
    <mergeCell ref="Q26:R26"/>
    <mergeCell ref="AB26:AB27"/>
    <mergeCell ref="AC26:AC27"/>
    <mergeCell ref="B2:T3"/>
    <mergeCell ref="B24:D27"/>
    <mergeCell ref="E24:E27"/>
    <mergeCell ref="L24:L27"/>
    <mergeCell ref="X24:Y27"/>
    <mergeCell ref="Z24:Z27"/>
    <mergeCell ref="F25:F27"/>
    <mergeCell ref="I25:I27"/>
    <mergeCell ref="J25:J27"/>
    <mergeCell ref="M25:N26"/>
    <mergeCell ref="B28:D28"/>
    <mergeCell ref="X28:Y28"/>
    <mergeCell ref="B29:D29"/>
    <mergeCell ref="X29:Y29"/>
    <mergeCell ref="B30:D30"/>
    <mergeCell ref="X30:Y30"/>
    <mergeCell ref="S25:T26"/>
    <mergeCell ref="AA25:AA27"/>
    <mergeCell ref="AD25:AD27"/>
    <mergeCell ref="B47:D48"/>
    <mergeCell ref="E47:E48"/>
    <mergeCell ref="H47:H48"/>
    <mergeCell ref="B49:D49"/>
    <mergeCell ref="B68:T68"/>
    <mergeCell ref="B70:E71"/>
    <mergeCell ref="F70:F71"/>
    <mergeCell ref="G70:G71"/>
    <mergeCell ref="H70:I70"/>
    <mergeCell ref="J70:T71"/>
    <mergeCell ref="J77:T77"/>
    <mergeCell ref="J78:T78"/>
    <mergeCell ref="J79:T79"/>
    <mergeCell ref="J80:T80"/>
    <mergeCell ref="J81:T81"/>
    <mergeCell ref="J82:T82"/>
    <mergeCell ref="B72:E72"/>
    <mergeCell ref="J72:T72"/>
    <mergeCell ref="J73:T73"/>
    <mergeCell ref="J74:T74"/>
    <mergeCell ref="J75:T75"/>
    <mergeCell ref="J76:T76"/>
    <mergeCell ref="X92:Y93"/>
    <mergeCell ref="B94:D94"/>
    <mergeCell ref="C95:D95"/>
    <mergeCell ref="M95:T95"/>
    <mergeCell ref="C101:D101"/>
    <mergeCell ref="M101:T101"/>
    <mergeCell ref="J83:T83"/>
    <mergeCell ref="J84:T84"/>
    <mergeCell ref="J85:T85"/>
    <mergeCell ref="B90:T90"/>
    <mergeCell ref="B92:D93"/>
    <mergeCell ref="K92:L92"/>
    <mergeCell ref="M92:T93"/>
    <mergeCell ref="C125:D125"/>
    <mergeCell ref="M125:T125"/>
    <mergeCell ref="C131:D131"/>
    <mergeCell ref="M131:T131"/>
    <mergeCell ref="C137:D137"/>
    <mergeCell ref="M137:T137"/>
    <mergeCell ref="C107:D107"/>
    <mergeCell ref="M107:T107"/>
    <mergeCell ref="C113:D113"/>
    <mergeCell ref="M113:T113"/>
    <mergeCell ref="C119:D119"/>
    <mergeCell ref="M119:T119"/>
    <mergeCell ref="X159:Y160"/>
    <mergeCell ref="B161:D161"/>
    <mergeCell ref="C162:D162"/>
    <mergeCell ref="M162:T162"/>
    <mergeCell ref="C168:D168"/>
    <mergeCell ref="M168:T168"/>
    <mergeCell ref="C143:D143"/>
    <mergeCell ref="M143:T143"/>
    <mergeCell ref="C149:D149"/>
    <mergeCell ref="M149:T149"/>
    <mergeCell ref="B157:T157"/>
    <mergeCell ref="B159:D160"/>
    <mergeCell ref="K159:L159"/>
    <mergeCell ref="M159:T160"/>
    <mergeCell ref="C192:D192"/>
    <mergeCell ref="M192:T192"/>
    <mergeCell ref="C198:D198"/>
    <mergeCell ref="M198:T198"/>
    <mergeCell ref="C204:D204"/>
    <mergeCell ref="M204:T204"/>
    <mergeCell ref="C174:D174"/>
    <mergeCell ref="M174:T174"/>
    <mergeCell ref="C180:D180"/>
    <mergeCell ref="M180:T180"/>
    <mergeCell ref="C186:D186"/>
    <mergeCell ref="M186:T186"/>
    <mergeCell ref="B227:D227"/>
    <mergeCell ref="G227:T227"/>
    <mergeCell ref="B228:C228"/>
    <mergeCell ref="G228:T228"/>
    <mergeCell ref="B229:C229"/>
    <mergeCell ref="G229:T229"/>
    <mergeCell ref="C210:D210"/>
    <mergeCell ref="M210:T210"/>
    <mergeCell ref="C216:D216"/>
    <mergeCell ref="M216:T216"/>
    <mergeCell ref="B225:D226"/>
    <mergeCell ref="E225:E226"/>
    <mergeCell ref="F225:F226"/>
    <mergeCell ref="G225:T226"/>
    <mergeCell ref="B234:C234"/>
    <mergeCell ref="G234:T234"/>
    <mergeCell ref="B235:C235"/>
    <mergeCell ref="G235:T235"/>
    <mergeCell ref="B236:C236"/>
    <mergeCell ref="G236:T236"/>
    <mergeCell ref="B230:C230"/>
    <mergeCell ref="G230:T230"/>
    <mergeCell ref="B231:C231"/>
    <mergeCell ref="G231:T231"/>
    <mergeCell ref="B232:C232"/>
    <mergeCell ref="B233:C233"/>
    <mergeCell ref="G233:T233"/>
    <mergeCell ref="B243:D243"/>
    <mergeCell ref="F243:G243"/>
    <mergeCell ref="J243:T243"/>
    <mergeCell ref="H248:U248"/>
    <mergeCell ref="B237:C237"/>
    <mergeCell ref="G237:T237"/>
    <mergeCell ref="B240:D242"/>
    <mergeCell ref="E240:E242"/>
    <mergeCell ref="J240:T242"/>
    <mergeCell ref="F241:G242"/>
  </mergeCells>
  <phoneticPr fontId="3" type="noConversion"/>
  <conditionalFormatting sqref="E29:J29 V29">
    <cfRule type="cellIs" dxfId="142" priority="13" operator="lessThan">
      <formula>1</formula>
    </cfRule>
    <cfRule type="cellIs" dxfId="141" priority="14" operator="greaterThanOrEqual">
      <formula>1</formula>
    </cfRule>
  </conditionalFormatting>
  <conditionalFormatting sqref="E96:L100 E102:L106 E108:L112 E114:L118 E120:L124 E126:L130 E132:L136 E138:L142 E144:L148 E150:L154">
    <cfRule type="expression" dxfId="140" priority="2">
      <formula>$D96=""</formula>
    </cfRule>
  </conditionalFormatting>
  <conditionalFormatting sqref="E163:L167 E169:L173 E175:L179 E181:L185 E187:L191 E193:L197 E199:L203 E205:L209 E211:L215 E217:L221">
    <cfRule type="expression" dxfId="139" priority="1">
      <formula>$D163=""</formula>
    </cfRule>
  </conditionalFormatting>
  <conditionalFormatting sqref="F49:F60">
    <cfRule type="cellIs" dxfId="138" priority="5" operator="lessThan">
      <formula>1</formula>
    </cfRule>
    <cfRule type="cellIs" dxfId="137" priority="6" operator="greaterThan">
      <formula>1</formula>
    </cfRule>
  </conditionalFormatting>
  <conditionalFormatting sqref="I50:I60">
    <cfRule type="cellIs" dxfId="136" priority="7" operator="lessThan">
      <formula>0</formula>
    </cfRule>
    <cfRule type="cellIs" dxfId="135" priority="8" operator="greaterThan">
      <formula>0</formula>
    </cfRule>
  </conditionalFormatting>
  <conditionalFormatting sqref="Z29:AD29">
    <cfRule type="cellIs" dxfId="134" priority="9" operator="lessThan">
      <formula>0.95</formula>
    </cfRule>
    <cfRule type="cellIs" dxfId="133" priority="10" operator="greaterThanOrEqual">
      <formula>0.95</formula>
    </cfRule>
  </conditionalFormatting>
  <conditionalFormatting sqref="AE29">
    <cfRule type="cellIs" dxfId="132" priority="3" operator="lessThan">
      <formula>1</formula>
    </cfRule>
    <cfRule type="cellIs" dxfId="131" priority="4" operator="greaterThanOrEqual">
      <formula>1</formula>
    </cfRule>
  </conditionalFormatting>
  <conditionalFormatting sqref="AH29:AL29">
    <cfRule type="cellIs" dxfId="130" priority="11" operator="lessThan">
      <formula>0.95</formula>
    </cfRule>
    <cfRule type="cellIs" dxfId="129" priority="12" operator="greaterThanOrEqual">
      <formula>0.95</formula>
    </cfRule>
  </conditionalFormatting>
  <hyperlinks>
    <hyperlink ref="V40" r:id="rId1" xr:uid="{6B4AADD9-EFA3-4E03-AC87-CE64AD11F561}"/>
    <hyperlink ref="V38" r:id="rId2" xr:uid="{EEABC893-778D-475B-942F-4B23BCD7300A}"/>
    <hyperlink ref="V15" r:id="rId3" xr:uid="{C082DDD4-6ACD-45FD-869B-71F657DD874D}"/>
    <hyperlink ref="W15" r:id="rId4" xr:uid="{A32C48CB-1AC8-4204-86BD-E3BF36508EED}"/>
    <hyperlink ref="V16" r:id="rId5" xr:uid="{BE64C17F-774C-4FD2-BD28-37D8FBE2CB10}"/>
    <hyperlink ref="W16" r:id="rId6" xr:uid="{581AA620-4555-4723-8B6E-69CDEBD0DA78}"/>
    <hyperlink ref="V13" r:id="rId7" xr:uid="{45896E69-6B64-4D8C-8666-39A73752FFB4}"/>
    <hyperlink ref="W13" r:id="rId8" xr:uid="{C7DCEF23-7806-4D5A-AB6F-B7A8BF7ECB98}"/>
    <hyperlink ref="V231" r:id="rId9" xr:uid="{7F612153-7FBC-43A0-A00A-DB2A2F7313D9}"/>
    <hyperlink ref="V9" r:id="rId10" xr:uid="{7863C5C6-3BAE-465E-B130-C24EE2FF485B}"/>
    <hyperlink ref="W10" r:id="rId11" xr:uid="{37309DEB-FD6A-401B-A5C3-DC45BD2B10E3}"/>
    <hyperlink ref="V8" r:id="rId12" xr:uid="{C85F3E62-9622-4D80-85AA-5CDDADBB75D7}"/>
    <hyperlink ref="V7" r:id="rId13" xr:uid="{93466452-7F29-43AF-A30F-04F0964FE025}"/>
    <hyperlink ref="W8" r:id="rId14" xr:uid="{B9407431-0BCA-4810-8E2A-7A65130CB99C}"/>
    <hyperlink ref="V10" r:id="rId15" xr:uid="{C3E8237B-6D26-48CF-AFA3-76013536F53F}"/>
    <hyperlink ref="V19" r:id="rId16" xr:uid="{02F04E78-5256-49E1-827B-24B4072CB96E}"/>
    <hyperlink ref="W19" r:id="rId17" xr:uid="{C112A6BA-DF14-43D7-9B4F-B2DE08ABBB29}"/>
    <hyperlink ref="V42" r:id="rId18" xr:uid="{61274675-2FDF-48EB-86AC-32199268D578}"/>
    <hyperlink ref="V41" r:id="rId19" xr:uid="{8117E7FC-1E7C-4DB5-A036-F360311CEFF0}"/>
    <hyperlink ref="W137" r:id="rId20" xr:uid="{344D3171-95B5-48D3-BFE3-A597181D1054}"/>
    <hyperlink ref="V75" r:id="rId21" xr:uid="{192B1480-194A-4519-B357-6E13F271E8A6}"/>
  </hyperlinks>
  <pageMargins left="0.7" right="0.7" top="0.75" bottom="0.75" header="0.3" footer="0.3"/>
  <pageSetup paperSize="9" scale="37" fitToWidth="0" orientation="portrait" r:id="rId22"/>
  <rowBreaks count="1" manualBreakCount="1">
    <brk id="86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3DC5-D208-4F3C-AE84-582BBDC9610D}">
  <sheetPr>
    <tabColor rgb="FF0000FF"/>
  </sheetPr>
  <dimension ref="A1:NY238"/>
  <sheetViews>
    <sheetView showGridLines="0" view="pageBreakPreview" zoomScale="85" zoomScaleNormal="55" zoomScaleSheetLayoutView="85" workbookViewId="0">
      <selection activeCell="C7" sqref="C7"/>
    </sheetView>
  </sheetViews>
  <sheetFormatPr defaultColWidth="9" defaultRowHeight="16.5" outlineLevelRow="1" x14ac:dyDescent="0.3"/>
  <cols>
    <col min="1" max="2" width="2.625" customWidth="1"/>
    <col min="3" max="3" width="2.875" customWidth="1"/>
    <col min="4" max="4" width="13.25" customWidth="1"/>
    <col min="5" max="12" width="12.625" customWidth="1"/>
    <col min="13" max="20" width="6.625" customWidth="1"/>
    <col min="21" max="21" width="2.625" customWidth="1"/>
    <col min="22" max="24" width="11.5" style="297" customWidth="1"/>
    <col min="25" max="31" width="14.125" customWidth="1"/>
    <col min="32" max="32" width="11.875" customWidth="1"/>
    <col min="33" max="37" width="12.75" style="1" customWidth="1"/>
    <col min="38" max="38" width="12.375" style="1" customWidth="1"/>
    <col min="39" max="39" width="11.875" style="1" customWidth="1"/>
    <col min="40" max="40" width="12.75" style="1" customWidth="1"/>
    <col min="41" max="41" width="9.875" style="1" customWidth="1"/>
    <col min="42" max="42" width="9.125" style="1" customWidth="1"/>
    <col min="43" max="389" width="9" style="1" customWidth="1"/>
    <col min="390" max="392" width="9" customWidth="1"/>
  </cols>
  <sheetData>
    <row r="1" spans="1:389" s="6" customFormat="1" ht="20.100000000000001" customHeight="1" x14ac:dyDescent="0.3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25"/>
      <c r="W1" s="323"/>
      <c r="X1" s="323"/>
      <c r="Y1" s="318"/>
      <c r="Z1" s="318"/>
      <c r="AA1" s="318"/>
      <c r="AB1" s="318"/>
      <c r="AC1" s="318"/>
      <c r="AD1" s="318"/>
      <c r="AE1" s="318"/>
      <c r="AF1" s="158"/>
      <c r="AG1" s="158"/>
      <c r="AH1" s="158"/>
      <c r="AI1" s="158"/>
      <c r="AJ1" s="158"/>
      <c r="AK1" s="158"/>
      <c r="AL1" s="158"/>
      <c r="AM1" s="158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 s="1"/>
    </row>
    <row r="2" spans="1:389" s="7" customFormat="1" ht="20.100000000000001" customHeight="1" x14ac:dyDescent="0.3">
      <c r="A2" s="326"/>
      <c r="B2" s="627" t="str">
        <f>"[26.1H 언팩 소셜 버즈 현황]"</f>
        <v>[26.1H 언팩 소셜 버즈 현황]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324"/>
      <c r="V2" s="327"/>
      <c r="W2" s="328"/>
      <c r="X2" s="468" t="s">
        <v>220</v>
      </c>
      <c r="Y2" s="469" t="s">
        <v>211</v>
      </c>
      <c r="Z2" s="329" t="s">
        <v>207</v>
      </c>
      <c r="AA2" s="469" t="s">
        <v>210</v>
      </c>
      <c r="AB2" s="470" t="s">
        <v>208</v>
      </c>
      <c r="AC2" s="470" t="s">
        <v>209</v>
      </c>
      <c r="AD2" s="326"/>
      <c r="AE2" s="326"/>
      <c r="AF2" s="330"/>
      <c r="AG2" s="330"/>
      <c r="AH2" s="330"/>
      <c r="AI2" s="330"/>
      <c r="AJ2" s="330"/>
      <c r="AK2" s="330"/>
      <c r="AL2" s="330"/>
      <c r="AM2" s="330"/>
      <c r="NY2" s="1"/>
    </row>
    <row r="3" spans="1:389" s="6" customFormat="1" ht="20.100000000000001" customHeight="1" x14ac:dyDescent="0.3">
      <c r="A3" s="318"/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324"/>
      <c r="V3" s="485"/>
      <c r="W3" s="485"/>
      <c r="X3" s="486">
        <v>45651</v>
      </c>
      <c r="Y3" s="321">
        <v>45679</v>
      </c>
      <c r="Z3" s="321">
        <v>45680</v>
      </c>
      <c r="AA3" s="321">
        <v>45721</v>
      </c>
      <c r="AB3" s="321">
        <f>AB4-399</f>
        <v>45651</v>
      </c>
      <c r="AC3" s="321">
        <f>AC4-399</f>
        <v>45652</v>
      </c>
      <c r="AD3" s="318"/>
      <c r="AE3" s="318"/>
      <c r="AF3" s="158"/>
      <c r="AG3" s="158"/>
      <c r="AH3" s="158"/>
      <c r="AI3" s="158"/>
      <c r="AJ3" s="158"/>
      <c r="AK3" s="158"/>
      <c r="AL3" s="158"/>
      <c r="AM3" s="15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 s="1"/>
    </row>
    <row r="4" spans="1:389" s="6" customFormat="1" ht="24.95" customHeight="1" x14ac:dyDescent="0.3">
      <c r="A4" s="318"/>
      <c r="B4" s="331" t="str">
        <f>"1. 소셜 버즈 현황"</f>
        <v>1. 소셜 버즈 현황</v>
      </c>
      <c r="C4" s="331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32" t="str">
        <f>"Data 기준 : "&amp;YEAR(AB4)&amp;"/"&amp;MONTH(AB4)&amp;"/"&amp;DAY(AB4)&amp;" ~ "&amp;YEAR(AC4)&amp;"/"&amp;MONTH(AC4)&amp;"/"&amp;DAY(AC4)&amp;" (언팩-29D ~ 언팩"&amp;_xlfn.DAYS(AC4,Z4)&amp;"D)"</f>
        <v>Data 기준 : 2026/1/28 ~ 2026/1/29 (언팩-29D ~ 언팩-28D)</v>
      </c>
      <c r="Q4" s="318"/>
      <c r="R4" s="318"/>
      <c r="S4" s="318"/>
      <c r="T4" s="324"/>
      <c r="U4" s="324"/>
      <c r="V4" s="485"/>
      <c r="W4" s="485"/>
      <c r="X4" s="486">
        <v>46050</v>
      </c>
      <c r="Y4" s="321">
        <v>46078</v>
      </c>
      <c r="Z4" s="321">
        <v>46079</v>
      </c>
      <c r="AA4" s="321">
        <v>46120</v>
      </c>
      <c r="AB4" s="321">
        <v>46050</v>
      </c>
      <c r="AC4" s="321">
        <v>46051</v>
      </c>
      <c r="AD4" s="318"/>
      <c r="AE4" s="318"/>
      <c r="AF4" s="158"/>
      <c r="AG4" s="158"/>
      <c r="AH4" s="158"/>
      <c r="AI4" s="158"/>
      <c r="AJ4" s="158"/>
      <c r="AK4" s="158"/>
      <c r="AL4" s="158"/>
      <c r="AM4" s="158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 s="1"/>
    </row>
    <row r="5" spans="1:389" s="6" customFormat="1" ht="18.75" customHeight="1" x14ac:dyDescent="0.3">
      <c r="A5" s="318"/>
      <c r="B5" s="319"/>
      <c r="C5" s="503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78"/>
      <c r="V5" s="487"/>
      <c r="W5" s="488"/>
      <c r="X5" s="489"/>
      <c r="Y5" s="476"/>
      <c r="Z5" s="480"/>
      <c r="AA5" s="320"/>
      <c r="AB5" s="320"/>
      <c r="AC5" s="320"/>
      <c r="AD5" s="318"/>
      <c r="AE5" s="318"/>
      <c r="AF5" s="158"/>
      <c r="AG5" s="158"/>
      <c r="AH5" s="158"/>
      <c r="AI5" s="158"/>
      <c r="AJ5" s="158"/>
      <c r="AK5" s="158"/>
      <c r="AL5" s="158"/>
      <c r="AM5" s="15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 s="1"/>
    </row>
    <row r="6" spans="1:389" s="6" customFormat="1" ht="18.75" customHeight="1" x14ac:dyDescent="0.3">
      <c r="A6" s="318"/>
      <c r="B6" s="319"/>
      <c r="C6" s="484" t="s">
        <v>558</v>
      </c>
      <c r="D6" s="482"/>
      <c r="E6" s="482"/>
      <c r="F6" s="482"/>
      <c r="G6" s="482"/>
      <c r="H6" s="482"/>
      <c r="I6" s="482"/>
      <c r="J6" s="482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78"/>
      <c r="V6" s="487"/>
      <c r="W6" s="488"/>
      <c r="X6" s="489"/>
      <c r="Y6" s="476"/>
      <c r="Z6" s="480"/>
      <c r="AA6" s="320"/>
      <c r="AB6" s="320"/>
      <c r="AC6" s="320"/>
      <c r="AD6" s="318"/>
      <c r="AE6" s="318"/>
      <c r="AF6" s="158"/>
      <c r="AG6" s="158"/>
      <c r="AH6" s="158"/>
      <c r="AI6" s="158"/>
      <c r="AJ6" s="158"/>
      <c r="AK6" s="158"/>
      <c r="AL6" s="158"/>
      <c r="AM6" s="158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 s="1"/>
    </row>
    <row r="7" spans="1:389" s="6" customFormat="1" ht="18.75" customHeight="1" x14ac:dyDescent="0.3">
      <c r="A7" s="318"/>
      <c r="B7" s="319"/>
      <c r="C7" s="481" t="s">
        <v>559</v>
      </c>
      <c r="D7" s="482"/>
      <c r="E7" s="482"/>
      <c r="F7" s="482"/>
      <c r="G7" s="482"/>
      <c r="H7" s="482"/>
      <c r="I7" s="482"/>
      <c r="J7" s="482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78"/>
      <c r="V7" s="488" t="s">
        <v>463</v>
      </c>
      <c r="W7" s="488"/>
      <c r="X7" s="489"/>
      <c r="Y7" s="476"/>
      <c r="Z7" s="480"/>
      <c r="AA7" s="320"/>
      <c r="AB7" s="320"/>
      <c r="AC7" s="320"/>
      <c r="AD7" s="318"/>
      <c r="AE7" s="318"/>
      <c r="AF7" s="158"/>
      <c r="AG7" s="158"/>
      <c r="AH7" s="158"/>
      <c r="AI7" s="158"/>
      <c r="AJ7" s="158"/>
      <c r="AK7" s="158"/>
      <c r="AL7" s="158"/>
      <c r="AM7" s="158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 s="1"/>
    </row>
    <row r="8" spans="1:389" s="6" customFormat="1" ht="18.75" customHeight="1" x14ac:dyDescent="0.3">
      <c r="A8" s="318"/>
      <c r="B8" s="319"/>
      <c r="C8" s="481" t="s">
        <v>560</v>
      </c>
      <c r="D8" s="482"/>
      <c r="E8" s="482"/>
      <c r="F8" s="482"/>
      <c r="G8" s="482"/>
      <c r="H8" s="482"/>
      <c r="I8" s="482"/>
      <c r="J8" s="482"/>
      <c r="K8" s="482"/>
      <c r="L8" s="482"/>
      <c r="M8" s="482"/>
      <c r="N8" s="482"/>
      <c r="O8" s="482"/>
      <c r="P8" s="482"/>
      <c r="Q8" s="482"/>
      <c r="R8" s="482"/>
      <c r="S8" s="482"/>
      <c r="T8" s="482"/>
      <c r="U8" s="178"/>
      <c r="V8" s="489" t="s">
        <v>478</v>
      </c>
      <c r="W8" s="488"/>
      <c r="X8" s="489"/>
      <c r="Y8" s="476"/>
      <c r="Z8" s="480"/>
      <c r="AA8" s="320"/>
      <c r="AB8" s="320"/>
      <c r="AC8" s="320"/>
      <c r="AD8" s="318"/>
      <c r="AE8" s="318"/>
      <c r="AF8" s="158"/>
      <c r="AG8" s="158"/>
      <c r="AH8" s="158"/>
      <c r="AI8" s="158"/>
      <c r="AJ8" s="158"/>
      <c r="AK8" s="158"/>
      <c r="AL8" s="158"/>
      <c r="AM8" s="15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 s="1"/>
    </row>
    <row r="9" spans="1:389" s="6" customFormat="1" ht="18.75" customHeight="1" x14ac:dyDescent="0.3">
      <c r="A9" s="318"/>
      <c r="B9" s="319"/>
      <c r="C9" s="481" t="s">
        <v>562</v>
      </c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178"/>
      <c r="V9" s="487" t="s">
        <v>461</v>
      </c>
      <c r="W9" s="488"/>
      <c r="X9" s="489"/>
      <c r="Y9" s="476"/>
      <c r="Z9" s="480"/>
      <c r="AA9" s="320"/>
      <c r="AB9" s="320"/>
      <c r="AC9" s="320"/>
      <c r="AD9" s="318"/>
      <c r="AE9" s="318"/>
      <c r="AF9" s="158"/>
      <c r="AG9" s="158"/>
      <c r="AH9" s="158"/>
      <c r="AI9" s="158"/>
      <c r="AJ9" s="158"/>
      <c r="AK9" s="158"/>
      <c r="AL9" s="158"/>
      <c r="AM9" s="158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 s="1"/>
    </row>
    <row r="10" spans="1:389" s="6" customFormat="1" ht="18.75" customHeight="1" x14ac:dyDescent="0.3">
      <c r="A10" s="318"/>
      <c r="B10" s="319"/>
      <c r="C10" s="481" t="s">
        <v>688</v>
      </c>
      <c r="D10" s="482"/>
      <c r="E10" s="482"/>
      <c r="F10" s="482"/>
      <c r="G10" s="482"/>
      <c r="H10" s="482"/>
      <c r="I10" s="482"/>
      <c r="J10" s="482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78"/>
      <c r="V10" s="490" t="s">
        <v>543</v>
      </c>
      <c r="W10" s="491" t="s">
        <v>545</v>
      </c>
      <c r="X10" s="489"/>
      <c r="Y10" s="476"/>
      <c r="Z10" s="480"/>
      <c r="AA10" s="320"/>
      <c r="AB10" s="320"/>
      <c r="AC10" s="320"/>
      <c r="AD10" s="318"/>
      <c r="AE10" s="318"/>
      <c r="AF10" s="158"/>
      <c r="AG10" s="158"/>
      <c r="AH10" s="158"/>
      <c r="AI10" s="158"/>
      <c r="AJ10" s="158"/>
      <c r="AK10" s="158"/>
      <c r="AL10" s="158"/>
      <c r="AM10" s="158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 s="1"/>
    </row>
    <row r="11" spans="1:389" s="6" customFormat="1" ht="18.75" customHeight="1" x14ac:dyDescent="0.3">
      <c r="A11" s="318"/>
      <c r="B11" s="319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78"/>
      <c r="V11" s="487"/>
      <c r="W11" s="488"/>
      <c r="X11" s="489"/>
      <c r="Y11" s="476"/>
      <c r="Z11" s="480"/>
      <c r="AA11" s="320"/>
      <c r="AB11" s="320"/>
      <c r="AC11" s="320"/>
      <c r="AD11" s="318"/>
      <c r="AE11" s="318"/>
      <c r="AF11" s="158"/>
      <c r="AG11" s="158"/>
      <c r="AH11" s="158"/>
      <c r="AI11" s="158"/>
      <c r="AJ11" s="158"/>
      <c r="AK11" s="158"/>
      <c r="AL11" s="158"/>
      <c r="AM11" s="158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 s="1"/>
    </row>
    <row r="12" spans="1:389" s="6" customFormat="1" ht="18.75" customHeight="1" x14ac:dyDescent="0.3">
      <c r="A12" s="318"/>
      <c r="B12" s="319"/>
      <c r="C12" s="484" t="s">
        <v>567</v>
      </c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78"/>
      <c r="V12" s="487"/>
      <c r="W12" s="488"/>
      <c r="X12" s="489"/>
      <c r="Y12" s="476"/>
      <c r="Z12" s="480"/>
      <c r="AA12" s="320"/>
      <c r="AB12" s="320"/>
      <c r="AC12" s="320"/>
      <c r="AD12" s="318"/>
      <c r="AE12" s="318"/>
      <c r="AF12" s="158"/>
      <c r="AG12" s="158"/>
      <c r="AH12" s="158"/>
      <c r="AI12" s="158"/>
      <c r="AJ12" s="158"/>
      <c r="AK12" s="158"/>
      <c r="AL12" s="158"/>
      <c r="AM12" s="158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 s="1"/>
    </row>
    <row r="13" spans="1:389" s="6" customFormat="1" ht="18.75" customHeight="1" x14ac:dyDescent="0.3">
      <c r="A13" s="318"/>
      <c r="B13" s="319"/>
      <c r="C13" s="481" t="s">
        <v>568</v>
      </c>
      <c r="D13" s="482"/>
      <c r="E13" s="482"/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178"/>
      <c r="V13" s="504" t="s">
        <v>495</v>
      </c>
      <c r="W13" s="317" t="s">
        <v>500</v>
      </c>
      <c r="X13" s="489"/>
      <c r="Y13" s="476"/>
      <c r="Z13" s="480"/>
      <c r="AA13" s="320"/>
      <c r="AB13" s="320"/>
      <c r="AC13" s="320"/>
      <c r="AD13" s="318"/>
      <c r="AE13" s="318"/>
      <c r="AF13" s="158"/>
      <c r="AG13" s="158"/>
      <c r="AH13" s="158"/>
      <c r="AI13" s="158"/>
      <c r="AJ13" s="158"/>
      <c r="AK13" s="158"/>
      <c r="AL13" s="158"/>
      <c r="AM13" s="158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 s="1"/>
    </row>
    <row r="14" spans="1:389" s="6" customFormat="1" ht="18.75" customHeight="1" x14ac:dyDescent="0.3">
      <c r="A14" s="318"/>
      <c r="B14" s="319"/>
      <c r="C14" s="481" t="s">
        <v>565</v>
      </c>
      <c r="D14" s="482"/>
      <c r="E14" s="482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178"/>
      <c r="V14" s="487"/>
      <c r="W14" s="488"/>
      <c r="X14" s="489"/>
      <c r="Y14" s="476"/>
      <c r="Z14" s="480"/>
      <c r="AA14" s="320"/>
      <c r="AB14" s="320"/>
      <c r="AC14" s="320"/>
      <c r="AD14" s="318"/>
      <c r="AE14" s="318"/>
      <c r="AF14" s="158"/>
      <c r="AG14" s="158"/>
      <c r="AH14" s="158"/>
      <c r="AI14" s="158"/>
      <c r="AJ14" s="158"/>
      <c r="AK14" s="158"/>
      <c r="AL14" s="158"/>
      <c r="AM14" s="158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 s="1"/>
    </row>
    <row r="15" spans="1:389" s="6" customFormat="1" ht="18.75" customHeight="1" x14ac:dyDescent="0.3">
      <c r="A15" s="318"/>
      <c r="B15" s="319"/>
      <c r="C15" s="481" t="s">
        <v>569</v>
      </c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2"/>
      <c r="Q15" s="482"/>
      <c r="R15" s="482"/>
      <c r="S15" s="482"/>
      <c r="T15" s="482"/>
      <c r="U15" s="178"/>
      <c r="V15" s="317" t="s">
        <v>553</v>
      </c>
      <c r="W15" s="504" t="s">
        <v>540</v>
      </c>
      <c r="X15" s="489"/>
      <c r="Y15" s="476"/>
      <c r="Z15" s="480"/>
      <c r="AA15" s="320"/>
      <c r="AB15" s="320"/>
      <c r="AC15" s="320"/>
      <c r="AD15" s="318"/>
      <c r="AE15" s="318"/>
      <c r="AF15" s="158"/>
      <c r="AG15" s="158"/>
      <c r="AH15" s="158"/>
      <c r="AI15" s="158"/>
      <c r="AJ15" s="158"/>
      <c r="AK15" s="158"/>
      <c r="AL15" s="158"/>
      <c r="AM15" s="158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 s="1"/>
    </row>
    <row r="16" spans="1:389" s="6" customFormat="1" ht="18.75" customHeight="1" x14ac:dyDescent="0.3">
      <c r="A16" s="318"/>
      <c r="B16" s="319"/>
      <c r="C16" s="481" t="s">
        <v>570</v>
      </c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178"/>
      <c r="V16" s="504" t="s">
        <v>541</v>
      </c>
      <c r="W16" s="504" t="s">
        <v>542</v>
      </c>
      <c r="X16" s="489"/>
      <c r="Y16" s="476"/>
      <c r="Z16" s="480"/>
      <c r="AA16" s="320"/>
      <c r="AB16" s="320"/>
      <c r="AC16" s="320"/>
      <c r="AD16" s="318"/>
      <c r="AE16" s="318"/>
      <c r="AF16" s="158"/>
      <c r="AG16" s="158"/>
      <c r="AH16" s="158"/>
      <c r="AI16" s="158"/>
      <c r="AJ16" s="158"/>
      <c r="AK16" s="158"/>
      <c r="AL16" s="158"/>
      <c r="AM16" s="158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 s="1"/>
    </row>
    <row r="17" spans="1:389" s="6" customFormat="1" ht="18.75" customHeight="1" x14ac:dyDescent="0.3">
      <c r="A17" s="318"/>
      <c r="B17" s="319"/>
      <c r="C17" s="482"/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2"/>
      <c r="O17" s="482"/>
      <c r="P17" s="482"/>
      <c r="Q17" s="482"/>
      <c r="R17" s="482"/>
      <c r="S17" s="482"/>
      <c r="T17" s="482"/>
      <c r="U17" s="178"/>
      <c r="V17" s="487"/>
      <c r="W17" s="488"/>
      <c r="X17" s="489"/>
      <c r="Y17" s="476"/>
      <c r="Z17" s="480"/>
      <c r="AA17" s="320"/>
      <c r="AB17" s="320"/>
      <c r="AC17" s="320"/>
      <c r="AD17" s="318"/>
      <c r="AE17" s="318"/>
      <c r="AF17" s="158"/>
      <c r="AG17" s="158"/>
      <c r="AH17" s="158"/>
      <c r="AI17" s="158"/>
      <c r="AJ17" s="158"/>
      <c r="AK17" s="158"/>
      <c r="AL17" s="158"/>
      <c r="AM17" s="158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 s="1"/>
    </row>
    <row r="18" spans="1:389" s="6" customFormat="1" ht="18.75" customHeight="1" x14ac:dyDescent="0.3">
      <c r="A18" s="318"/>
      <c r="B18" s="319"/>
      <c r="C18" s="484" t="s">
        <v>561</v>
      </c>
      <c r="D18" s="482"/>
      <c r="E18" s="482"/>
      <c r="F18" s="482"/>
      <c r="G18" s="482"/>
      <c r="H18" s="482"/>
      <c r="I18" s="482"/>
      <c r="J18" s="482"/>
      <c r="K18" s="482"/>
      <c r="L18" s="482"/>
      <c r="M18" s="482"/>
      <c r="N18" s="482"/>
      <c r="O18" s="482"/>
      <c r="P18" s="482"/>
      <c r="Q18" s="482"/>
      <c r="R18" s="482"/>
      <c r="S18" s="482"/>
      <c r="T18" s="482"/>
      <c r="U18" s="178"/>
      <c r="V18" s="487"/>
      <c r="W18" s="488"/>
      <c r="X18" s="489"/>
      <c r="Y18" s="476"/>
      <c r="Z18" s="480"/>
      <c r="AA18" s="320"/>
      <c r="AB18" s="320"/>
      <c r="AC18" s="320"/>
      <c r="AD18" s="318"/>
      <c r="AE18" s="318"/>
      <c r="AF18" s="158"/>
      <c r="AG18" s="158"/>
      <c r="AH18" s="158"/>
      <c r="AI18" s="158"/>
      <c r="AJ18" s="158"/>
      <c r="AK18" s="158"/>
      <c r="AL18" s="158"/>
      <c r="AM18" s="15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 s="1"/>
    </row>
    <row r="19" spans="1:389" s="6" customFormat="1" ht="18.75" customHeight="1" x14ac:dyDescent="0.3">
      <c r="A19" s="318"/>
      <c r="B19" s="319"/>
      <c r="C19" s="481" t="s">
        <v>563</v>
      </c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482"/>
      <c r="P19" s="482"/>
      <c r="Q19" s="482"/>
      <c r="R19" s="482"/>
      <c r="S19" s="482"/>
      <c r="T19" s="482"/>
      <c r="U19" s="178"/>
      <c r="V19" s="490"/>
      <c r="W19" s="491"/>
      <c r="X19" s="489"/>
      <c r="Y19" s="476"/>
      <c r="Z19" s="480"/>
      <c r="AA19" s="320"/>
      <c r="AB19" s="320"/>
      <c r="AC19" s="320"/>
      <c r="AD19" s="318"/>
      <c r="AE19" s="318"/>
      <c r="AF19" s="158"/>
      <c r="AG19" s="158"/>
      <c r="AH19" s="158"/>
      <c r="AI19" s="158"/>
      <c r="AJ19" s="158"/>
      <c r="AK19" s="158"/>
      <c r="AL19" s="158"/>
      <c r="AM19" s="158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 s="1"/>
    </row>
    <row r="20" spans="1:389" s="6" customFormat="1" ht="18.75" customHeight="1" x14ac:dyDescent="0.3">
      <c r="A20" s="318"/>
      <c r="B20" s="319"/>
      <c r="C20" s="481" t="s">
        <v>564</v>
      </c>
      <c r="D20" s="482"/>
      <c r="E20" s="482"/>
      <c r="F20" s="482"/>
      <c r="G20" s="482"/>
      <c r="H20" s="482"/>
      <c r="I20" s="482"/>
      <c r="J20" s="482"/>
      <c r="K20" s="482"/>
      <c r="L20" s="482"/>
      <c r="M20" s="482"/>
      <c r="N20" s="482"/>
      <c r="O20" s="482"/>
      <c r="P20" s="482"/>
      <c r="Q20" s="482"/>
      <c r="R20" s="482"/>
      <c r="S20" s="482"/>
      <c r="T20" s="482"/>
      <c r="U20" s="178"/>
      <c r="V20" s="490" t="s">
        <v>543</v>
      </c>
      <c r="W20" s="491" t="s">
        <v>545</v>
      </c>
      <c r="X20" s="489"/>
      <c r="Y20" s="476"/>
      <c r="Z20" s="480"/>
      <c r="AA20" s="320"/>
      <c r="AB20" s="320"/>
      <c r="AC20" s="320"/>
      <c r="AD20" s="318"/>
      <c r="AE20" s="318"/>
      <c r="AF20" s="158"/>
      <c r="AG20" s="158"/>
      <c r="AH20" s="158"/>
      <c r="AI20" s="158"/>
      <c r="AJ20" s="158"/>
      <c r="AK20" s="158"/>
      <c r="AL20" s="158"/>
      <c r="AM20" s="158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 s="1"/>
    </row>
    <row r="21" spans="1:389" s="6" customFormat="1" ht="18.75" customHeight="1" x14ac:dyDescent="0.3">
      <c r="A21" s="318"/>
      <c r="B21" s="319"/>
      <c r="C21" s="482"/>
      <c r="D21" s="482"/>
      <c r="E21" s="482"/>
      <c r="F21" s="482"/>
      <c r="G21" s="482"/>
      <c r="H21" s="482"/>
      <c r="I21" s="482"/>
      <c r="J21" s="482"/>
      <c r="K21" s="482"/>
      <c r="L21" s="482"/>
      <c r="M21" s="482"/>
      <c r="N21" s="482"/>
      <c r="O21" s="482"/>
      <c r="P21" s="482"/>
      <c r="Q21" s="482"/>
      <c r="R21" s="482"/>
      <c r="S21" s="482"/>
      <c r="T21" s="482"/>
      <c r="U21" s="178"/>
      <c r="V21" s="487"/>
      <c r="W21" s="488"/>
      <c r="X21" s="489"/>
      <c r="Y21" s="476"/>
      <c r="Z21" s="480"/>
      <c r="AA21" s="320"/>
      <c r="AB21" s="320"/>
      <c r="AC21" s="320"/>
      <c r="AD21" s="318"/>
      <c r="AE21" s="318"/>
      <c r="AF21" s="158"/>
      <c r="AG21" s="158"/>
      <c r="AH21" s="158"/>
      <c r="AI21" s="158"/>
      <c r="AJ21" s="158"/>
      <c r="AK21" s="158"/>
      <c r="AL21" s="158"/>
      <c r="AM21" s="15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 s="1"/>
    </row>
    <row r="22" spans="1:389" x14ac:dyDescent="0.3">
      <c r="V22" s="492"/>
      <c r="W22" s="492"/>
      <c r="X22" s="492"/>
    </row>
    <row r="23" spans="1:389" s="6" customFormat="1" ht="7.5" customHeight="1" x14ac:dyDescent="0.3">
      <c r="A23" s="318"/>
      <c r="B23" s="324"/>
      <c r="C23" s="324"/>
      <c r="D23" s="324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3"/>
      <c r="W23" s="323"/>
      <c r="X23" s="322"/>
      <c r="Y23" s="321"/>
      <c r="Z23" s="321"/>
      <c r="AA23" s="321"/>
      <c r="AB23" s="321"/>
      <c r="AC23" s="321"/>
      <c r="AD23" s="318"/>
      <c r="AE23" s="318"/>
      <c r="AF23" s="158"/>
      <c r="AG23" s="158"/>
      <c r="AH23" s="158"/>
      <c r="AI23" s="158"/>
      <c r="AJ23" s="158"/>
      <c r="AK23" s="158"/>
      <c r="AL23" s="158"/>
      <c r="AM23" s="158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 s="1"/>
    </row>
    <row r="24" spans="1:389" s="8" customFormat="1" ht="18.75" customHeight="1" x14ac:dyDescent="0.3">
      <c r="A24" s="331"/>
      <c r="B24" s="331" t="s">
        <v>298</v>
      </c>
      <c r="C24" s="331"/>
      <c r="D24" s="331"/>
      <c r="E24" s="331"/>
      <c r="F24" s="331"/>
      <c r="G24" s="331"/>
      <c r="H24" s="331"/>
      <c r="I24" s="333"/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4"/>
      <c r="W24" s="334"/>
      <c r="X24" s="334" t="s">
        <v>373</v>
      </c>
      <c r="Y24" s="178"/>
      <c r="Z24" s="178"/>
      <c r="AA24" s="178"/>
      <c r="AB24" s="178"/>
      <c r="AC24" s="178"/>
      <c r="AD24" s="178"/>
      <c r="AE24" s="178"/>
      <c r="AF24" s="259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Y24" s="1"/>
    </row>
    <row r="25" spans="1:389" s="9" customFormat="1" ht="9.9499999999999993" customHeight="1" x14ac:dyDescent="0.3">
      <c r="A25" s="178"/>
      <c r="B25" s="628" t="s">
        <v>17</v>
      </c>
      <c r="C25" s="629"/>
      <c r="D25" s="630"/>
      <c r="E25" s="631" t="s">
        <v>18</v>
      </c>
      <c r="F25" s="338"/>
      <c r="G25" s="338"/>
      <c r="H25" s="338"/>
      <c r="I25" s="338"/>
      <c r="J25" s="339"/>
      <c r="K25" s="178"/>
      <c r="L25" s="634" t="s">
        <v>17</v>
      </c>
      <c r="M25" s="338"/>
      <c r="N25" s="338"/>
      <c r="O25" s="338"/>
      <c r="P25" s="338"/>
      <c r="Q25" s="338"/>
      <c r="R25" s="338"/>
      <c r="S25" s="338"/>
      <c r="T25" s="339"/>
      <c r="U25" s="178"/>
      <c r="V25" s="312"/>
      <c r="W25" s="312"/>
      <c r="X25" s="634" t="s">
        <v>17</v>
      </c>
      <c r="Y25" s="636"/>
      <c r="Z25" s="631" t="s">
        <v>18</v>
      </c>
      <c r="AA25" s="338"/>
      <c r="AB25" s="338"/>
      <c r="AC25" s="338"/>
      <c r="AD25" s="338"/>
      <c r="AE25" s="339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Y25" s="1"/>
    </row>
    <row r="26" spans="1:389" s="9" customFormat="1" ht="9.9499999999999993" customHeight="1" x14ac:dyDescent="0.3">
      <c r="A26" s="178"/>
      <c r="B26" s="628"/>
      <c r="C26" s="629"/>
      <c r="D26" s="630"/>
      <c r="E26" s="632"/>
      <c r="F26" s="634" t="s">
        <v>55</v>
      </c>
      <c r="G26" s="338"/>
      <c r="H26" s="335"/>
      <c r="I26" s="647" t="s">
        <v>216</v>
      </c>
      <c r="J26" s="647" t="s">
        <v>299</v>
      </c>
      <c r="K26" s="178"/>
      <c r="L26" s="635"/>
      <c r="M26" s="634" t="s">
        <v>55</v>
      </c>
      <c r="N26" s="661"/>
      <c r="O26" s="338"/>
      <c r="P26" s="338"/>
      <c r="Q26" s="338"/>
      <c r="R26" s="338"/>
      <c r="S26" s="631" t="s">
        <v>216</v>
      </c>
      <c r="T26" s="650"/>
      <c r="U26" s="178"/>
      <c r="V26" s="312"/>
      <c r="W26" s="312"/>
      <c r="X26" s="635"/>
      <c r="Y26" s="637"/>
      <c r="Z26" s="632"/>
      <c r="AA26" s="634" t="s">
        <v>55</v>
      </c>
      <c r="AB26" s="338"/>
      <c r="AC26" s="339"/>
      <c r="AD26" s="647" t="s">
        <v>216</v>
      </c>
      <c r="AE26" s="647" t="s">
        <v>299</v>
      </c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Y26" s="1"/>
    </row>
    <row r="27" spans="1:389" s="9" customFormat="1" ht="30" customHeight="1" x14ac:dyDescent="0.3">
      <c r="A27" s="178"/>
      <c r="B27" s="628"/>
      <c r="C27" s="629"/>
      <c r="D27" s="630"/>
      <c r="E27" s="632"/>
      <c r="F27" s="635"/>
      <c r="G27" s="659" t="s">
        <v>56</v>
      </c>
      <c r="H27" s="659" t="s">
        <v>219</v>
      </c>
      <c r="I27" s="658"/>
      <c r="J27" s="658"/>
      <c r="K27" s="178"/>
      <c r="L27" s="635"/>
      <c r="M27" s="638"/>
      <c r="N27" s="662"/>
      <c r="O27" s="628" t="s">
        <v>56</v>
      </c>
      <c r="P27" s="630"/>
      <c r="Q27" s="628" t="s">
        <v>219</v>
      </c>
      <c r="R27" s="630"/>
      <c r="S27" s="633"/>
      <c r="T27" s="652"/>
      <c r="U27" s="178"/>
      <c r="V27" s="312"/>
      <c r="W27" s="312"/>
      <c r="X27" s="635"/>
      <c r="Y27" s="637"/>
      <c r="Z27" s="632"/>
      <c r="AA27" s="635"/>
      <c r="AB27" s="659" t="s">
        <v>56</v>
      </c>
      <c r="AC27" s="659" t="s">
        <v>219</v>
      </c>
      <c r="AD27" s="658"/>
      <c r="AE27" s="6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Y27" s="1"/>
    </row>
    <row r="28" spans="1:389" s="9" customFormat="1" ht="30" customHeight="1" x14ac:dyDescent="0.3">
      <c r="A28" s="178"/>
      <c r="B28" s="628"/>
      <c r="C28" s="629"/>
      <c r="D28" s="630"/>
      <c r="E28" s="633"/>
      <c r="F28" s="638"/>
      <c r="G28" s="660"/>
      <c r="H28" s="660"/>
      <c r="I28" s="648"/>
      <c r="J28" s="648"/>
      <c r="K28" s="178"/>
      <c r="L28" s="635"/>
      <c r="M28" s="344" t="s">
        <v>303</v>
      </c>
      <c r="N28" s="344" t="s">
        <v>304</v>
      </c>
      <c r="O28" s="344" t="s">
        <v>303</v>
      </c>
      <c r="P28" s="344" t="s">
        <v>304</v>
      </c>
      <c r="Q28" s="344" t="s">
        <v>303</v>
      </c>
      <c r="R28" s="344" t="s">
        <v>304</v>
      </c>
      <c r="S28" s="344" t="s">
        <v>303</v>
      </c>
      <c r="T28" s="344" t="s">
        <v>304</v>
      </c>
      <c r="U28" s="178"/>
      <c r="V28" s="312"/>
      <c r="W28" s="312"/>
      <c r="X28" s="638"/>
      <c r="Y28" s="639"/>
      <c r="Z28" s="633"/>
      <c r="AA28" s="638"/>
      <c r="AB28" s="660"/>
      <c r="AC28" s="660"/>
      <c r="AD28" s="648"/>
      <c r="AE28" s="64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Y28" s="1"/>
    </row>
    <row r="29" spans="1:389" s="9" customFormat="1" ht="30" customHeight="1" x14ac:dyDescent="0.3">
      <c r="A29" s="178"/>
      <c r="B29" s="640" t="s">
        <v>240</v>
      </c>
      <c r="C29" s="641"/>
      <c r="D29" s="642"/>
      <c r="E29" s="345">
        <v>66920</v>
      </c>
      <c r="F29" s="346">
        <v>24806</v>
      </c>
      <c r="G29" s="347">
        <v>13062</v>
      </c>
      <c r="H29" s="346">
        <v>11744</v>
      </c>
      <c r="I29" s="347">
        <v>827</v>
      </c>
      <c r="J29" s="347">
        <v>7937</v>
      </c>
      <c r="K29" s="178"/>
      <c r="L29" s="348" t="s">
        <v>240</v>
      </c>
      <c r="M29" s="305">
        <v>0.28736013654466147</v>
      </c>
      <c r="N29" s="349">
        <v>9.5059738289398829E-2</v>
      </c>
      <c r="O29" s="349">
        <v>0.41028675466545289</v>
      </c>
      <c r="P29" s="349">
        <v>0.13509330905780609</v>
      </c>
      <c r="Q29" s="349">
        <v>0.1537548233897299</v>
      </c>
      <c r="R29" s="349">
        <v>5.1548431779954489E-2</v>
      </c>
      <c r="S29" s="349">
        <v>0.18403908794788273</v>
      </c>
      <c r="T29" s="349">
        <v>9.1205211726384364E-2</v>
      </c>
      <c r="U29" s="178"/>
      <c r="V29" s="350"/>
      <c r="W29" s="312"/>
      <c r="X29" s="640" t="s">
        <v>240</v>
      </c>
      <c r="Y29" s="642"/>
      <c r="Z29" s="345">
        <f>E29-SUMIFS(Total!T:T,Total!G:G,"&gt;=" &amp; $AB$4,Total!G:G,"&lt;=" &amp; $AC$4)</f>
        <v>66920</v>
      </c>
      <c r="AA29" s="347">
        <f>SUMIFS(Total!BQ:BQ,Total!G:G,"&gt;=" &amp; $AB$4,Total!G:G,"&lt;=" &amp; $AC$4)</f>
        <v>24806</v>
      </c>
      <c r="AB29" s="347">
        <f>SUMIFS(Total!BT:BT,Total!G:G,"&gt;=" &amp; $AB$4,Total!G:G,"&lt;=" &amp; $AC$4)</f>
        <v>13062</v>
      </c>
      <c r="AC29" s="347">
        <f>SUMIFS(Total!BW:BW,Total!G:G,"&gt;=" &amp; $AB$4,Total!G:G,"&lt;=" &amp; $AC$4)</f>
        <v>11744</v>
      </c>
      <c r="AD29" s="347">
        <f>SUMIFS(Total!BZ:BZ,Total!G:G,"&gt;=" &amp; $AB$4,Total!G:G,"&lt;=" &amp; $AC$4)</f>
        <v>827</v>
      </c>
      <c r="AE29" s="347" t="e">
        <f>J29-SUMIFS(#REF!,#REF!,"&gt;=" &amp; $AB$4,#REF!,"&lt;=" &amp; $AC$4,#REF!,"AI",#REF!,"AI",#REF!,"Y")</f>
        <v>#REF!</v>
      </c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Y29" s="1"/>
    </row>
    <row r="30" spans="1:389" s="9" customFormat="1" ht="30" customHeight="1" x14ac:dyDescent="0.3">
      <c r="A30" s="178"/>
      <c r="B30" s="640" t="s">
        <v>227</v>
      </c>
      <c r="C30" s="641"/>
      <c r="D30" s="642"/>
      <c r="E30" s="351">
        <v>3.3682303201127439</v>
      </c>
      <c r="F30" s="352">
        <v>2.7840628507295175</v>
      </c>
      <c r="G30" s="353">
        <v>3.1573604060913705</v>
      </c>
      <c r="H30" s="352">
        <v>3.3602288984263233</v>
      </c>
      <c r="I30" s="353">
        <v>0.33907339073390735</v>
      </c>
      <c r="J30" s="353">
        <v>0.76760154738878139</v>
      </c>
      <c r="K30" s="178"/>
      <c r="L30" s="348" t="s">
        <v>227</v>
      </c>
      <c r="M30" s="354">
        <v>0.12563075303785604</v>
      </c>
      <c r="N30" s="355">
        <v>3.7867198746670411E-3</v>
      </c>
      <c r="O30" s="356">
        <v>0.24912239541802655</v>
      </c>
      <c r="P30" s="357">
        <v>5.2381203981483757E-2</v>
      </c>
      <c r="Q30" s="357">
        <v>-1.7121848229883774E-2</v>
      </c>
      <c r="R30" s="356">
        <v>-7.8466427061055916E-2</v>
      </c>
      <c r="S30" s="356">
        <v>-5.4126816565586156E-3</v>
      </c>
      <c r="T30" s="356">
        <v>-5.1057106108452557E-2</v>
      </c>
      <c r="U30" s="178"/>
      <c r="V30" s="358"/>
      <c r="W30" s="312"/>
      <c r="X30" s="640" t="s">
        <v>227</v>
      </c>
      <c r="Y30" s="642"/>
      <c r="Z30" s="351">
        <f t="shared" ref="Z30:AE30" si="0">Z29/Z31</f>
        <v>3.3682303201127439</v>
      </c>
      <c r="AA30" s="353">
        <f t="shared" si="0"/>
        <v>2.7840628507295175</v>
      </c>
      <c r="AB30" s="353">
        <f t="shared" si="0"/>
        <v>3.1573604060913705</v>
      </c>
      <c r="AC30" s="353">
        <f t="shared" si="0"/>
        <v>3.3602288984263233</v>
      </c>
      <c r="AD30" s="353">
        <f t="shared" si="0"/>
        <v>0.33907339073390735</v>
      </c>
      <c r="AE30" s="353" t="e">
        <f t="shared" si="0"/>
        <v>#REF!</v>
      </c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Y30" s="1"/>
    </row>
    <row r="31" spans="1:389" s="9" customFormat="1" ht="30" customHeight="1" x14ac:dyDescent="0.3">
      <c r="A31" s="178"/>
      <c r="B31" s="640" t="s">
        <v>241</v>
      </c>
      <c r="C31" s="641"/>
      <c r="D31" s="642"/>
      <c r="E31" s="345">
        <v>19868</v>
      </c>
      <c r="F31" s="346">
        <v>8910</v>
      </c>
      <c r="G31" s="347">
        <v>4137</v>
      </c>
      <c r="H31" s="346">
        <v>3495</v>
      </c>
      <c r="I31" s="347">
        <v>2439</v>
      </c>
      <c r="J31" s="347">
        <v>10340</v>
      </c>
      <c r="K31" s="178"/>
      <c r="L31" s="348" t="s">
        <v>241</v>
      </c>
      <c r="M31" s="359">
        <v>0.16172938350680544</v>
      </c>
      <c r="N31" s="360">
        <v>9.1273018414731788E-2</v>
      </c>
      <c r="O31" s="360">
        <v>0.16116435924742634</v>
      </c>
      <c r="P31" s="360">
        <v>8.2712105076322331E-2</v>
      </c>
      <c r="Q31" s="360">
        <v>0.17087667161961367</v>
      </c>
      <c r="R31" s="360">
        <v>0.13001485884101041</v>
      </c>
      <c r="S31" s="360">
        <v>0.18945176960444135</v>
      </c>
      <c r="T31" s="360">
        <v>0.14226231783483692</v>
      </c>
      <c r="U31" s="178"/>
      <c r="V31" s="312"/>
      <c r="W31" s="312"/>
      <c r="X31" s="640" t="s">
        <v>241</v>
      </c>
      <c r="Y31" s="642"/>
      <c r="Z31" s="345">
        <f>E31-SUMIFS(Total!S:S,Total!F:F,"&gt;=" &amp; $AB$3,Total!F:F,"&lt;=" &amp; $AC$3)</f>
        <v>19868</v>
      </c>
      <c r="AA31" s="347">
        <f>SUMIFS(Total!BP:BP,Total!F:F,"&gt;=" &amp; $AB$3,Total!F:F,"&lt;=" &amp; $AC$3)</f>
        <v>8910</v>
      </c>
      <c r="AB31" s="347">
        <f>SUMIFS(Total!BS:BS,Total!F:F,"&gt;=" &amp; $AB$3,Total!F:F,"&lt;=" &amp; $AC$3)</f>
        <v>4137</v>
      </c>
      <c r="AC31" s="347">
        <f>SUMIFS(Total!BV:BV,Total!F:F,"&gt;=" &amp; $AB$3,Total!F:F,"&lt;=" &amp; $AC$3)</f>
        <v>3495</v>
      </c>
      <c r="AD31" s="347">
        <f>SUMIFS(Total!BY:BY,Total!C:C,"&gt;=" &amp; $AB$3-197,Total!C:C,"&lt;=" &amp; $AC$3-197)</f>
        <v>2439</v>
      </c>
      <c r="AE31" s="347" t="e">
        <f>J31-SUMIFS(#REF!,#REF!,"&gt;=" &amp; $AB$3,#REF!,"&lt;=" &amp; $AC$3,#REF!,"AI")</f>
        <v>#REF!</v>
      </c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Y31" s="1"/>
    </row>
    <row r="32" spans="1:389" s="9" customFormat="1" ht="20.100000000000001" customHeight="1" x14ac:dyDescent="0.3">
      <c r="A32" s="178"/>
      <c r="B32" s="361" t="s">
        <v>300</v>
      </c>
      <c r="C32" s="178"/>
      <c r="D32" s="333"/>
      <c r="E32" s="362"/>
      <c r="F32" s="363"/>
      <c r="G32" s="364"/>
      <c r="H32" s="365"/>
      <c r="I32" s="366"/>
      <c r="J32" s="367"/>
      <c r="K32" s="178"/>
      <c r="L32" s="361" t="s">
        <v>313</v>
      </c>
      <c r="M32" s="368"/>
      <c r="N32" s="368"/>
      <c r="O32" s="331"/>
      <c r="P32" s="331"/>
      <c r="Q32" s="331"/>
      <c r="R32" s="331"/>
      <c r="S32" s="331"/>
      <c r="T32" s="331"/>
      <c r="U32" s="331"/>
      <c r="V32" s="369"/>
      <c r="W32" s="312"/>
      <c r="X32" s="312"/>
      <c r="Y32" s="178"/>
      <c r="Z32" s="178"/>
      <c r="AA32" s="178"/>
      <c r="AB32" s="178"/>
      <c r="AC32" s="178"/>
      <c r="AD32" s="178"/>
      <c r="AE32" s="178"/>
      <c r="AF32" s="259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Y32" s="1"/>
    </row>
    <row r="33" spans="1:389" s="9" customFormat="1" ht="19.5" customHeight="1" x14ac:dyDescent="0.3">
      <c r="A33" s="178"/>
      <c r="B33" s="361" t="s">
        <v>374</v>
      </c>
      <c r="C33" s="178"/>
      <c r="D33" s="333"/>
      <c r="E33" s="362"/>
      <c r="F33" s="363"/>
      <c r="G33" s="364"/>
      <c r="H33" s="370"/>
      <c r="I33" s="366"/>
      <c r="J33" s="367"/>
      <c r="K33" s="333"/>
      <c r="L33" s="368"/>
      <c r="M33" s="368"/>
      <c r="N33" s="331"/>
      <c r="O33" s="331"/>
      <c r="P33" s="331"/>
      <c r="Q33" s="331"/>
      <c r="R33" s="331"/>
      <c r="S33" s="331"/>
      <c r="T33" s="331"/>
      <c r="U33" s="331"/>
      <c r="V33" s="369"/>
      <c r="W33" s="312"/>
      <c r="X33" s="312"/>
      <c r="Y33" s="178"/>
      <c r="Z33" s="178"/>
      <c r="AA33" s="178"/>
      <c r="AB33" s="178"/>
      <c r="AC33" s="178"/>
      <c r="AD33" s="178"/>
      <c r="AE33" s="178"/>
      <c r="AF33" s="259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Y33" s="1"/>
    </row>
    <row r="34" spans="1:389" s="9" customFormat="1" ht="19.5" customHeight="1" x14ac:dyDescent="0.3">
      <c r="A34" s="178"/>
      <c r="B34" s="361" t="s">
        <v>482</v>
      </c>
      <c r="C34" s="178"/>
      <c r="D34" s="333"/>
      <c r="E34" s="362"/>
      <c r="F34" s="363"/>
      <c r="G34" s="476"/>
      <c r="H34" s="477"/>
      <c r="I34" s="366"/>
      <c r="J34" s="367"/>
      <c r="K34" s="333"/>
      <c r="L34" s="368"/>
      <c r="M34" s="368"/>
      <c r="N34" s="331"/>
      <c r="O34" s="331"/>
      <c r="P34" s="331"/>
      <c r="Q34" s="331"/>
      <c r="R34" s="331"/>
      <c r="S34" s="331"/>
      <c r="T34" s="331"/>
      <c r="U34" s="331"/>
      <c r="V34" s="369"/>
      <c r="W34" s="312"/>
      <c r="X34" s="312"/>
      <c r="Y34" s="178"/>
      <c r="Z34" s="178"/>
      <c r="AA34" s="178"/>
      <c r="AB34" s="178"/>
      <c r="AC34" s="178"/>
      <c r="AD34" s="178"/>
      <c r="AE34" s="178"/>
      <c r="AF34" s="259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Y34" s="1"/>
    </row>
    <row r="35" spans="1:389" s="9" customFormat="1" ht="39.950000000000003" customHeight="1" x14ac:dyDescent="0.3">
      <c r="A35" s="178"/>
      <c r="B35" s="333"/>
      <c r="C35" s="333"/>
      <c r="D35" s="362"/>
      <c r="E35" s="367"/>
      <c r="F35" s="371"/>
      <c r="G35" s="367"/>
      <c r="H35" s="372"/>
      <c r="I35" s="367"/>
      <c r="J35" s="333"/>
      <c r="K35" s="333"/>
      <c r="L35" s="368"/>
      <c r="M35" s="368"/>
      <c r="N35" s="331"/>
      <c r="O35" s="331"/>
      <c r="P35" s="331"/>
      <c r="Q35" s="331"/>
      <c r="R35" s="331"/>
      <c r="S35" s="331"/>
      <c r="T35" s="331"/>
      <c r="U35" s="331"/>
      <c r="V35" s="369"/>
      <c r="W35" s="312"/>
      <c r="X35" s="312"/>
      <c r="Y35" s="178"/>
      <c r="Z35" s="178"/>
      <c r="AA35" s="178"/>
      <c r="AB35" s="178"/>
      <c r="AC35" s="178"/>
      <c r="AD35" s="178"/>
      <c r="AE35" s="178"/>
      <c r="AF35" s="259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Y35" s="1"/>
    </row>
    <row r="36" spans="1:389" s="9" customFormat="1" ht="18.75" customHeight="1" x14ac:dyDescent="0.3">
      <c r="A36" s="178"/>
      <c r="B36" s="331" t="str">
        <f>"2. 발화자별 버즈 현황"</f>
        <v>2. 발화자별 버즈 현황</v>
      </c>
      <c r="C36" s="331"/>
      <c r="D36" s="178"/>
      <c r="E36" s="178"/>
      <c r="F36" s="178"/>
      <c r="G36" s="178"/>
      <c r="H36" s="178"/>
      <c r="I36" s="178"/>
      <c r="J36" s="178"/>
      <c r="K36" s="178"/>
      <c r="L36" s="373"/>
      <c r="M36" s="373"/>
      <c r="N36" s="331"/>
      <c r="O36" s="331"/>
      <c r="P36" s="331"/>
      <c r="Q36" s="331"/>
      <c r="R36" s="331"/>
      <c r="S36" s="331"/>
      <c r="T36" s="331"/>
      <c r="U36" s="331"/>
      <c r="V36" s="369"/>
      <c r="W36" s="312"/>
      <c r="X36" s="312"/>
      <c r="Y36" s="178"/>
      <c r="Z36" s="178"/>
      <c r="AA36" s="178"/>
      <c r="AB36" s="178"/>
      <c r="AC36" s="178"/>
      <c r="AD36" s="178"/>
      <c r="AE36" s="178"/>
      <c r="AF36" s="259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Y36" s="1"/>
    </row>
    <row r="37" spans="1:389" s="9" customFormat="1" ht="12.75" customHeight="1" x14ac:dyDescent="0.3">
      <c r="A37" s="178"/>
      <c r="B37" s="501"/>
      <c r="C37" s="501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501"/>
      <c r="O37" s="501"/>
      <c r="P37" s="501"/>
      <c r="Q37" s="501"/>
      <c r="R37" s="501"/>
      <c r="S37" s="501"/>
      <c r="T37" s="501"/>
      <c r="U37" s="331"/>
      <c r="Y37" s="178"/>
      <c r="Z37" s="178"/>
      <c r="AA37" s="178"/>
      <c r="AB37" s="178"/>
      <c r="AC37" s="178"/>
      <c r="AD37" s="178"/>
      <c r="AE37" s="17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 s="1"/>
    </row>
    <row r="38" spans="1:389" s="9" customFormat="1" ht="20.100000000000001" customHeight="1" x14ac:dyDescent="0.3">
      <c r="A38" s="178"/>
      <c r="B38" s="501"/>
      <c r="C38" s="497" t="s">
        <v>571</v>
      </c>
      <c r="D38" s="501"/>
      <c r="E38" s="501"/>
      <c r="F38" s="501"/>
      <c r="G38" s="501"/>
      <c r="H38" s="501"/>
      <c r="I38" s="501"/>
      <c r="J38" s="501"/>
      <c r="K38" s="501"/>
      <c r="L38" s="501"/>
      <c r="M38" s="501"/>
      <c r="N38" s="501"/>
      <c r="O38" s="501"/>
      <c r="P38" s="501"/>
      <c r="Q38" s="501"/>
      <c r="R38" s="501"/>
      <c r="S38" s="501"/>
      <c r="T38" s="501"/>
      <c r="U38" s="331"/>
      <c r="Y38" s="178"/>
      <c r="Z38" s="178"/>
      <c r="AA38" s="178"/>
      <c r="AB38" s="178"/>
      <c r="AC38" s="178"/>
      <c r="AD38" s="178"/>
      <c r="AE38" s="17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 s="1"/>
    </row>
    <row r="39" spans="1:389" s="9" customFormat="1" ht="20.100000000000001" customHeight="1" x14ac:dyDescent="0.3">
      <c r="A39" s="178"/>
      <c r="B39" s="501"/>
      <c r="C39" s="497" t="s">
        <v>572</v>
      </c>
      <c r="D39" s="501"/>
      <c r="E39" s="501"/>
      <c r="F39" s="501"/>
      <c r="G39" s="501"/>
      <c r="H39" s="501"/>
      <c r="I39" s="501"/>
      <c r="J39" s="501"/>
      <c r="K39" s="501"/>
      <c r="L39" s="501"/>
      <c r="M39" s="501"/>
      <c r="N39" s="501"/>
      <c r="O39" s="501"/>
      <c r="P39" s="501"/>
      <c r="Q39" s="501"/>
      <c r="R39" s="501"/>
      <c r="S39" s="501"/>
      <c r="T39" s="501"/>
      <c r="U39" s="331"/>
      <c r="V39" s="296" t="s">
        <v>461</v>
      </c>
      <c r="W39" s="296"/>
      <c r="X39" s="311"/>
      <c r="Y39" s="178"/>
      <c r="Z39" s="178"/>
      <c r="AA39" s="178"/>
      <c r="AB39" s="178"/>
      <c r="AC39" s="178"/>
      <c r="AD39" s="178"/>
      <c r="AE39" s="17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 s="1"/>
    </row>
    <row r="40" spans="1:389" s="9" customFormat="1" ht="20.100000000000001" customHeight="1" x14ac:dyDescent="0.3">
      <c r="A40" s="178"/>
      <c r="B40" s="501"/>
      <c r="C40" s="497" t="s">
        <v>573</v>
      </c>
      <c r="D40" s="501"/>
      <c r="E40" s="501"/>
      <c r="F40" s="501"/>
      <c r="G40" s="501"/>
      <c r="H40" s="501"/>
      <c r="I40" s="501"/>
      <c r="J40" s="501"/>
      <c r="K40" s="501"/>
      <c r="L40" s="501"/>
      <c r="M40" s="501"/>
      <c r="N40" s="501"/>
      <c r="O40" s="501"/>
      <c r="P40" s="501"/>
      <c r="Q40" s="501"/>
      <c r="R40" s="501"/>
      <c r="S40" s="501"/>
      <c r="T40" s="501"/>
      <c r="U40" s="331"/>
      <c r="V40" s="296"/>
      <c r="W40" s="296"/>
      <c r="X40" s="311"/>
      <c r="Y40" s="178"/>
      <c r="Z40" s="178"/>
      <c r="AA40" s="178"/>
      <c r="AB40" s="178"/>
      <c r="AC40" s="178"/>
      <c r="AD40" s="178"/>
      <c r="AE40" s="17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 s="1"/>
    </row>
    <row r="41" spans="1:389" s="9" customFormat="1" ht="20.100000000000001" customHeight="1" x14ac:dyDescent="0.3">
      <c r="A41" s="178"/>
      <c r="B41" s="501"/>
      <c r="C41" s="497" t="s">
        <v>574</v>
      </c>
      <c r="D41" s="501"/>
      <c r="E41" s="501"/>
      <c r="F41" s="501"/>
      <c r="G41" s="501"/>
      <c r="H41" s="501"/>
      <c r="I41" s="501"/>
      <c r="J41" s="501"/>
      <c r="K41" s="501"/>
      <c r="L41" s="501"/>
      <c r="M41" s="501"/>
      <c r="N41" s="501"/>
      <c r="O41" s="501"/>
      <c r="P41" s="501"/>
      <c r="Q41" s="501"/>
      <c r="R41" s="501"/>
      <c r="S41" s="501"/>
      <c r="T41" s="501"/>
      <c r="U41" s="331"/>
      <c r="V41" s="296" t="s">
        <v>486</v>
      </c>
      <c r="W41" s="296"/>
      <c r="X41" s="311"/>
      <c r="Y41" s="178"/>
      <c r="Z41" s="178"/>
      <c r="AA41" s="178"/>
      <c r="AB41" s="178"/>
      <c r="AC41" s="178"/>
      <c r="AD41" s="178"/>
      <c r="AE41" s="17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 s="1"/>
    </row>
    <row r="42" spans="1:389" s="9" customFormat="1" ht="20.100000000000001" customHeight="1" x14ac:dyDescent="0.3">
      <c r="A42" s="178"/>
      <c r="B42" s="501"/>
      <c r="C42" s="497" t="s">
        <v>575</v>
      </c>
      <c r="D42" s="501"/>
      <c r="E42" s="501"/>
      <c r="F42" s="501"/>
      <c r="G42" s="501"/>
      <c r="H42" s="501"/>
      <c r="I42" s="501"/>
      <c r="J42" s="501"/>
      <c r="K42" s="501"/>
      <c r="L42" s="501"/>
      <c r="M42" s="501"/>
      <c r="N42" s="501"/>
      <c r="O42" s="501"/>
      <c r="P42" s="501"/>
      <c r="Q42" s="501"/>
      <c r="R42" s="501"/>
      <c r="S42" s="501"/>
      <c r="T42" s="501"/>
      <c r="U42" s="331"/>
      <c r="V42" s="490" t="s">
        <v>543</v>
      </c>
      <c r="W42" s="296"/>
      <c r="X42" s="311"/>
      <c r="Y42" s="178"/>
      <c r="Z42" s="178"/>
      <c r="AA42" s="178"/>
      <c r="AB42" s="178"/>
      <c r="AC42" s="178"/>
      <c r="AD42" s="178"/>
      <c r="AE42" s="17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 s="1"/>
    </row>
    <row r="43" spans="1:389" s="9" customFormat="1" ht="20.100000000000001" customHeight="1" x14ac:dyDescent="0.3">
      <c r="A43" s="178"/>
      <c r="B43" s="501"/>
      <c r="C43" s="497" t="s">
        <v>576</v>
      </c>
      <c r="D43" s="501"/>
      <c r="E43" s="501"/>
      <c r="F43" s="501"/>
      <c r="G43" s="501"/>
      <c r="H43" s="501"/>
      <c r="I43" s="501"/>
      <c r="J43" s="501"/>
      <c r="K43" s="501"/>
      <c r="L43" s="501"/>
      <c r="M43" s="501"/>
      <c r="N43" s="501"/>
      <c r="O43" s="501"/>
      <c r="P43" s="501"/>
      <c r="Q43" s="501"/>
      <c r="R43" s="501"/>
      <c r="S43" s="501"/>
      <c r="T43" s="501"/>
      <c r="U43" s="331"/>
      <c r="W43" s="296"/>
      <c r="X43" s="311"/>
      <c r="Y43" s="178"/>
      <c r="Z43" s="178"/>
      <c r="AA43" s="178"/>
      <c r="AB43" s="178"/>
      <c r="AC43" s="178"/>
      <c r="AD43" s="178"/>
      <c r="AE43" s="17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 s="1"/>
    </row>
    <row r="44" spans="1:389" s="9" customFormat="1" ht="20.100000000000001" customHeight="1" x14ac:dyDescent="0.3">
      <c r="A44" s="178"/>
      <c r="B44" s="505"/>
      <c r="C44" s="500" t="s">
        <v>566</v>
      </c>
      <c r="D44" s="505"/>
      <c r="E44" s="505"/>
      <c r="F44" s="505"/>
      <c r="G44" s="505"/>
      <c r="H44" s="505"/>
      <c r="I44" s="505"/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331"/>
      <c r="V44" s="311" t="s">
        <v>462</v>
      </c>
      <c r="W44" s="296"/>
      <c r="X44" s="311"/>
      <c r="Y44" s="178"/>
      <c r="Z44" s="178"/>
      <c r="AA44" s="178"/>
      <c r="AB44" s="178"/>
      <c r="AC44" s="178"/>
      <c r="AD44" s="178"/>
      <c r="AE44" s="17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 s="1"/>
    </row>
    <row r="45" spans="1:389" s="9" customFormat="1" ht="12.75" customHeight="1" x14ac:dyDescent="0.3">
      <c r="A45" s="178"/>
      <c r="B45" s="505"/>
      <c r="C45" s="505"/>
      <c r="D45" s="505"/>
      <c r="E45" s="505"/>
      <c r="F45" s="505"/>
      <c r="G45" s="505"/>
      <c r="H45" s="505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331"/>
      <c r="V45" s="311" t="s">
        <v>462</v>
      </c>
      <c r="W45" s="296"/>
      <c r="X45" s="311"/>
      <c r="Y45" s="178"/>
      <c r="Z45" s="178"/>
      <c r="AA45" s="178"/>
      <c r="AB45" s="178"/>
      <c r="AC45" s="178"/>
      <c r="AD45" s="178"/>
      <c r="AE45" s="17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 s="1"/>
    </row>
    <row r="46" spans="1:389" s="9" customFormat="1" ht="7.5" customHeight="1" x14ac:dyDescent="0.3">
      <c r="A46" s="178"/>
      <c r="B46" s="178"/>
      <c r="C46" s="178"/>
      <c r="D46" s="178"/>
      <c r="E46" s="374"/>
      <c r="F46" s="374"/>
      <c r="G46" s="374"/>
      <c r="H46" s="375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12"/>
      <c r="W46" s="312"/>
      <c r="X46" s="312"/>
      <c r="Y46" s="178"/>
      <c r="Z46" s="178"/>
      <c r="AA46" s="178"/>
      <c r="AB46" s="178"/>
      <c r="AC46" s="178"/>
      <c r="AD46" s="178"/>
      <c r="AE46" s="178"/>
      <c r="AF46" s="158"/>
      <c r="AG46" s="158"/>
      <c r="AH46" s="158"/>
      <c r="AI46" s="158"/>
      <c r="AJ46" s="158"/>
      <c r="AK46" s="158"/>
      <c r="AL46" s="158"/>
      <c r="AM46" s="158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 s="1"/>
    </row>
    <row r="47" spans="1:389" s="9" customFormat="1" ht="9.9499999999999993" customHeight="1" x14ac:dyDescent="0.3">
      <c r="A47" s="178"/>
      <c r="B47" s="653" t="s">
        <v>225</v>
      </c>
      <c r="C47" s="653"/>
      <c r="D47" s="653"/>
      <c r="E47" s="631" t="s">
        <v>28</v>
      </c>
      <c r="F47" s="335"/>
      <c r="G47" s="336"/>
      <c r="H47" s="631" t="s">
        <v>29</v>
      </c>
      <c r="I47" s="376"/>
      <c r="J47" s="377"/>
      <c r="K47" s="178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4"/>
      <c r="W47" s="334"/>
      <c r="X47" s="334"/>
      <c r="Y47" s="378"/>
      <c r="Z47" s="378"/>
      <c r="AA47" s="378"/>
      <c r="AB47" s="378"/>
      <c r="AC47" s="378"/>
      <c r="AD47" s="378"/>
      <c r="AE47" s="378"/>
      <c r="AF47" s="158"/>
      <c r="AG47" s="158"/>
      <c r="AH47" s="158"/>
      <c r="AI47" s="158"/>
      <c r="AJ47" s="158"/>
      <c r="AK47" s="158"/>
      <c r="AL47" s="158"/>
      <c r="AM47" s="158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Y47" s="1"/>
    </row>
    <row r="48" spans="1:389" s="9" customFormat="1" ht="30" customHeight="1" x14ac:dyDescent="0.3">
      <c r="A48" s="178"/>
      <c r="B48" s="653"/>
      <c r="C48" s="653"/>
      <c r="D48" s="653"/>
      <c r="E48" s="633"/>
      <c r="F48" s="307" t="s">
        <v>228</v>
      </c>
      <c r="G48" s="379" t="s">
        <v>226</v>
      </c>
      <c r="H48" s="633"/>
      <c r="I48" s="340" t="s">
        <v>228</v>
      </c>
      <c r="J48" s="379" t="s">
        <v>226</v>
      </c>
      <c r="K48" s="178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4"/>
      <c r="W48" s="334"/>
      <c r="X48" s="334"/>
      <c r="Y48" s="378"/>
      <c r="Z48" s="378"/>
      <c r="AA48" s="378"/>
      <c r="AB48" s="378"/>
      <c r="AC48" s="378"/>
      <c r="AD48" s="378"/>
      <c r="AE48" s="378"/>
      <c r="AF48" s="158"/>
      <c r="AG48" s="158"/>
      <c r="AH48" s="158"/>
      <c r="AI48" s="158"/>
      <c r="AJ48" s="158"/>
      <c r="AK48" s="158"/>
      <c r="AL48" s="158"/>
      <c r="AM48" s="15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Y48" s="1"/>
    </row>
    <row r="49" spans="1:389" s="9" customFormat="1" ht="20.100000000000001" customHeight="1" x14ac:dyDescent="0.3">
      <c r="A49" s="178"/>
      <c r="B49" s="654" t="s">
        <v>232</v>
      </c>
      <c r="C49" s="655"/>
      <c r="D49" s="655"/>
      <c r="E49" s="380">
        <v>66920</v>
      </c>
      <c r="F49" s="381">
        <v>3.3682303201127439</v>
      </c>
      <c r="G49" s="382">
        <v>35507</v>
      </c>
      <c r="H49" s="471" t="s">
        <v>31</v>
      </c>
      <c r="I49" s="471" t="s">
        <v>31</v>
      </c>
      <c r="J49" s="472" t="s">
        <v>31</v>
      </c>
      <c r="K49" s="178"/>
      <c r="L49" s="331"/>
      <c r="M49" s="331"/>
      <c r="N49" s="331"/>
      <c r="O49" s="331"/>
      <c r="P49" s="331"/>
      <c r="Q49" s="331"/>
      <c r="R49" s="331"/>
      <c r="S49" s="331"/>
      <c r="T49" s="331"/>
      <c r="U49" s="331"/>
      <c r="V49" s="334"/>
      <c r="W49" s="334"/>
      <c r="X49" s="334"/>
      <c r="Y49" s="378"/>
      <c r="Z49" s="378"/>
      <c r="AA49" s="378"/>
      <c r="AB49" s="378"/>
      <c r="AC49" s="378"/>
      <c r="AD49" s="378"/>
      <c r="AE49" s="378"/>
      <c r="AF49" s="158"/>
      <c r="AG49" s="158"/>
      <c r="AH49" s="158"/>
      <c r="AI49" s="158"/>
      <c r="AJ49" s="158"/>
      <c r="AK49" s="158"/>
      <c r="AL49" s="158"/>
      <c r="AM49" s="158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Y49" s="1"/>
    </row>
    <row r="50" spans="1:389" s="9" customFormat="1" ht="20.100000000000001" customHeight="1" x14ac:dyDescent="0.3">
      <c r="A50" s="178"/>
      <c r="B50" s="384"/>
      <c r="C50" s="251" t="s">
        <v>23</v>
      </c>
      <c r="D50" s="252"/>
      <c r="E50" s="385">
        <v>6464</v>
      </c>
      <c r="F50" s="381">
        <v>28.857142857142858</v>
      </c>
      <c r="G50" s="380">
        <v>1518.75</v>
      </c>
      <c r="H50" s="383">
        <v>9.6592946802151816E-2</v>
      </c>
      <c r="I50" s="386">
        <v>8.5318535688803723E-2</v>
      </c>
      <c r="J50" s="387">
        <v>4.2772954819086245E-2</v>
      </c>
      <c r="K50" s="178"/>
      <c r="L50" s="388"/>
      <c r="M50" s="389"/>
      <c r="N50" s="331"/>
      <c r="O50" s="331"/>
      <c r="P50" s="331"/>
      <c r="Q50" s="331"/>
      <c r="R50" s="331"/>
      <c r="S50" s="331"/>
      <c r="T50" s="331"/>
      <c r="U50" s="331"/>
      <c r="V50" s="334"/>
      <c r="W50" s="334"/>
      <c r="X50" s="334"/>
      <c r="Y50" s="378"/>
      <c r="Z50" s="378"/>
      <c r="AA50" s="378"/>
      <c r="AB50" s="378"/>
      <c r="AC50" s="378"/>
      <c r="AD50" s="378"/>
      <c r="AE50" s="378"/>
      <c r="AF50" s="158"/>
      <c r="AG50" s="158"/>
      <c r="AH50" s="158"/>
      <c r="AI50" s="158"/>
      <c r="AJ50" s="158"/>
      <c r="AK50" s="158"/>
      <c r="AL50" s="158"/>
      <c r="AM50" s="158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Y50" s="1"/>
    </row>
    <row r="51" spans="1:389" s="9" customFormat="1" ht="20.100000000000001" customHeight="1" outlineLevel="1" x14ac:dyDescent="0.3">
      <c r="A51" s="178"/>
      <c r="B51" s="390"/>
      <c r="C51" s="391"/>
      <c r="D51" s="392" t="s">
        <v>243</v>
      </c>
      <c r="E51" s="393">
        <v>0</v>
      </c>
      <c r="F51" s="352" t="s">
        <v>30</v>
      </c>
      <c r="G51" s="394"/>
      <c r="H51" s="395">
        <v>0</v>
      </c>
      <c r="I51" s="396">
        <v>0</v>
      </c>
      <c r="J51" s="394"/>
      <c r="K51" s="178"/>
      <c r="L51" s="397"/>
      <c r="M51" s="388"/>
      <c r="N51" s="331"/>
      <c r="O51" s="331"/>
      <c r="P51" s="331"/>
      <c r="Q51" s="331"/>
      <c r="R51" s="331"/>
      <c r="S51" s="331"/>
      <c r="T51" s="331"/>
      <c r="U51" s="331"/>
      <c r="V51" s="334"/>
      <c r="W51" s="334"/>
      <c r="X51" s="334"/>
      <c r="Y51" s="378"/>
      <c r="Z51" s="378"/>
      <c r="AA51" s="378"/>
      <c r="AB51" s="378"/>
      <c r="AC51" s="378"/>
      <c r="AD51" s="378"/>
      <c r="AE51" s="378"/>
      <c r="AF51" s="158"/>
      <c r="AG51" s="158"/>
      <c r="AH51" s="158"/>
      <c r="AI51" s="158"/>
      <c r="AJ51" s="158"/>
      <c r="AK51" s="158"/>
      <c r="AL51" s="158"/>
      <c r="AM51" s="15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Y51" s="1"/>
    </row>
    <row r="52" spans="1:389" s="9" customFormat="1" ht="20.100000000000001" customHeight="1" outlineLevel="1" x14ac:dyDescent="0.3">
      <c r="A52" s="178"/>
      <c r="B52" s="390"/>
      <c r="C52" s="391"/>
      <c r="D52" s="392" t="s">
        <v>263</v>
      </c>
      <c r="E52" s="393">
        <v>6175</v>
      </c>
      <c r="F52" s="352">
        <v>112.27272727272727</v>
      </c>
      <c r="G52" s="394"/>
      <c r="H52" s="395">
        <v>0.95529084158415845</v>
      </c>
      <c r="I52" s="396">
        <v>0.70975512729844414</v>
      </c>
      <c r="J52" s="394"/>
      <c r="K52" s="178"/>
      <c r="L52" s="388"/>
      <c r="M52" s="388"/>
      <c r="N52" s="331"/>
      <c r="O52" s="331"/>
      <c r="P52" s="331"/>
      <c r="Q52" s="331"/>
      <c r="R52" s="331"/>
      <c r="S52" s="331"/>
      <c r="T52" s="331"/>
      <c r="U52" s="331"/>
      <c r="V52" s="334"/>
      <c r="W52" s="334"/>
      <c r="X52" s="334"/>
      <c r="Y52" s="378"/>
      <c r="Z52" s="378"/>
      <c r="AA52" s="378"/>
      <c r="AB52" s="378"/>
      <c r="AC52" s="378"/>
      <c r="AD52" s="378"/>
      <c r="AE52" s="378"/>
      <c r="AF52" s="158"/>
      <c r="AG52" s="158"/>
      <c r="AH52" s="158"/>
      <c r="AI52" s="158"/>
      <c r="AJ52" s="158"/>
      <c r="AK52" s="158"/>
      <c r="AL52" s="158"/>
      <c r="AM52" s="158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Y52" s="1"/>
    </row>
    <row r="53" spans="1:389" s="9" customFormat="1" ht="20.100000000000001" customHeight="1" outlineLevel="1" x14ac:dyDescent="0.3">
      <c r="A53" s="178"/>
      <c r="B53" s="390"/>
      <c r="C53" s="398"/>
      <c r="D53" s="392" t="s">
        <v>264</v>
      </c>
      <c r="E53" s="393">
        <v>289</v>
      </c>
      <c r="F53" s="352">
        <v>1.7100591715976332</v>
      </c>
      <c r="G53" s="394"/>
      <c r="H53" s="395">
        <v>4.4709158415841582E-2</v>
      </c>
      <c r="I53" s="396">
        <v>-0.70975512729844414</v>
      </c>
      <c r="J53" s="394"/>
      <c r="K53" s="178"/>
      <c r="L53" s="388"/>
      <c r="M53" s="388"/>
      <c r="N53" s="331"/>
      <c r="O53" s="331"/>
      <c r="P53" s="331"/>
      <c r="Q53" s="331"/>
      <c r="R53" s="331"/>
      <c r="S53" s="331"/>
      <c r="T53" s="331"/>
      <c r="U53" s="331"/>
      <c r="V53" s="334"/>
      <c r="W53" s="334"/>
      <c r="X53" s="334"/>
      <c r="Y53" s="378"/>
      <c r="Z53" s="378"/>
      <c r="AA53" s="378"/>
      <c r="AB53" s="378"/>
      <c r="AC53" s="378"/>
      <c r="AD53" s="378"/>
      <c r="AE53" s="378"/>
      <c r="AF53" s="158"/>
      <c r="AG53" s="158"/>
      <c r="AH53" s="158"/>
      <c r="AI53" s="158"/>
      <c r="AJ53" s="158"/>
      <c r="AK53" s="158"/>
      <c r="AL53" s="158"/>
      <c r="AM53" s="158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Y53" s="1"/>
    </row>
    <row r="54" spans="1:389" s="9" customFormat="1" ht="20.100000000000001" customHeight="1" x14ac:dyDescent="0.3">
      <c r="A54" s="178"/>
      <c r="B54" s="384"/>
      <c r="C54" s="251" t="s">
        <v>24</v>
      </c>
      <c r="D54" s="252"/>
      <c r="E54" s="385">
        <v>31404</v>
      </c>
      <c r="F54" s="381">
        <v>3.0213584760438716</v>
      </c>
      <c r="G54" s="380">
        <v>7129</v>
      </c>
      <c r="H54" s="383">
        <v>0.46927674835624628</v>
      </c>
      <c r="I54" s="386">
        <v>-5.3876060180093555E-2</v>
      </c>
      <c r="J54" s="387">
        <v>0.20077589788001041</v>
      </c>
      <c r="K54" s="178"/>
      <c r="L54" s="388"/>
      <c r="M54" s="389"/>
      <c r="N54" s="331"/>
      <c r="O54" s="331"/>
      <c r="P54" s="331"/>
      <c r="Q54" s="331"/>
      <c r="R54" s="331"/>
      <c r="S54" s="331"/>
      <c r="T54" s="331"/>
      <c r="U54" s="331"/>
      <c r="V54" s="334"/>
      <c r="W54" s="334"/>
      <c r="X54" s="334"/>
      <c r="Y54" s="378"/>
      <c r="Z54" s="378"/>
      <c r="AA54" s="378"/>
      <c r="AB54" s="378"/>
      <c r="AC54" s="378"/>
      <c r="AD54" s="378"/>
      <c r="AE54" s="378"/>
      <c r="AF54" s="259"/>
      <c r="AG54" s="158"/>
      <c r="AH54" s="158"/>
      <c r="AI54" s="158"/>
      <c r="AJ54" s="158"/>
      <c r="AK54" s="158"/>
      <c r="AL54" s="158"/>
      <c r="AM54" s="158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Y54" s="1"/>
    </row>
    <row r="55" spans="1:389" s="9" customFormat="1" ht="20.100000000000001" customHeight="1" outlineLevel="1" x14ac:dyDescent="0.3">
      <c r="A55" s="178"/>
      <c r="B55" s="390"/>
      <c r="C55" s="399"/>
      <c r="D55" s="392" t="s">
        <v>268</v>
      </c>
      <c r="E55" s="400">
        <v>30048</v>
      </c>
      <c r="F55" s="352">
        <v>3.8107799619530756</v>
      </c>
      <c r="G55" s="394"/>
      <c r="H55" s="395">
        <v>0.95682078716087127</v>
      </c>
      <c r="I55" s="401">
        <v>0.19821005019723836</v>
      </c>
      <c r="J55" s="394"/>
      <c r="K55" s="178"/>
      <c r="L55" s="388"/>
      <c r="M55" s="388"/>
      <c r="N55" s="402"/>
      <c r="O55" s="331"/>
      <c r="P55" s="331"/>
      <c r="Q55" s="331"/>
      <c r="R55" s="331"/>
      <c r="S55" s="331"/>
      <c r="T55" s="331"/>
      <c r="U55" s="331"/>
      <c r="V55" s="334"/>
      <c r="W55" s="334"/>
      <c r="X55" s="334"/>
      <c r="Y55" s="378"/>
      <c r="Z55" s="378"/>
      <c r="AA55" s="378"/>
      <c r="AB55" s="378"/>
      <c r="AC55" s="378"/>
      <c r="AD55" s="378"/>
      <c r="AE55" s="378"/>
      <c r="AF55" s="158"/>
      <c r="AG55" s="158"/>
      <c r="AH55" s="158"/>
      <c r="AI55" s="158"/>
      <c r="AJ55" s="158"/>
      <c r="AK55" s="158"/>
      <c r="AL55" s="158"/>
      <c r="AM55" s="158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Y55" s="1"/>
    </row>
    <row r="56" spans="1:389" s="9" customFormat="1" ht="20.100000000000001" customHeight="1" outlineLevel="1" x14ac:dyDescent="0.3">
      <c r="A56" s="178"/>
      <c r="B56" s="390"/>
      <c r="C56" s="399"/>
      <c r="D56" s="392" t="s">
        <v>251</v>
      </c>
      <c r="E56" s="400">
        <v>62</v>
      </c>
      <c r="F56" s="352">
        <v>0.23220973782771537</v>
      </c>
      <c r="G56" s="394"/>
      <c r="H56" s="395">
        <v>1.9742707935294867E-3</v>
      </c>
      <c r="I56" s="401">
        <v>-2.3713626070045655E-2</v>
      </c>
      <c r="J56" s="394"/>
      <c r="K56" s="178"/>
      <c r="L56" s="388"/>
      <c r="M56" s="388"/>
      <c r="N56" s="402"/>
      <c r="O56" s="331"/>
      <c r="P56" s="331"/>
      <c r="Q56" s="331"/>
      <c r="R56" s="331"/>
      <c r="S56" s="331"/>
      <c r="T56" s="331"/>
      <c r="U56" s="331"/>
      <c r="V56" s="334"/>
      <c r="W56" s="334"/>
      <c r="X56" s="334"/>
      <c r="Y56" s="378"/>
      <c r="Z56" s="378"/>
      <c r="AA56" s="378"/>
      <c r="AB56" s="378"/>
      <c r="AC56" s="378"/>
      <c r="AD56" s="378"/>
      <c r="AE56" s="378"/>
      <c r="AF56" s="158"/>
      <c r="AG56" s="158"/>
      <c r="AH56" s="158"/>
      <c r="AI56" s="158"/>
      <c r="AJ56" s="158"/>
      <c r="AK56" s="158"/>
      <c r="AL56" s="158"/>
      <c r="AM56" s="158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Y56" s="1"/>
    </row>
    <row r="57" spans="1:389" s="9" customFormat="1" ht="20.100000000000001" customHeight="1" outlineLevel="1" x14ac:dyDescent="0.3">
      <c r="A57" s="178"/>
      <c r="B57" s="390"/>
      <c r="C57" s="403"/>
      <c r="D57" s="392" t="s">
        <v>252</v>
      </c>
      <c r="E57" s="400">
        <v>1294</v>
      </c>
      <c r="F57" s="352">
        <v>0.5771632471008028</v>
      </c>
      <c r="G57" s="394"/>
      <c r="H57" s="395">
        <v>4.120494204559929E-2</v>
      </c>
      <c r="I57" s="401">
        <v>-0.17449642412719271</v>
      </c>
      <c r="J57" s="394"/>
      <c r="K57" s="178"/>
      <c r="L57" s="388"/>
      <c r="M57" s="388"/>
      <c r="N57" s="331"/>
      <c r="O57" s="331"/>
      <c r="P57" s="331"/>
      <c r="Q57" s="331"/>
      <c r="R57" s="331"/>
      <c r="S57" s="331"/>
      <c r="T57" s="331"/>
      <c r="U57" s="331"/>
      <c r="V57" s="334"/>
      <c r="W57" s="334"/>
      <c r="X57" s="312"/>
      <c r="Y57" s="178"/>
      <c r="Z57" s="331"/>
      <c r="AA57" s="331"/>
      <c r="AB57" s="331"/>
      <c r="AC57" s="404"/>
      <c r="AD57" s="275"/>
      <c r="AE57" s="275"/>
      <c r="AF57" s="158"/>
      <c r="AG57" s="158"/>
      <c r="AH57" s="158"/>
      <c r="AI57" s="158"/>
      <c r="AJ57" s="158"/>
      <c r="AK57" s="158"/>
      <c r="AL57" s="158"/>
      <c r="AM57" s="158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Y57" s="1"/>
    </row>
    <row r="58" spans="1:389" s="9" customFormat="1" ht="20.100000000000001" customHeight="1" x14ac:dyDescent="0.3">
      <c r="A58" s="178"/>
      <c r="B58" s="384"/>
      <c r="C58" s="252" t="s">
        <v>25</v>
      </c>
      <c r="D58" s="252"/>
      <c r="E58" s="385">
        <v>6968</v>
      </c>
      <c r="F58" s="381">
        <v>2.9651063829787234</v>
      </c>
      <c r="G58" s="380">
        <v>5746.75</v>
      </c>
      <c r="H58" s="383">
        <v>0.1041243275552899</v>
      </c>
      <c r="I58" s="386">
        <v>-1.4156324749924509E-2</v>
      </c>
      <c r="J58" s="387">
        <v>0.16184722838293589</v>
      </c>
      <c r="K58" s="178"/>
      <c r="L58" s="388"/>
      <c r="M58" s="389"/>
      <c r="N58" s="331"/>
      <c r="O58" s="331"/>
      <c r="P58" s="331"/>
      <c r="Q58" s="331"/>
      <c r="R58" s="331"/>
      <c r="S58" s="331"/>
      <c r="T58" s="331"/>
      <c r="U58" s="331"/>
      <c r="V58" s="334"/>
      <c r="W58" s="334"/>
      <c r="X58" s="334"/>
      <c r="Y58" s="331"/>
      <c r="Z58" s="331"/>
      <c r="AA58" s="331"/>
      <c r="AB58" s="331"/>
      <c r="AC58" s="404"/>
      <c r="AD58" s="275"/>
      <c r="AE58" s="275"/>
      <c r="AF58" s="158"/>
      <c r="AG58" s="158"/>
      <c r="AH58" s="158"/>
      <c r="AI58" s="158"/>
      <c r="AJ58" s="158"/>
      <c r="AK58" s="158"/>
      <c r="AL58" s="158"/>
      <c r="AM58" s="1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 s="1"/>
      <c r="NW58" s="1"/>
      <c r="NX58" s="1"/>
      <c r="NY58" s="1"/>
    </row>
    <row r="59" spans="1:389" s="9" customFormat="1" ht="20.100000000000001" customHeight="1" x14ac:dyDescent="0.3">
      <c r="A59" s="178"/>
      <c r="B59" s="384"/>
      <c r="C59" s="252" t="s">
        <v>26</v>
      </c>
      <c r="D59" s="252"/>
      <c r="E59" s="385">
        <v>4031</v>
      </c>
      <c r="F59" s="381">
        <v>1.4396428571428572</v>
      </c>
      <c r="G59" s="380">
        <v>6073.75</v>
      </c>
      <c r="H59" s="383">
        <v>6.0236102809324565E-2</v>
      </c>
      <c r="I59" s="386">
        <v>-8.0694036107526651E-2</v>
      </c>
      <c r="J59" s="387">
        <v>0.17105661519830456</v>
      </c>
      <c r="K59" s="178"/>
      <c r="L59" s="388"/>
      <c r="M59" s="389"/>
      <c r="N59" s="331"/>
      <c r="O59" s="331"/>
      <c r="P59" s="331"/>
      <c r="Q59" s="331"/>
      <c r="R59" s="331"/>
      <c r="S59" s="331"/>
      <c r="T59" s="331"/>
      <c r="U59" s="331"/>
      <c r="V59" s="334"/>
      <c r="W59" s="334"/>
      <c r="X59" s="312"/>
      <c r="Y59" s="178"/>
      <c r="Z59" s="178"/>
      <c r="AA59" s="331"/>
      <c r="AB59" s="331"/>
      <c r="AC59" s="404"/>
      <c r="AD59" s="275"/>
      <c r="AE59" s="275"/>
      <c r="AF59" s="158"/>
      <c r="AG59" s="158"/>
      <c r="AH59" s="158"/>
      <c r="AI59" s="158"/>
      <c r="AJ59" s="158"/>
      <c r="AK59" s="158"/>
      <c r="AL59" s="158"/>
      <c r="AM59" s="15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 s="1"/>
      <c r="NW59" s="1"/>
      <c r="NX59" s="1"/>
      <c r="NY59" s="1"/>
    </row>
    <row r="60" spans="1:389" s="9" customFormat="1" ht="20.100000000000001" customHeight="1" x14ac:dyDescent="0.3">
      <c r="A60" s="178"/>
      <c r="B60" s="405"/>
      <c r="C60" s="252" t="s">
        <v>27</v>
      </c>
      <c r="D60" s="252"/>
      <c r="E60" s="385">
        <v>18053</v>
      </c>
      <c r="F60" s="381">
        <v>4.4031707317073172</v>
      </c>
      <c r="G60" s="380">
        <v>15039</v>
      </c>
      <c r="H60" s="383">
        <v>0.26976987447698747</v>
      </c>
      <c r="I60" s="386">
        <v>6.3407885348741033E-2</v>
      </c>
      <c r="J60" s="387">
        <v>0.42354730371966287</v>
      </c>
      <c r="K60" s="178"/>
      <c r="L60" s="388"/>
      <c r="M60" s="389"/>
      <c r="N60" s="331"/>
      <c r="O60" s="331"/>
      <c r="P60" s="331"/>
      <c r="Q60" s="331"/>
      <c r="R60" s="331"/>
      <c r="S60" s="331"/>
      <c r="T60" s="331"/>
      <c r="U60" s="331"/>
      <c r="V60" s="334"/>
      <c r="W60" s="334"/>
      <c r="X60" s="312"/>
      <c r="Y60" s="178"/>
      <c r="Z60" s="178"/>
      <c r="AA60" s="331"/>
      <c r="AB60" s="331"/>
      <c r="AC60" s="404"/>
      <c r="AD60" s="275"/>
      <c r="AE60" s="275"/>
      <c r="AF60" s="158"/>
      <c r="AG60" s="158"/>
      <c r="AH60" s="158"/>
      <c r="AI60" s="158"/>
      <c r="AJ60" s="158"/>
      <c r="AK60" s="158"/>
      <c r="AL60" s="158"/>
      <c r="AM60" s="158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 s="1"/>
      <c r="NW60" s="1"/>
      <c r="NX60" s="1"/>
      <c r="NY60" s="1"/>
    </row>
    <row r="61" spans="1:389" s="9" customFormat="1" ht="15" customHeight="1" x14ac:dyDescent="0.3">
      <c r="A61" s="178"/>
      <c r="B61" s="361" t="s">
        <v>308</v>
      </c>
      <c r="C61" s="361"/>
      <c r="D61" s="178"/>
      <c r="E61" s="178"/>
      <c r="F61" s="373"/>
      <c r="G61" s="178"/>
      <c r="H61" s="373"/>
      <c r="I61" s="178"/>
      <c r="J61" s="178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4"/>
      <c r="W61" s="334"/>
      <c r="X61" s="312"/>
      <c r="Y61" s="178"/>
      <c r="Z61" s="178"/>
      <c r="AA61" s="331"/>
      <c r="AB61" s="331"/>
      <c r="AC61" s="178"/>
      <c r="AD61" s="406"/>
      <c r="AE61" s="178"/>
      <c r="AF61" s="158"/>
      <c r="AG61" s="158"/>
      <c r="AH61" s="158"/>
      <c r="AI61" s="407"/>
      <c r="AJ61" s="158"/>
      <c r="AK61" s="158"/>
      <c r="AL61" s="158"/>
      <c r="AM61" s="158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 s="1"/>
      <c r="NW61" s="1"/>
      <c r="NX61" s="1"/>
      <c r="NY61" s="1"/>
    </row>
    <row r="62" spans="1:389" s="9" customFormat="1" ht="15" customHeight="1" x14ac:dyDescent="0.3">
      <c r="A62" s="178"/>
      <c r="B62" s="408" t="s">
        <v>309</v>
      </c>
      <c r="C62" s="408"/>
      <c r="D62" s="409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312"/>
      <c r="W62" s="312"/>
      <c r="X62" s="312"/>
      <c r="Y62" s="178"/>
      <c r="Z62" s="178"/>
      <c r="AA62" s="178"/>
      <c r="AB62" s="178"/>
      <c r="AC62" s="178"/>
      <c r="AD62" s="178"/>
      <c r="AE62" s="178"/>
      <c r="AF62" s="158"/>
      <c r="AG62" s="158"/>
      <c r="AH62" s="259"/>
      <c r="AI62" s="158"/>
      <c r="AJ62" s="259"/>
      <c r="AK62" s="158"/>
      <c r="AL62" s="158"/>
      <c r="AM62" s="158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 s="1"/>
      <c r="NW62" s="1"/>
      <c r="NX62" s="1"/>
      <c r="NY62" s="1"/>
    </row>
    <row r="63" spans="1:389" s="9" customFormat="1" ht="15" customHeight="1" x14ac:dyDescent="0.3">
      <c r="A63" s="178"/>
      <c r="B63" s="408" t="s">
        <v>310</v>
      </c>
      <c r="C63" s="408"/>
      <c r="D63" s="409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312"/>
      <c r="W63" s="312"/>
      <c r="X63" s="312"/>
      <c r="Y63" s="178"/>
      <c r="Z63" s="178"/>
      <c r="AA63" s="178"/>
      <c r="AB63" s="178"/>
      <c r="AC63" s="178"/>
      <c r="AD63" s="178"/>
      <c r="AE63" s="178"/>
      <c r="AF63" s="158"/>
      <c r="AG63" s="158"/>
      <c r="AH63" s="259"/>
      <c r="AI63" s="158"/>
      <c r="AJ63" s="259"/>
      <c r="AK63" s="158"/>
      <c r="AL63" s="158"/>
      <c r="AM63" s="158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 s="1"/>
      <c r="NW63" s="1"/>
      <c r="NX63" s="1"/>
      <c r="NY63" s="1"/>
    </row>
    <row r="64" spans="1:389" s="9" customFormat="1" ht="15" customHeight="1" x14ac:dyDescent="0.3">
      <c r="A64" s="178"/>
      <c r="B64" s="408" t="s">
        <v>311</v>
      </c>
      <c r="C64" s="408"/>
      <c r="D64" s="409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312"/>
      <c r="W64" s="312"/>
      <c r="X64" s="312"/>
      <c r="Y64" s="178"/>
      <c r="Z64" s="178"/>
      <c r="AA64" s="178"/>
      <c r="AB64" s="178"/>
      <c r="AC64" s="178"/>
      <c r="AD64" s="178"/>
      <c r="AE64" s="178"/>
      <c r="AF64" s="158"/>
      <c r="AG64" s="158"/>
      <c r="AH64" s="259"/>
      <c r="AI64" s="158"/>
      <c r="AJ64" s="259"/>
      <c r="AK64" s="158"/>
      <c r="AL64" s="158"/>
      <c r="AM64" s="158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 s="1"/>
      <c r="NW64" s="1"/>
      <c r="NX64" s="1"/>
      <c r="NY64" s="1"/>
    </row>
    <row r="65" spans="1:389" s="9" customFormat="1" ht="15" customHeight="1" x14ac:dyDescent="0.3">
      <c r="A65" s="178"/>
      <c r="B65" s="408" t="s">
        <v>312</v>
      </c>
      <c r="C65" s="408"/>
      <c r="D65" s="409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312"/>
      <c r="W65" s="312"/>
      <c r="X65" s="312"/>
      <c r="Y65" s="178"/>
      <c r="Z65" s="178"/>
      <c r="AA65" s="178"/>
      <c r="AB65" s="178"/>
      <c r="AC65" s="178"/>
      <c r="AD65" s="178"/>
      <c r="AE65" s="178"/>
      <c r="AF65" s="158"/>
      <c r="AG65" s="158"/>
      <c r="AH65" s="259"/>
      <c r="AI65" s="158"/>
      <c r="AJ65" s="259"/>
      <c r="AK65" s="158"/>
      <c r="AL65" s="158"/>
      <c r="AM65" s="158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 s="1"/>
      <c r="NW65" s="1"/>
      <c r="NX65" s="1"/>
      <c r="NY65" s="1"/>
    </row>
    <row r="66" spans="1:389" s="9" customFormat="1" ht="39.950000000000003" customHeight="1" x14ac:dyDescent="0.3">
      <c r="A66" s="178"/>
      <c r="B66" s="408"/>
      <c r="C66" s="409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312"/>
      <c r="W66" s="312"/>
      <c r="X66" s="312"/>
      <c r="Y66" s="178"/>
      <c r="Z66" s="178"/>
      <c r="AA66" s="178"/>
      <c r="AB66" s="178"/>
      <c r="AC66" s="178"/>
      <c r="AD66" s="178"/>
      <c r="AE66" s="178"/>
      <c r="AF66" s="158"/>
      <c r="AG66" s="158"/>
      <c r="AH66" s="259"/>
      <c r="AI66" s="158"/>
      <c r="AJ66" s="259"/>
      <c r="AK66" s="158"/>
      <c r="AL66" s="158"/>
      <c r="AM66" s="158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 s="1"/>
      <c r="NW66" s="1"/>
      <c r="NX66" s="1"/>
      <c r="NY66" s="1"/>
    </row>
    <row r="67" spans="1:389" s="9" customFormat="1" ht="18.75" customHeight="1" x14ac:dyDescent="0.3">
      <c r="A67" s="178"/>
      <c r="B67" s="331" t="s">
        <v>488</v>
      </c>
      <c r="C67" s="178"/>
      <c r="D67" s="178"/>
      <c r="E67" s="178"/>
      <c r="F67" s="410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312"/>
      <c r="W67" s="312"/>
      <c r="X67" s="312" t="s">
        <v>377</v>
      </c>
      <c r="Y67" s="178"/>
      <c r="Z67" s="178"/>
      <c r="AA67" s="178"/>
      <c r="AB67" s="178"/>
      <c r="AC67" s="178"/>
      <c r="AD67" s="178"/>
      <c r="AE67" s="178"/>
      <c r="AF67" s="158"/>
      <c r="AG67" s="158"/>
      <c r="AH67" s="259"/>
      <c r="AI67" s="158"/>
      <c r="AJ67" s="259"/>
      <c r="AK67" s="158"/>
      <c r="AL67" s="158"/>
      <c r="AM67" s="158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 s="1"/>
      <c r="NW67" s="1"/>
      <c r="NX67" s="1"/>
      <c r="NY67" s="1"/>
    </row>
    <row r="68" spans="1:389" s="9" customFormat="1" ht="39.950000000000003" customHeight="1" x14ac:dyDescent="0.3">
      <c r="A68" s="178"/>
      <c r="B68" s="656" t="s">
        <v>556</v>
      </c>
      <c r="C68" s="657"/>
      <c r="D68" s="657"/>
      <c r="E68" s="657"/>
      <c r="F68" s="657"/>
      <c r="G68" s="657"/>
      <c r="H68" s="657"/>
      <c r="I68" s="657"/>
      <c r="J68" s="657"/>
      <c r="K68" s="657"/>
      <c r="L68" s="657"/>
      <c r="M68" s="657"/>
      <c r="N68" s="657"/>
      <c r="O68" s="657"/>
      <c r="P68" s="657"/>
      <c r="Q68" s="657"/>
      <c r="R68" s="657"/>
      <c r="S68" s="657"/>
      <c r="T68" s="657"/>
      <c r="U68" s="178"/>
      <c r="V68" s="312"/>
      <c r="W68" s="312"/>
      <c r="X68" s="643" t="s">
        <v>433</v>
      </c>
      <c r="Y68" s="643"/>
      <c r="Z68" s="643"/>
      <c r="AA68" s="643"/>
      <c r="AB68" s="643"/>
      <c r="AC68" s="178"/>
      <c r="AD68" s="178"/>
      <c r="AE68" s="178"/>
      <c r="AF68" s="158"/>
      <c r="AG68" s="158"/>
      <c r="AH68" s="259"/>
      <c r="AI68" s="158"/>
      <c r="AJ68" s="259"/>
      <c r="AK68" s="158"/>
      <c r="AL68" s="158"/>
      <c r="AM68" s="15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 s="1"/>
      <c r="NW68" s="1"/>
      <c r="NX68" s="1"/>
      <c r="NY68" s="1"/>
    </row>
    <row r="69" spans="1:389" s="9" customFormat="1" ht="7.5" customHeight="1" x14ac:dyDescent="0.3">
      <c r="A69" s="178"/>
      <c r="B69" s="178"/>
      <c r="C69" s="178"/>
      <c r="D69" s="178"/>
      <c r="E69" s="178"/>
      <c r="F69" s="410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312"/>
      <c r="W69" s="312"/>
      <c r="X69" s="643"/>
      <c r="Y69" s="643"/>
      <c r="Z69" s="643"/>
      <c r="AA69" s="643"/>
      <c r="AB69" s="643"/>
      <c r="AC69" s="178"/>
      <c r="AD69" s="178"/>
      <c r="AE69" s="178"/>
      <c r="AF69" s="158"/>
      <c r="AG69" s="158"/>
      <c r="AH69" s="259"/>
      <c r="AI69" s="158"/>
      <c r="AJ69" s="259"/>
      <c r="AK69" s="158"/>
      <c r="AL69" s="158"/>
      <c r="AM69" s="158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 s="1"/>
      <c r="NW69" s="1"/>
      <c r="NX69" s="1"/>
      <c r="NY69" s="1"/>
    </row>
    <row r="70" spans="1:389" s="9" customFormat="1" ht="20.100000000000001" customHeight="1" x14ac:dyDescent="0.3">
      <c r="A70" s="178"/>
      <c r="B70" s="644" t="s">
        <v>301</v>
      </c>
      <c r="C70" s="645"/>
      <c r="D70" s="645"/>
      <c r="E70" s="646"/>
      <c r="F70" s="647" t="s">
        <v>28</v>
      </c>
      <c r="G70" s="647" t="s">
        <v>29</v>
      </c>
      <c r="H70" s="628" t="s">
        <v>265</v>
      </c>
      <c r="I70" s="630"/>
      <c r="J70" s="631" t="s">
        <v>302</v>
      </c>
      <c r="K70" s="649"/>
      <c r="L70" s="649"/>
      <c r="M70" s="649"/>
      <c r="N70" s="649"/>
      <c r="O70" s="649"/>
      <c r="P70" s="649"/>
      <c r="Q70" s="649"/>
      <c r="R70" s="649"/>
      <c r="S70" s="649"/>
      <c r="T70" s="650"/>
      <c r="U70" s="178"/>
      <c r="V70" s="312"/>
      <c r="W70" s="312"/>
      <c r="X70" s="643"/>
      <c r="Y70" s="643"/>
      <c r="Z70" s="643"/>
      <c r="AA70" s="643"/>
      <c r="AB70" s="643"/>
      <c r="AC70" s="178"/>
      <c r="AD70" s="178"/>
      <c r="AE70" s="178"/>
      <c r="AF70" s="158"/>
      <c r="AG70" s="158"/>
      <c r="AH70" s="259"/>
      <c r="AI70" s="158"/>
      <c r="AJ70" s="259"/>
      <c r="AK70" s="158"/>
      <c r="AL70" s="158"/>
      <c r="AM70" s="158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 s="1"/>
      <c r="NW70" s="1"/>
      <c r="NX70" s="1"/>
      <c r="NY70" s="1"/>
    </row>
    <row r="71" spans="1:389" s="9" customFormat="1" ht="20.100000000000001" customHeight="1" x14ac:dyDescent="0.3">
      <c r="A71" s="178"/>
      <c r="B71" s="644"/>
      <c r="C71" s="645"/>
      <c r="D71" s="645"/>
      <c r="E71" s="646"/>
      <c r="F71" s="648"/>
      <c r="G71" s="648"/>
      <c r="H71" s="344" t="s">
        <v>303</v>
      </c>
      <c r="I71" s="344" t="s">
        <v>304</v>
      </c>
      <c r="J71" s="633"/>
      <c r="K71" s="651"/>
      <c r="L71" s="651"/>
      <c r="M71" s="651"/>
      <c r="N71" s="651"/>
      <c r="O71" s="651"/>
      <c r="P71" s="651"/>
      <c r="Q71" s="651"/>
      <c r="R71" s="651"/>
      <c r="S71" s="651"/>
      <c r="T71" s="652"/>
      <c r="U71" s="178"/>
      <c r="V71" s="312"/>
      <c r="W71" s="312"/>
      <c r="X71" s="643"/>
      <c r="Y71" s="643"/>
      <c r="Z71" s="643"/>
      <c r="AA71" s="643"/>
      <c r="AB71" s="643"/>
      <c r="AC71" s="178"/>
      <c r="AD71" s="178"/>
      <c r="AE71" s="178"/>
      <c r="AF71" s="158"/>
      <c r="AG71" s="158"/>
      <c r="AH71" s="259"/>
      <c r="AI71" s="158"/>
      <c r="AJ71" s="259"/>
      <c r="AK71" s="158"/>
      <c r="AL71" s="158"/>
      <c r="AM71" s="158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 s="1"/>
      <c r="NW71" s="1"/>
      <c r="NX71" s="1"/>
      <c r="NY71" s="1"/>
    </row>
    <row r="72" spans="1:389" s="9" customFormat="1" ht="20.100000000000001" customHeight="1" x14ac:dyDescent="0.3">
      <c r="A72" s="178"/>
      <c r="B72" s="669" t="s">
        <v>232</v>
      </c>
      <c r="C72" s="670"/>
      <c r="D72" s="670"/>
      <c r="E72" s="671"/>
      <c r="F72" s="413">
        <v>24806</v>
      </c>
      <c r="G72" s="473" t="s">
        <v>31</v>
      </c>
      <c r="H72" s="414">
        <v>0.28736013654466147</v>
      </c>
      <c r="I72" s="414">
        <v>9.5059738289398829E-2</v>
      </c>
      <c r="J72" s="672"/>
      <c r="K72" s="673"/>
      <c r="L72" s="673"/>
      <c r="M72" s="673"/>
      <c r="N72" s="673"/>
      <c r="O72" s="673"/>
      <c r="P72" s="673"/>
      <c r="Q72" s="673"/>
      <c r="R72" s="673"/>
      <c r="S72" s="673"/>
      <c r="T72" s="674"/>
      <c r="U72" s="178"/>
      <c r="V72" s="312"/>
      <c r="W72" s="312"/>
      <c r="X72" s="223" t="s">
        <v>418</v>
      </c>
      <c r="Y72" s="10">
        <v>12721</v>
      </c>
      <c r="Z72" s="224">
        <v>1</v>
      </c>
      <c r="AA72" s="224">
        <v>0.31</v>
      </c>
      <c r="AB72" s="224">
        <v>7.0000000000000007E-2</v>
      </c>
      <c r="AC72" s="178"/>
      <c r="AD72" s="178"/>
      <c r="AE72" s="178"/>
      <c r="AF72" s="158"/>
      <c r="AG72" s="158"/>
      <c r="AH72" s="259"/>
      <c r="AI72" s="158"/>
      <c r="AJ72" s="259"/>
      <c r="AK72" s="158"/>
      <c r="AL72" s="158"/>
      <c r="AM72" s="158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 s="1"/>
      <c r="NW72" s="1"/>
      <c r="NX72" s="1"/>
      <c r="NY72" s="1"/>
    </row>
    <row r="73" spans="1:389" s="9" customFormat="1" ht="20.100000000000001" customHeight="1" x14ac:dyDescent="0.3">
      <c r="A73" s="178"/>
      <c r="B73" s="255"/>
      <c r="C73" s="415" t="s">
        <v>305</v>
      </c>
      <c r="D73" s="416"/>
      <c r="E73" s="417"/>
      <c r="F73" s="418">
        <v>15225</v>
      </c>
      <c r="G73" s="419">
        <v>0.4377893435316445</v>
      </c>
      <c r="H73" s="420">
        <v>0.31337129393284902</v>
      </c>
      <c r="I73" s="420">
        <v>7.0135480070685249E-2</v>
      </c>
      <c r="J73" s="675"/>
      <c r="K73" s="676"/>
      <c r="L73" s="676"/>
      <c r="M73" s="676"/>
      <c r="N73" s="676"/>
      <c r="O73" s="676"/>
      <c r="P73" s="676"/>
      <c r="Q73" s="676"/>
      <c r="R73" s="676"/>
      <c r="S73" s="676"/>
      <c r="T73" s="677"/>
      <c r="U73" s="178"/>
      <c r="V73" s="312"/>
      <c r="W73" s="312"/>
      <c r="X73" s="223" t="s">
        <v>554</v>
      </c>
      <c r="Y73" s="10">
        <v>9032</v>
      </c>
      <c r="Z73" s="224">
        <v>0.71</v>
      </c>
      <c r="AA73" s="224">
        <v>0.27</v>
      </c>
      <c r="AB73" s="224">
        <v>7.0000000000000007E-2</v>
      </c>
      <c r="AC73" s="178"/>
      <c r="AD73" s="178"/>
      <c r="AE73" s="178"/>
      <c r="AF73" s="158"/>
      <c r="AG73" s="158"/>
      <c r="AH73" s="259"/>
      <c r="AI73" s="158"/>
      <c r="AJ73" s="259"/>
      <c r="AK73" s="158"/>
      <c r="AL73" s="158"/>
      <c r="AM73" s="158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 s="1"/>
      <c r="NW73" s="1"/>
      <c r="NX73" s="1"/>
      <c r="NY73" s="1"/>
    </row>
    <row r="74" spans="1:389" s="9" customFormat="1" ht="20.100000000000001" customHeight="1" x14ac:dyDescent="0.3">
      <c r="A74" s="178"/>
      <c r="B74" s="255"/>
      <c r="C74" s="254" t="s">
        <v>307</v>
      </c>
      <c r="D74" s="303"/>
      <c r="E74" s="421"/>
      <c r="F74" s="258">
        <v>12721</v>
      </c>
      <c r="G74" s="289">
        <v>0.83553366174055832</v>
      </c>
      <c r="H74" s="422">
        <v>0.31</v>
      </c>
      <c r="I74" s="422">
        <v>7.0000000000000007E-2</v>
      </c>
      <c r="J74" s="663" t="s">
        <v>549</v>
      </c>
      <c r="K74" s="664"/>
      <c r="L74" s="664"/>
      <c r="M74" s="664"/>
      <c r="N74" s="664"/>
      <c r="O74" s="664"/>
      <c r="P74" s="664"/>
      <c r="Q74" s="664"/>
      <c r="R74" s="664"/>
      <c r="S74" s="664"/>
      <c r="T74" s="665"/>
      <c r="U74" s="178"/>
      <c r="V74" s="311" t="s">
        <v>548</v>
      </c>
      <c r="W74" s="312"/>
      <c r="X74" s="223" t="s">
        <v>555</v>
      </c>
      <c r="Y74" s="223">
        <v>868</v>
      </c>
      <c r="Z74" s="224">
        <v>7.0000000000000007E-2</v>
      </c>
      <c r="AA74" s="224">
        <v>0.56000000000000005</v>
      </c>
      <c r="AB74" s="224">
        <v>0.01</v>
      </c>
      <c r="AC74" s="178"/>
      <c r="AD74" s="178"/>
      <c r="AE74" s="178"/>
      <c r="AF74" s="158"/>
      <c r="AG74" s="158"/>
      <c r="AH74" s="259"/>
      <c r="AI74" s="158"/>
      <c r="AJ74" s="259"/>
      <c r="AK74" s="158"/>
      <c r="AL74" s="158"/>
      <c r="AM74" s="158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W74" s="1"/>
      <c r="NX74" s="1"/>
      <c r="NY74" s="1"/>
    </row>
    <row r="75" spans="1:389" s="9" customFormat="1" ht="20.100000000000001" customHeight="1" x14ac:dyDescent="0.3">
      <c r="A75" s="178"/>
      <c r="B75" s="255"/>
      <c r="C75" s="423"/>
      <c r="D75" s="298" t="s">
        <v>554</v>
      </c>
      <c r="E75" s="299"/>
      <c r="F75" s="424">
        <v>9032</v>
      </c>
      <c r="G75" s="289">
        <v>0.71000707491549409</v>
      </c>
      <c r="H75" s="290">
        <v>0.27</v>
      </c>
      <c r="I75" s="290">
        <v>7.0000000000000007E-2</v>
      </c>
      <c r="J75" s="663" t="s">
        <v>474</v>
      </c>
      <c r="K75" s="664"/>
      <c r="L75" s="664"/>
      <c r="M75" s="664"/>
      <c r="N75" s="664"/>
      <c r="O75" s="664"/>
      <c r="P75" s="664"/>
      <c r="Q75" s="664"/>
      <c r="R75" s="664"/>
      <c r="S75" s="664"/>
      <c r="T75" s="665"/>
      <c r="U75" s="178"/>
      <c r="V75" s="311" t="s">
        <v>550</v>
      </c>
      <c r="W75" s="312" t="s">
        <v>551</v>
      </c>
      <c r="X75" s="223" t="s">
        <v>256</v>
      </c>
      <c r="Y75" s="223">
        <v>450</v>
      </c>
      <c r="Z75" s="224">
        <v>0.04</v>
      </c>
      <c r="AA75" s="224">
        <v>0.33</v>
      </c>
      <c r="AB75" s="224">
        <v>0.04</v>
      </c>
      <c r="AC75" s="178"/>
      <c r="AD75" s="178"/>
      <c r="AE75" s="178"/>
      <c r="AF75" s="158"/>
      <c r="AG75" s="158"/>
      <c r="AH75" s="259"/>
      <c r="AI75" s="158"/>
      <c r="AJ75" s="259"/>
      <c r="AK75" s="158"/>
      <c r="AL75" s="158"/>
      <c r="AM75" s="158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W75" s="1"/>
      <c r="NX75" s="1"/>
      <c r="NY75" s="1"/>
    </row>
    <row r="76" spans="1:389" s="9" customFormat="1" ht="20.100000000000001" customHeight="1" x14ac:dyDescent="0.3">
      <c r="A76" s="178"/>
      <c r="B76" s="255"/>
      <c r="C76" s="423"/>
      <c r="D76" s="298" t="s">
        <v>555</v>
      </c>
      <c r="E76" s="299"/>
      <c r="F76" s="424">
        <v>868</v>
      </c>
      <c r="G76" s="289">
        <v>6.8233629431648457E-2</v>
      </c>
      <c r="H76" s="290">
        <v>0.56000000000000005</v>
      </c>
      <c r="I76" s="290">
        <v>0.01</v>
      </c>
      <c r="J76" s="663" t="s">
        <v>547</v>
      </c>
      <c r="K76" s="664"/>
      <c r="L76" s="664"/>
      <c r="M76" s="664"/>
      <c r="N76" s="664"/>
      <c r="O76" s="664"/>
      <c r="P76" s="664"/>
      <c r="Q76" s="664"/>
      <c r="R76" s="664"/>
      <c r="S76" s="664"/>
      <c r="T76" s="665"/>
      <c r="U76" s="178"/>
      <c r="V76" s="296" t="s">
        <v>546</v>
      </c>
      <c r="W76" s="312" t="s">
        <v>544</v>
      </c>
      <c r="X76" s="223" t="s">
        <v>439</v>
      </c>
      <c r="Y76" s="223">
        <v>62</v>
      </c>
      <c r="Z76" s="224">
        <v>0</v>
      </c>
      <c r="AA76" s="224">
        <v>0.26</v>
      </c>
      <c r="AB76" s="224">
        <v>0.02</v>
      </c>
      <c r="AC76" s="178"/>
      <c r="AD76" s="178"/>
      <c r="AE76" s="178"/>
      <c r="AF76" s="158"/>
      <c r="AG76" s="158"/>
      <c r="AH76" s="259"/>
      <c r="AI76" s="158"/>
      <c r="AJ76" s="259"/>
      <c r="AK76" s="158"/>
      <c r="AL76" s="158"/>
      <c r="AM76" s="158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W76" s="1"/>
      <c r="NX76" s="1"/>
      <c r="NY76" s="1"/>
    </row>
    <row r="77" spans="1:389" s="9" customFormat="1" ht="20.100000000000001" customHeight="1" x14ac:dyDescent="0.3">
      <c r="A77" s="178"/>
      <c r="B77" s="255"/>
      <c r="C77" s="423"/>
      <c r="D77" s="301" t="s">
        <v>256</v>
      </c>
      <c r="E77" s="302"/>
      <c r="F77" s="424">
        <v>450</v>
      </c>
      <c r="G77" s="289">
        <v>3.5374577470324658E-2</v>
      </c>
      <c r="H77" s="290">
        <v>0.33</v>
      </c>
      <c r="I77" s="290">
        <v>0.04</v>
      </c>
      <c r="J77" s="663" t="s">
        <v>492</v>
      </c>
      <c r="K77" s="664"/>
      <c r="L77" s="664"/>
      <c r="M77" s="664"/>
      <c r="N77" s="664"/>
      <c r="O77" s="664"/>
      <c r="P77" s="664"/>
      <c r="Q77" s="664"/>
      <c r="R77" s="664"/>
      <c r="S77" s="664"/>
      <c r="T77" s="665"/>
      <c r="U77" s="178"/>
      <c r="V77" s="311" t="s">
        <v>552</v>
      </c>
      <c r="W77" s="312"/>
      <c r="X77" s="297"/>
      <c r="Y77" s="223"/>
      <c r="Z77" s="224"/>
      <c r="AA77" s="224"/>
      <c r="AB77" s="224"/>
      <c r="AC77" s="178"/>
      <c r="AD77" s="178"/>
      <c r="AE77" s="178"/>
      <c r="AF77" s="158"/>
      <c r="AG77" s="158"/>
      <c r="AH77" s="259"/>
      <c r="AI77" s="158"/>
      <c r="AJ77" s="259"/>
      <c r="AK77" s="158"/>
      <c r="AL77" s="158"/>
      <c r="AM77" s="158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W77" s="1"/>
      <c r="NX77" s="1"/>
      <c r="NY77" s="1"/>
    </row>
    <row r="78" spans="1:389" s="9" customFormat="1" ht="20.100000000000001" customHeight="1" x14ac:dyDescent="0.3">
      <c r="A78" s="178"/>
      <c r="B78" s="255"/>
      <c r="C78" s="253" t="s">
        <v>306</v>
      </c>
      <c r="D78" s="295"/>
      <c r="E78" s="429"/>
      <c r="F78" s="418">
        <v>1934</v>
      </c>
      <c r="G78" s="419">
        <v>5.5611467349110044E-2</v>
      </c>
      <c r="H78" s="420">
        <v>0.33002291825821239</v>
      </c>
      <c r="I78" s="420">
        <v>0.13139801375095492</v>
      </c>
      <c r="J78" s="666"/>
      <c r="K78" s="667"/>
      <c r="L78" s="667"/>
      <c r="M78" s="667"/>
      <c r="N78" s="667"/>
      <c r="O78" s="667"/>
      <c r="P78" s="667"/>
      <c r="Q78" s="667"/>
      <c r="R78" s="667"/>
      <c r="S78" s="667"/>
      <c r="T78" s="668"/>
      <c r="U78" s="178"/>
      <c r="V78" s="312"/>
      <c r="W78" s="312"/>
      <c r="X78" s="297"/>
      <c r="Y78" s="223"/>
      <c r="Z78" s="224"/>
      <c r="AA78" s="224"/>
      <c r="AB78" s="224"/>
      <c r="AC78" s="178"/>
      <c r="AD78" s="178"/>
      <c r="AE78" s="178"/>
      <c r="AF78" s="158"/>
      <c r="AG78" s="158"/>
      <c r="AH78" s="259"/>
      <c r="AI78" s="158"/>
      <c r="AJ78" s="259"/>
      <c r="AK78" s="158"/>
      <c r="AL78" s="158"/>
      <c r="AM78" s="15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W78" s="1"/>
      <c r="NX78" s="1"/>
      <c r="NY78" s="1"/>
    </row>
    <row r="79" spans="1:389" s="9" customFormat="1" ht="20.100000000000001" customHeight="1" x14ac:dyDescent="0.3">
      <c r="A79" s="178"/>
      <c r="B79" s="255"/>
      <c r="C79" s="262" t="s">
        <v>426</v>
      </c>
      <c r="D79" s="256"/>
      <c r="E79" s="257"/>
      <c r="F79" s="258">
        <v>481</v>
      </c>
      <c r="G79" s="289">
        <v>0.24870734229576008</v>
      </c>
      <c r="H79" s="290">
        <v>0.55000000000000004</v>
      </c>
      <c r="I79" s="290">
        <v>0.05</v>
      </c>
      <c r="J79" s="663" t="s">
        <v>460</v>
      </c>
      <c r="K79" s="664"/>
      <c r="L79" s="664"/>
      <c r="M79" s="664"/>
      <c r="N79" s="664"/>
      <c r="O79" s="664"/>
      <c r="P79" s="664"/>
      <c r="Q79" s="664"/>
      <c r="R79" s="664"/>
      <c r="S79" s="664"/>
      <c r="T79" s="665"/>
      <c r="U79" s="178"/>
      <c r="V79" s="296" t="s">
        <v>964</v>
      </c>
      <c r="W79" s="312"/>
      <c r="X79" s="223" t="s">
        <v>426</v>
      </c>
      <c r="Y79" s="223">
        <v>481</v>
      </c>
      <c r="Z79" s="224">
        <v>0.13</v>
      </c>
      <c r="AA79" s="224">
        <v>0.55000000000000004</v>
      </c>
      <c r="AB79" s="224">
        <v>0.05</v>
      </c>
      <c r="AC79" s="178"/>
      <c r="AD79" s="178"/>
      <c r="AE79" s="178"/>
      <c r="AF79" s="158"/>
      <c r="AG79" s="158"/>
      <c r="AH79" s="259"/>
      <c r="AI79" s="158"/>
      <c r="AJ79" s="259"/>
      <c r="AK79" s="158"/>
      <c r="AL79" s="158"/>
      <c r="AM79" s="158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W79" s="1"/>
      <c r="NX79" s="1"/>
      <c r="NY79" s="1"/>
    </row>
    <row r="80" spans="1:389" s="9" customFormat="1" ht="20.100000000000001" customHeight="1" x14ac:dyDescent="0.3">
      <c r="A80" s="178"/>
      <c r="B80" s="255"/>
      <c r="C80" s="262" t="s">
        <v>429</v>
      </c>
      <c r="D80" s="256"/>
      <c r="E80" s="257"/>
      <c r="F80" s="258">
        <v>44</v>
      </c>
      <c r="G80" s="289">
        <v>2.2750775594622543E-2</v>
      </c>
      <c r="H80" s="290">
        <v>0.55000000000000004</v>
      </c>
      <c r="I80" s="290">
        <v>0</v>
      </c>
      <c r="J80" s="685"/>
      <c r="K80" s="686"/>
      <c r="L80" s="686"/>
      <c r="M80" s="686"/>
      <c r="N80" s="686"/>
      <c r="O80" s="686"/>
      <c r="P80" s="686"/>
      <c r="Q80" s="686"/>
      <c r="R80" s="686"/>
      <c r="S80" s="686"/>
      <c r="T80" s="687"/>
      <c r="U80" s="178"/>
      <c r="V80" s="312"/>
      <c r="W80" s="312"/>
      <c r="X80" s="223" t="s">
        <v>429</v>
      </c>
      <c r="Y80" s="223">
        <v>44</v>
      </c>
      <c r="Z80" s="224">
        <v>0.01</v>
      </c>
      <c r="AA80" s="224">
        <v>0.55000000000000004</v>
      </c>
      <c r="AB80" s="224">
        <v>0</v>
      </c>
      <c r="AC80" s="178"/>
      <c r="AD80" s="178"/>
      <c r="AE80" s="178"/>
      <c r="AF80" s="158"/>
      <c r="AG80" s="158"/>
      <c r="AH80" s="259"/>
      <c r="AI80" s="158"/>
      <c r="AJ80" s="259"/>
      <c r="AK80" s="158"/>
      <c r="AL80" s="158"/>
      <c r="AM80" s="158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W80" s="1"/>
      <c r="NX80" s="1"/>
      <c r="NY80" s="1"/>
    </row>
    <row r="81" spans="1:389" s="9" customFormat="1" ht="20.100000000000001" customHeight="1" x14ac:dyDescent="0.3">
      <c r="A81" s="178"/>
      <c r="B81" s="255"/>
      <c r="C81" s="263" t="s">
        <v>430</v>
      </c>
      <c r="D81" s="430"/>
      <c r="E81" s="257"/>
      <c r="F81" s="258">
        <v>10</v>
      </c>
      <c r="G81" s="289">
        <v>5.170630816959669E-3</v>
      </c>
      <c r="H81" s="290">
        <v>0.3</v>
      </c>
      <c r="I81" s="290">
        <v>0</v>
      </c>
      <c r="J81" s="685"/>
      <c r="K81" s="686"/>
      <c r="L81" s="686"/>
      <c r="M81" s="686"/>
      <c r="N81" s="686"/>
      <c r="O81" s="686"/>
      <c r="P81" s="686"/>
      <c r="Q81" s="686"/>
      <c r="R81" s="686"/>
      <c r="S81" s="686"/>
      <c r="T81" s="687"/>
      <c r="U81" s="178"/>
      <c r="V81" s="312"/>
      <c r="W81" s="312"/>
      <c r="X81" s="223" t="s">
        <v>430</v>
      </c>
      <c r="Y81" s="223">
        <v>10</v>
      </c>
      <c r="Z81" s="224">
        <v>0</v>
      </c>
      <c r="AA81" s="224">
        <v>0.3</v>
      </c>
      <c r="AB81" s="224">
        <v>0</v>
      </c>
      <c r="AC81" s="178"/>
      <c r="AD81" s="178"/>
      <c r="AE81" s="178"/>
      <c r="AF81" s="158"/>
      <c r="AG81" s="158"/>
      <c r="AH81" s="259"/>
      <c r="AI81" s="158"/>
      <c r="AJ81" s="259"/>
      <c r="AK81" s="158"/>
      <c r="AL81" s="158"/>
      <c r="AM81" s="158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W81" s="1"/>
      <c r="NX81" s="1"/>
      <c r="NY81" s="1"/>
    </row>
    <row r="82" spans="1:389" s="9" customFormat="1" ht="20.100000000000001" customHeight="1" x14ac:dyDescent="0.3">
      <c r="A82" s="178"/>
      <c r="B82" s="255"/>
      <c r="C82" s="253" t="s">
        <v>233</v>
      </c>
      <c r="D82" s="431"/>
      <c r="E82" s="432"/>
      <c r="F82" s="418">
        <v>1370</v>
      </c>
      <c r="G82" s="419">
        <v>3.9393852258676712E-2</v>
      </c>
      <c r="H82" s="420">
        <v>0.29854368932038833</v>
      </c>
      <c r="I82" s="420">
        <v>4.7330097087378641E-2</v>
      </c>
      <c r="J82" s="666"/>
      <c r="K82" s="667"/>
      <c r="L82" s="667"/>
      <c r="M82" s="667"/>
      <c r="N82" s="667"/>
      <c r="O82" s="667"/>
      <c r="P82" s="667"/>
      <c r="Q82" s="667"/>
      <c r="R82" s="667"/>
      <c r="S82" s="667"/>
      <c r="T82" s="668"/>
      <c r="U82" s="178"/>
      <c r="V82" s="312"/>
      <c r="W82" s="312"/>
      <c r="X82" s="314"/>
      <c r="Y82" s="178"/>
      <c r="Z82" s="178"/>
      <c r="AA82" s="178"/>
      <c r="AB82" s="178"/>
      <c r="AC82" s="178"/>
      <c r="AD82" s="178"/>
      <c r="AE82" s="178"/>
      <c r="AF82" s="158"/>
      <c r="AG82" s="158"/>
      <c r="AH82" s="259"/>
      <c r="AI82" s="158"/>
      <c r="AJ82" s="259"/>
      <c r="AK82" s="158"/>
      <c r="AL82" s="158"/>
      <c r="AM82" s="158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W82" s="1"/>
      <c r="NX82" s="1"/>
      <c r="NY82" s="1"/>
    </row>
    <row r="83" spans="1:389" s="9" customFormat="1" ht="20.100000000000001" customHeight="1" x14ac:dyDescent="0.3">
      <c r="A83" s="178"/>
      <c r="B83" s="255"/>
      <c r="C83" s="262" t="s">
        <v>234</v>
      </c>
      <c r="D83" s="260"/>
      <c r="E83" s="261"/>
      <c r="F83" s="258">
        <v>638</v>
      </c>
      <c r="G83" s="289">
        <v>0.4656934306569343</v>
      </c>
      <c r="H83" s="290">
        <v>0.36</v>
      </c>
      <c r="I83" s="290">
        <v>0.04</v>
      </c>
      <c r="J83" s="663" t="s">
        <v>458</v>
      </c>
      <c r="K83" s="664"/>
      <c r="L83" s="664"/>
      <c r="M83" s="664"/>
      <c r="N83" s="664"/>
      <c r="O83" s="664"/>
      <c r="P83" s="664"/>
      <c r="Q83" s="664"/>
      <c r="R83" s="664"/>
      <c r="S83" s="664"/>
      <c r="T83" s="665"/>
      <c r="U83" s="178"/>
      <c r="V83" s="312" t="s">
        <v>457</v>
      </c>
      <c r="W83" s="312"/>
      <c r="X83" s="223" t="s">
        <v>52</v>
      </c>
      <c r="Y83" s="223">
        <v>638</v>
      </c>
      <c r="Z83" s="224">
        <v>0.08</v>
      </c>
      <c r="AA83" s="224">
        <v>0.36</v>
      </c>
      <c r="AB83" s="224">
        <v>0.04</v>
      </c>
      <c r="AC83" s="178"/>
      <c r="AD83" s="178"/>
      <c r="AE83" s="178"/>
      <c r="AF83" s="158"/>
      <c r="AG83" s="158"/>
      <c r="AH83" s="259"/>
      <c r="AI83" s="158"/>
      <c r="AJ83" s="259"/>
      <c r="AK83" s="158"/>
      <c r="AL83" s="158"/>
      <c r="AM83" s="158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W83" s="1"/>
      <c r="NX83" s="1"/>
      <c r="NY83" s="1"/>
    </row>
    <row r="84" spans="1:389" s="9" customFormat="1" ht="20.100000000000001" customHeight="1" x14ac:dyDescent="0.3">
      <c r="A84" s="178"/>
      <c r="B84" s="255"/>
      <c r="C84" s="263" t="s">
        <v>235</v>
      </c>
      <c r="D84" s="260"/>
      <c r="E84" s="261"/>
      <c r="F84" s="258">
        <v>159</v>
      </c>
      <c r="G84" s="289">
        <v>0.11605839416058394</v>
      </c>
      <c r="H84" s="290">
        <v>0.38</v>
      </c>
      <c r="I84" s="290">
        <v>0.01</v>
      </c>
      <c r="J84" s="685"/>
      <c r="K84" s="686"/>
      <c r="L84" s="686"/>
      <c r="M84" s="686"/>
      <c r="N84" s="686"/>
      <c r="O84" s="686"/>
      <c r="P84" s="686"/>
      <c r="Q84" s="686"/>
      <c r="R84" s="686"/>
      <c r="S84" s="686"/>
      <c r="T84" s="687"/>
      <c r="U84" s="178"/>
      <c r="V84" s="312"/>
      <c r="W84" s="312"/>
      <c r="X84" s="223" t="s">
        <v>431</v>
      </c>
      <c r="Y84" s="223">
        <v>159</v>
      </c>
      <c r="Z84" s="224">
        <v>0.02</v>
      </c>
      <c r="AA84" s="224">
        <v>0.38</v>
      </c>
      <c r="AB84" s="224">
        <v>0.01</v>
      </c>
      <c r="AC84" s="178"/>
      <c r="AD84" s="178"/>
      <c r="AE84" s="178"/>
      <c r="AF84" s="158"/>
      <c r="AG84" s="158"/>
      <c r="AH84" s="259"/>
      <c r="AI84" s="158"/>
      <c r="AJ84" s="259"/>
      <c r="AK84" s="158"/>
      <c r="AL84" s="158"/>
      <c r="AM84" s="158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W84" s="1"/>
      <c r="NX84" s="1"/>
      <c r="NY84" s="1"/>
    </row>
    <row r="85" spans="1:389" s="9" customFormat="1" ht="20.100000000000001" customHeight="1" x14ac:dyDescent="0.3">
      <c r="A85" s="178"/>
      <c r="B85" s="264"/>
      <c r="C85" s="263" t="s">
        <v>376</v>
      </c>
      <c r="D85" s="260"/>
      <c r="E85" s="261"/>
      <c r="F85" s="258">
        <v>35</v>
      </c>
      <c r="G85" s="289">
        <v>2.5547445255474453E-2</v>
      </c>
      <c r="H85" s="290">
        <v>0.28999999999999998</v>
      </c>
      <c r="I85" s="290">
        <v>0.03</v>
      </c>
      <c r="J85" s="685"/>
      <c r="K85" s="686"/>
      <c r="L85" s="686"/>
      <c r="M85" s="686"/>
      <c r="N85" s="686"/>
      <c r="O85" s="686"/>
      <c r="P85" s="686"/>
      <c r="Q85" s="686"/>
      <c r="R85" s="686"/>
      <c r="S85" s="686"/>
      <c r="T85" s="687"/>
      <c r="U85" s="178"/>
      <c r="V85" s="312"/>
      <c r="W85" s="312"/>
      <c r="X85" s="223" t="s">
        <v>432</v>
      </c>
      <c r="Y85" s="223">
        <v>35</v>
      </c>
      <c r="Z85" s="224">
        <v>0</v>
      </c>
      <c r="AA85" s="224">
        <v>0.28999999999999998</v>
      </c>
      <c r="AB85" s="224">
        <v>0.03</v>
      </c>
      <c r="AC85" s="178"/>
      <c r="AD85" s="178"/>
      <c r="AE85" s="178"/>
      <c r="AF85" s="158"/>
      <c r="AG85" s="158"/>
      <c r="AH85" s="259"/>
      <c r="AI85" s="158"/>
      <c r="AJ85" s="259"/>
      <c r="AK85" s="158"/>
      <c r="AL85" s="158"/>
      <c r="AM85" s="158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W85" s="1"/>
      <c r="NX85" s="1"/>
      <c r="NY85" s="1"/>
    </row>
    <row r="86" spans="1:389" s="9" customFormat="1" ht="39.950000000000003" customHeight="1" x14ac:dyDescent="0.3">
      <c r="A86" s="178"/>
      <c r="B86" s="408"/>
      <c r="C86" s="408"/>
      <c r="D86" s="409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312"/>
      <c r="W86" s="312"/>
      <c r="X86" s="297"/>
      <c r="Y86" s="10"/>
      <c r="Z86" s="224"/>
      <c r="AA86" s="178"/>
      <c r="AB86" s="178"/>
      <c r="AC86" s="178"/>
      <c r="AD86" s="178"/>
      <c r="AE86" s="178"/>
      <c r="AF86" s="259"/>
      <c r="AG86" s="158"/>
      <c r="AH86" s="158"/>
      <c r="AI86" s="259"/>
      <c r="AJ86" s="158"/>
      <c r="AK86" s="259"/>
      <c r="AL86" s="158"/>
      <c r="AM86" s="158"/>
      <c r="AN86" s="158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 s="1"/>
      <c r="NX86" s="1"/>
      <c r="NY86" s="1"/>
    </row>
    <row r="87" spans="1:389" s="9" customFormat="1" ht="15" customHeight="1" x14ac:dyDescent="0.3">
      <c r="A87" s="178"/>
      <c r="B87" s="178"/>
      <c r="C87" s="408"/>
      <c r="D87" s="409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312"/>
      <c r="W87" s="312"/>
      <c r="X87" s="312"/>
      <c r="Y87" s="178"/>
      <c r="Z87" s="178"/>
      <c r="AA87" s="178"/>
      <c r="AB87" s="178"/>
      <c r="AC87" s="178"/>
      <c r="AD87" s="178"/>
      <c r="AE87" s="178"/>
      <c r="AF87" s="259"/>
      <c r="AG87" s="158"/>
      <c r="AH87" s="158"/>
      <c r="AI87" s="259"/>
      <c r="AJ87" s="158"/>
      <c r="AK87" s="259"/>
      <c r="AL87" s="158"/>
      <c r="AM87" s="158"/>
      <c r="AN87" s="158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 s="1"/>
      <c r="NX87" s="1"/>
      <c r="NY87" s="1"/>
    </row>
    <row r="88" spans="1:389" s="9" customFormat="1" ht="18.75" customHeight="1" x14ac:dyDescent="0.3">
      <c r="A88" s="178"/>
      <c r="B88" s="331" t="s">
        <v>363</v>
      </c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312"/>
      <c r="W88" s="312"/>
      <c r="X88" s="297"/>
      <c r="Y88" s="10"/>
      <c r="Z88" s="224"/>
      <c r="AA88" s="178"/>
      <c r="AB88" s="178"/>
      <c r="AC88" s="178"/>
      <c r="AD88" s="178"/>
      <c r="AE88" s="178"/>
      <c r="AF88" s="158"/>
      <c r="AG88" s="158"/>
      <c r="AH88" s="259"/>
      <c r="AI88" s="158"/>
      <c r="AJ88" s="259"/>
      <c r="AK88" s="158"/>
      <c r="AL88" s="158"/>
      <c r="AM88" s="15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W88" s="1"/>
      <c r="NX88" s="1"/>
      <c r="NY88" s="1"/>
    </row>
    <row r="89" spans="1:389" s="9" customFormat="1" ht="18.75" customHeight="1" x14ac:dyDescent="0.3">
      <c r="A89" s="178"/>
      <c r="B89" s="331" t="s">
        <v>499</v>
      </c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312"/>
      <c r="W89" s="312"/>
      <c r="X89" s="297"/>
      <c r="Y89" s="10"/>
      <c r="Z89" s="224"/>
      <c r="AA89" s="178"/>
      <c r="AB89" s="178"/>
      <c r="AC89" s="178"/>
      <c r="AD89" s="178"/>
      <c r="AE89" s="178"/>
      <c r="AF89" s="158"/>
      <c r="AG89" s="158"/>
      <c r="AH89" s="259"/>
      <c r="AI89" s="158"/>
      <c r="AJ89" s="259"/>
      <c r="AK89" s="158"/>
      <c r="AL89" s="158"/>
      <c r="AM89" s="158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W89" s="1"/>
      <c r="NX89" s="1"/>
      <c r="NY89" s="1"/>
    </row>
    <row r="90" spans="1:389" s="9" customFormat="1" ht="39.950000000000003" customHeight="1" x14ac:dyDescent="0.3">
      <c r="A90" s="178"/>
      <c r="B90" s="656" t="s">
        <v>557</v>
      </c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178"/>
      <c r="V90" s="312"/>
      <c r="W90" s="312"/>
      <c r="X90" s="297"/>
      <c r="Y90" s="10"/>
      <c r="Z90" s="224"/>
      <c r="AA90" s="178"/>
      <c r="AB90" s="178"/>
      <c r="AC90" s="178"/>
      <c r="AD90" s="178"/>
      <c r="AE90" s="178"/>
      <c r="AF90" s="158"/>
      <c r="AG90" s="158"/>
      <c r="AH90" s="259"/>
      <c r="AI90" s="158"/>
      <c r="AJ90" s="259"/>
      <c r="AK90" s="158"/>
      <c r="AL90" s="158"/>
      <c r="AM90" s="158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W90" s="1"/>
      <c r="NX90" s="1"/>
      <c r="NY90" s="1"/>
    </row>
    <row r="91" spans="1:389" s="9" customFormat="1" ht="7.5" customHeight="1" x14ac:dyDescent="0.3">
      <c r="A91" s="178"/>
      <c r="B91" s="178"/>
      <c r="C91" s="433"/>
      <c r="D91" s="409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312"/>
      <c r="W91" s="312"/>
      <c r="X91" s="312"/>
      <c r="Y91" s="178"/>
      <c r="Z91" s="178"/>
      <c r="AA91" s="178"/>
      <c r="AB91" s="178"/>
      <c r="AC91" s="178"/>
      <c r="AD91" s="178"/>
      <c r="AE91" s="178"/>
      <c r="AF91" s="259"/>
      <c r="AG91" s="158"/>
      <c r="AH91" s="158"/>
      <c r="AI91" s="259"/>
      <c r="AJ91" s="158"/>
      <c r="AK91" s="259"/>
      <c r="AL91" s="158"/>
      <c r="AM91" s="158"/>
      <c r="AN91" s="158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 s="1"/>
      <c r="NX91" s="1"/>
      <c r="NY91" s="1"/>
    </row>
    <row r="92" spans="1:389" s="9" customFormat="1" ht="20.100000000000001" customHeight="1" x14ac:dyDescent="0.3">
      <c r="A92" s="178"/>
      <c r="B92" s="631" t="s">
        <v>315</v>
      </c>
      <c r="C92" s="649"/>
      <c r="D92" s="650"/>
      <c r="E92" s="337" t="s">
        <v>28</v>
      </c>
      <c r="F92" s="335"/>
      <c r="G92" s="335"/>
      <c r="H92" s="337" t="s">
        <v>29</v>
      </c>
      <c r="I92" s="335"/>
      <c r="J92" s="335"/>
      <c r="K92" s="628" t="s">
        <v>231</v>
      </c>
      <c r="L92" s="630"/>
      <c r="M92" s="661"/>
      <c r="N92" s="661"/>
      <c r="O92" s="661"/>
      <c r="P92" s="661"/>
      <c r="Q92" s="661"/>
      <c r="R92" s="661"/>
      <c r="S92" s="661"/>
      <c r="T92" s="636"/>
      <c r="U92" s="178"/>
      <c r="V92" s="312"/>
      <c r="W92" s="312"/>
      <c r="X92" s="678" t="s">
        <v>449</v>
      </c>
      <c r="Y92" s="678"/>
      <c r="Z92" s="178"/>
      <c r="AA92" s="178"/>
      <c r="AB92" s="178"/>
      <c r="AC92" s="178"/>
      <c r="AD92" s="178"/>
      <c r="AE92" s="178"/>
      <c r="AF92" s="259"/>
      <c r="AG92" s="158"/>
      <c r="AH92" s="158"/>
      <c r="AI92" s="259"/>
      <c r="AJ92" s="158"/>
      <c r="AK92" s="259"/>
      <c r="AL92" s="158"/>
      <c r="AM92" s="158"/>
      <c r="AN92" s="158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 s="1"/>
      <c r="NX92" s="1"/>
      <c r="NY92" s="1"/>
    </row>
    <row r="93" spans="1:389" s="9" customFormat="1" ht="20.100000000000001" customHeight="1" x14ac:dyDescent="0.3">
      <c r="A93" s="178"/>
      <c r="B93" s="633"/>
      <c r="C93" s="651"/>
      <c r="D93" s="652"/>
      <c r="E93" s="341"/>
      <c r="F93" s="344" t="s">
        <v>228</v>
      </c>
      <c r="G93" s="307" t="s">
        <v>316</v>
      </c>
      <c r="H93" s="343"/>
      <c r="I93" s="308" t="s">
        <v>228</v>
      </c>
      <c r="J93" s="307" t="s">
        <v>316</v>
      </c>
      <c r="K93" s="342" t="s">
        <v>303</v>
      </c>
      <c r="L93" s="434" t="s">
        <v>304</v>
      </c>
      <c r="M93" s="662"/>
      <c r="N93" s="662"/>
      <c r="O93" s="662"/>
      <c r="P93" s="662"/>
      <c r="Q93" s="662"/>
      <c r="R93" s="662"/>
      <c r="S93" s="662"/>
      <c r="T93" s="639"/>
      <c r="U93" s="178"/>
      <c r="V93" s="312"/>
      <c r="W93" s="312"/>
      <c r="X93" s="678"/>
      <c r="Y93" s="678"/>
      <c r="Z93" s="178"/>
      <c r="AA93" s="178"/>
      <c r="AB93" s="178"/>
      <c r="AC93" s="178"/>
      <c r="AD93" s="178"/>
      <c r="AE93" s="178"/>
      <c r="AF93" s="259"/>
      <c r="AG93" s="158"/>
      <c r="AH93" s="158"/>
      <c r="AI93" s="259"/>
      <c r="AJ93" s="158"/>
      <c r="AK93" s="259"/>
      <c r="AL93" s="158"/>
      <c r="AM93" s="158"/>
      <c r="AN93" s="158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 s="1"/>
      <c r="NX93" s="1"/>
      <c r="NY93" s="1"/>
    </row>
    <row r="94" spans="1:389" s="9" customFormat="1" ht="20.100000000000001" customHeight="1" x14ac:dyDescent="0.3">
      <c r="A94" s="178"/>
      <c r="B94" s="679" t="s">
        <v>232</v>
      </c>
      <c r="C94" s="670"/>
      <c r="D94" s="671"/>
      <c r="E94" s="413">
        <v>24806</v>
      </c>
      <c r="F94" s="435">
        <v>2.7840628507295175</v>
      </c>
      <c r="G94" s="436">
        <v>8910</v>
      </c>
      <c r="H94" s="473" t="s">
        <v>31</v>
      </c>
      <c r="I94" s="473" t="s">
        <v>31</v>
      </c>
      <c r="J94" s="473" t="s">
        <v>31</v>
      </c>
      <c r="K94" s="437">
        <v>0.28736013654466147</v>
      </c>
      <c r="L94" s="438">
        <v>9.5059738289398829E-2</v>
      </c>
      <c r="M94" s="439"/>
      <c r="N94" s="439"/>
      <c r="O94" s="439"/>
      <c r="P94" s="439"/>
      <c r="Q94" s="439"/>
      <c r="R94" s="439"/>
      <c r="S94" s="439"/>
      <c r="T94" s="440"/>
      <c r="U94" s="178"/>
      <c r="V94" s="312"/>
      <c r="W94" s="312"/>
      <c r="X94" s="315">
        <v>0.50022404171249335</v>
      </c>
      <c r="Y94" s="291">
        <v>4.4156584789604464E-2</v>
      </c>
      <c r="Z94" s="178"/>
      <c r="AA94" s="178"/>
      <c r="AB94" s="178"/>
      <c r="AC94" s="178"/>
      <c r="AD94" s="178"/>
      <c r="AE94" s="178"/>
      <c r="AF94" s="259"/>
      <c r="AG94" s="158"/>
      <c r="AH94" s="158"/>
      <c r="AI94" s="259"/>
      <c r="AJ94" s="158"/>
      <c r="AK94" s="259"/>
      <c r="AL94" s="158"/>
      <c r="AM94" s="158"/>
      <c r="AN94" s="158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 s="1"/>
      <c r="NX94" s="1"/>
      <c r="NY94" s="1"/>
    </row>
    <row r="95" spans="1:389" s="9" customFormat="1" ht="20.100000000000001" customHeight="1" x14ac:dyDescent="0.3">
      <c r="A95" s="178"/>
      <c r="B95" s="441">
        <v>1</v>
      </c>
      <c r="C95" s="680" t="s">
        <v>38</v>
      </c>
      <c r="D95" s="681"/>
      <c r="E95" s="277">
        <v>15225</v>
      </c>
      <c r="F95" s="442">
        <v>14.417613636363637</v>
      </c>
      <c r="G95" s="279">
        <v>1056</v>
      </c>
      <c r="H95" s="443">
        <v>0.4377893435316445</v>
      </c>
      <c r="I95" s="444">
        <v>0.37016639271197238</v>
      </c>
      <c r="J95" s="280">
        <v>6.7622950819672137E-2</v>
      </c>
      <c r="K95" s="445">
        <v>0.56384980058695167</v>
      </c>
      <c r="L95" s="446">
        <v>1.8586801113703064E-2</v>
      </c>
      <c r="M95" s="728" t="s">
        <v>615</v>
      </c>
      <c r="N95" s="729"/>
      <c r="O95" s="729"/>
      <c r="P95" s="729"/>
      <c r="Q95" s="729"/>
      <c r="R95" s="729"/>
      <c r="S95" s="729"/>
      <c r="T95" s="730"/>
      <c r="U95" s="178"/>
      <c r="V95" s="317" t="s">
        <v>495</v>
      </c>
      <c r="W95" s="296" t="s">
        <v>616</v>
      </c>
      <c r="X95" s="312"/>
      <c r="Y95" s="178"/>
      <c r="Z95" s="178"/>
      <c r="AA95" s="178"/>
      <c r="AB95" s="178"/>
      <c r="AC95" s="178"/>
      <c r="AD95" s="178"/>
      <c r="AE95" s="178"/>
      <c r="AF95" s="259"/>
      <c r="AG95" s="158"/>
      <c r="AH95" s="158"/>
      <c r="AI95" s="259"/>
      <c r="AJ95" s="158"/>
      <c r="AK95" s="259"/>
      <c r="AL95" s="158"/>
      <c r="AM95" s="158"/>
      <c r="AN95" s="158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 s="1"/>
      <c r="NX95" s="1"/>
      <c r="NY95" s="1"/>
    </row>
    <row r="96" spans="1:389" s="9" customFormat="1" ht="15" customHeight="1" outlineLevel="1" x14ac:dyDescent="0.3">
      <c r="A96" s="178"/>
      <c r="B96" s="474" t="s">
        <v>317</v>
      </c>
      <c r="C96" s="287" t="s">
        <v>38</v>
      </c>
      <c r="D96" s="293" t="s">
        <v>418</v>
      </c>
      <c r="E96" s="276">
        <v>11695</v>
      </c>
      <c r="F96" s="442" t="s">
        <v>30</v>
      </c>
      <c r="G96" s="279">
        <v>0</v>
      </c>
      <c r="H96" s="278">
        <v>0.76814449917898198</v>
      </c>
      <c r="I96" s="444">
        <v>0.76814449917898198</v>
      </c>
      <c r="J96" s="278">
        <v>0</v>
      </c>
      <c r="K96" s="445">
        <v>0.80078895463510846</v>
      </c>
      <c r="L96" s="447">
        <v>1.6217400832785448E-2</v>
      </c>
      <c r="M96" s="448"/>
      <c r="N96" s="286"/>
      <c r="O96" s="286"/>
      <c r="P96" s="286"/>
      <c r="Q96" s="286"/>
      <c r="R96" s="286"/>
      <c r="S96" s="286"/>
      <c r="T96" s="285"/>
      <c r="U96" s="178"/>
      <c r="V96" s="312"/>
      <c r="W96" s="312"/>
      <c r="X96" s="312"/>
      <c r="Y96" s="178"/>
      <c r="Z96" s="178"/>
      <c r="AA96" s="178"/>
      <c r="AB96" s="178"/>
      <c r="AC96" s="178"/>
      <c r="AD96" s="178"/>
      <c r="AE96" s="178"/>
      <c r="AF96" s="259"/>
      <c r="AG96" s="158"/>
      <c r="AH96" s="158"/>
      <c r="AI96" s="259"/>
      <c r="AJ96" s="158"/>
      <c r="AK96" s="259"/>
      <c r="AL96" s="158"/>
      <c r="AM96" s="158"/>
      <c r="AN96" s="158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 s="1"/>
      <c r="NX96" s="1"/>
      <c r="NY96" s="1"/>
    </row>
    <row r="97" spans="1:389" s="9" customFormat="1" ht="15" customHeight="1" outlineLevel="1" x14ac:dyDescent="0.3">
      <c r="A97" s="178"/>
      <c r="B97" s="474" t="s">
        <v>364</v>
      </c>
      <c r="C97" s="287" t="s">
        <v>38</v>
      </c>
      <c r="D97" s="293" t="s">
        <v>46</v>
      </c>
      <c r="E97" s="276">
        <v>171</v>
      </c>
      <c r="F97" s="442">
        <v>0.36382978723404258</v>
      </c>
      <c r="G97" s="279">
        <v>470</v>
      </c>
      <c r="H97" s="278">
        <v>1.123152709359606E-2</v>
      </c>
      <c r="I97" s="444">
        <v>-0.43384423048216153</v>
      </c>
      <c r="J97" s="278">
        <v>0.44507575757575757</v>
      </c>
      <c r="K97" s="445">
        <v>0.25490196078431371</v>
      </c>
      <c r="L97" s="447">
        <v>1.9607843137254902E-2</v>
      </c>
      <c r="M97" s="449"/>
      <c r="N97" s="284"/>
      <c r="O97" s="284"/>
      <c r="P97" s="284"/>
      <c r="Q97" s="284"/>
      <c r="R97" s="284"/>
      <c r="S97" s="284"/>
      <c r="T97" s="283"/>
      <c r="U97" s="178"/>
      <c r="V97" s="312"/>
      <c r="W97" s="312"/>
      <c r="X97" s="312"/>
      <c r="Y97" s="178"/>
      <c r="Z97" s="178"/>
      <c r="AA97" s="178"/>
      <c r="AB97" s="178"/>
      <c r="AC97" s="178"/>
      <c r="AD97" s="178"/>
      <c r="AE97" s="178"/>
      <c r="AF97" s="259"/>
      <c r="AG97" s="158"/>
      <c r="AH97" s="158"/>
      <c r="AI97" s="259"/>
      <c r="AJ97" s="158"/>
      <c r="AK97" s="259"/>
      <c r="AL97" s="158"/>
      <c r="AM97" s="158"/>
      <c r="AN97" s="158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 s="1"/>
      <c r="NX97" s="1"/>
      <c r="NY97" s="1"/>
    </row>
    <row r="98" spans="1:389" s="9" customFormat="1" ht="15" customHeight="1" outlineLevel="1" x14ac:dyDescent="0.3">
      <c r="A98" s="178"/>
      <c r="B98" s="474" t="s">
        <v>365</v>
      </c>
      <c r="C98" s="287" t="s">
        <v>38</v>
      </c>
      <c r="D98" s="293" t="s">
        <v>421</v>
      </c>
      <c r="E98" s="276">
        <v>131</v>
      </c>
      <c r="F98" s="442">
        <v>2.3392857142857144</v>
      </c>
      <c r="G98" s="279">
        <v>56</v>
      </c>
      <c r="H98" s="278">
        <v>8.6042692939244658E-3</v>
      </c>
      <c r="I98" s="444">
        <v>-4.4426033736378566E-2</v>
      </c>
      <c r="J98" s="278">
        <v>5.3030303030303032E-2</v>
      </c>
      <c r="K98" s="445">
        <v>7.3170731707317069E-2</v>
      </c>
      <c r="L98" s="447">
        <v>4.878048780487805E-2</v>
      </c>
      <c r="M98" s="449"/>
      <c r="N98" s="284"/>
      <c r="O98" s="284"/>
      <c r="P98" s="284"/>
      <c r="Q98" s="284"/>
      <c r="R98" s="284"/>
      <c r="S98" s="284"/>
      <c r="T98" s="283"/>
      <c r="U98" s="178"/>
      <c r="V98" s="312"/>
      <c r="W98" s="312"/>
      <c r="X98" s="312"/>
      <c r="Y98" s="178"/>
      <c r="Z98" s="178"/>
      <c r="AA98" s="178"/>
      <c r="AB98" s="178"/>
      <c r="AC98" s="178"/>
      <c r="AD98" s="178"/>
      <c r="AE98" s="178"/>
      <c r="AF98" s="259"/>
      <c r="AG98" s="158"/>
      <c r="AH98" s="158"/>
      <c r="AI98" s="259"/>
      <c r="AJ98" s="158"/>
      <c r="AK98" s="259"/>
      <c r="AL98" s="158"/>
      <c r="AM98" s="158"/>
      <c r="AN98" s="15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 s="1"/>
      <c r="NX98" s="1"/>
      <c r="NY98" s="1"/>
    </row>
    <row r="99" spans="1:389" s="9" customFormat="1" ht="15" customHeight="1" outlineLevel="1" x14ac:dyDescent="0.3">
      <c r="A99" s="178"/>
      <c r="B99" s="474" t="s">
        <v>366</v>
      </c>
      <c r="C99" s="287" t="s">
        <v>38</v>
      </c>
      <c r="D99" s="293" t="s">
        <v>404</v>
      </c>
      <c r="E99" s="276">
        <v>83</v>
      </c>
      <c r="F99" s="442">
        <v>1.66</v>
      </c>
      <c r="G99" s="279">
        <v>50</v>
      </c>
      <c r="H99" s="278">
        <v>5.4515599343185547E-3</v>
      </c>
      <c r="I99" s="444">
        <v>-4.1896924914166293E-2</v>
      </c>
      <c r="J99" s="278">
        <v>4.7348484848484848E-2</v>
      </c>
      <c r="K99" s="445">
        <v>0.14634146341463414</v>
      </c>
      <c r="L99" s="447">
        <v>0.26829268292682928</v>
      </c>
      <c r="M99" s="449"/>
      <c r="N99" s="284"/>
      <c r="O99" s="284"/>
      <c r="P99" s="284"/>
      <c r="Q99" s="284"/>
      <c r="R99" s="284"/>
      <c r="S99" s="284"/>
      <c r="T99" s="283"/>
      <c r="U99" s="178"/>
      <c r="V99" s="312"/>
      <c r="W99" s="312"/>
      <c r="X99" s="312"/>
      <c r="Y99" s="178"/>
      <c r="Z99" s="178"/>
      <c r="AA99" s="178"/>
      <c r="AB99" s="178"/>
      <c r="AC99" s="178"/>
      <c r="AD99" s="178"/>
      <c r="AE99" s="178"/>
      <c r="AF99" s="259"/>
      <c r="AG99" s="158"/>
      <c r="AH99" s="158"/>
      <c r="AI99" s="259"/>
      <c r="AJ99" s="158"/>
      <c r="AK99" s="259"/>
      <c r="AL99" s="158"/>
      <c r="AM99" s="158"/>
      <c r="AN99" s="158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 s="1"/>
      <c r="NX99" s="1"/>
      <c r="NY99" s="1"/>
    </row>
    <row r="100" spans="1:389" s="9" customFormat="1" ht="15" customHeight="1" outlineLevel="1" x14ac:dyDescent="0.3">
      <c r="A100" s="178"/>
      <c r="B100" s="474" t="s">
        <v>367</v>
      </c>
      <c r="C100" s="288" t="s">
        <v>38</v>
      </c>
      <c r="D100" s="293" t="s">
        <v>420</v>
      </c>
      <c r="E100" s="276">
        <v>27</v>
      </c>
      <c r="F100" s="442">
        <v>9.9630996309963096E-2</v>
      </c>
      <c r="G100" s="279">
        <v>271</v>
      </c>
      <c r="H100" s="278">
        <v>1.7733990147783252E-3</v>
      </c>
      <c r="I100" s="444">
        <v>-0.2548553888640096</v>
      </c>
      <c r="J100" s="278">
        <v>0.2566287878787879</v>
      </c>
      <c r="K100" s="445">
        <v>0.125</v>
      </c>
      <c r="L100" s="447">
        <v>0</v>
      </c>
      <c r="M100" s="449"/>
      <c r="N100" s="284"/>
      <c r="O100" s="284"/>
      <c r="P100" s="284"/>
      <c r="Q100" s="284"/>
      <c r="R100" s="284"/>
      <c r="S100" s="284"/>
      <c r="T100" s="283"/>
      <c r="U100" s="178"/>
      <c r="V100" s="312"/>
      <c r="W100" s="312"/>
      <c r="X100" s="312"/>
      <c r="Y100" s="178"/>
      <c r="Z100" s="178"/>
      <c r="AA100" s="178"/>
      <c r="AB100" s="178"/>
      <c r="AC100" s="178"/>
      <c r="AD100" s="178"/>
      <c r="AE100" s="178"/>
      <c r="AF100" s="259"/>
      <c r="AG100" s="158"/>
      <c r="AH100" s="158"/>
      <c r="AI100" s="259"/>
      <c r="AJ100" s="158"/>
      <c r="AK100" s="259"/>
      <c r="AL100" s="158"/>
      <c r="AM100" s="158"/>
      <c r="AN100" s="158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 s="1"/>
      <c r="NX100" s="1"/>
      <c r="NY100" s="1"/>
    </row>
    <row r="101" spans="1:389" s="9" customFormat="1" ht="20.100000000000001" customHeight="1" x14ac:dyDescent="0.3">
      <c r="A101" s="178"/>
      <c r="B101" s="450">
        <v>2</v>
      </c>
      <c r="C101" s="680" t="s">
        <v>36</v>
      </c>
      <c r="D101" s="681"/>
      <c r="E101" s="277">
        <v>3278</v>
      </c>
      <c r="F101" s="442">
        <v>0.91232952964096858</v>
      </c>
      <c r="G101" s="279">
        <v>3593</v>
      </c>
      <c r="H101" s="443">
        <v>9.4257699053972452E-2</v>
      </c>
      <c r="I101" s="444">
        <v>-0.13582682963455212</v>
      </c>
      <c r="J101" s="280">
        <v>0.23008452868852458</v>
      </c>
      <c r="K101" s="445">
        <v>0.21428571428571427</v>
      </c>
      <c r="L101" s="446">
        <v>6.0024009603841535E-2</v>
      </c>
      <c r="M101" s="728" t="s">
        <v>617</v>
      </c>
      <c r="N101" s="729"/>
      <c r="O101" s="729"/>
      <c r="P101" s="729"/>
      <c r="Q101" s="729"/>
      <c r="R101" s="729"/>
      <c r="S101" s="729"/>
      <c r="T101" s="730"/>
      <c r="U101" s="178"/>
      <c r="V101" s="317" t="s">
        <v>618</v>
      </c>
      <c r="W101" s="296" t="s">
        <v>619</v>
      </c>
      <c r="X101" s="312"/>
      <c r="Y101" s="178"/>
      <c r="Z101" s="178"/>
      <c r="AA101" s="178"/>
      <c r="AB101" s="3"/>
      <c r="AC101" s="178"/>
      <c r="AD101" s="178"/>
      <c r="AE101" s="178"/>
      <c r="AF101" s="259"/>
      <c r="AG101" s="158"/>
      <c r="AH101" s="158"/>
      <c r="AI101" s="259"/>
      <c r="AJ101" s="158"/>
      <c r="AK101" s="259"/>
      <c r="AL101" s="158"/>
      <c r="AM101" s="158"/>
      <c r="AN101" s="158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 s="1"/>
      <c r="NX101" s="1"/>
      <c r="NY101" s="1"/>
    </row>
    <row r="102" spans="1:389" s="9" customFormat="1" ht="15" customHeight="1" outlineLevel="1" x14ac:dyDescent="0.3">
      <c r="A102" s="178"/>
      <c r="B102" s="474" t="s">
        <v>318</v>
      </c>
      <c r="C102" s="287" t="s">
        <v>36</v>
      </c>
      <c r="D102" s="293" t="s">
        <v>51</v>
      </c>
      <c r="E102" s="276">
        <v>565</v>
      </c>
      <c r="F102" s="442">
        <v>1.4524421593830334</v>
      </c>
      <c r="G102" s="279">
        <v>389</v>
      </c>
      <c r="H102" s="278">
        <v>0.17236119585112875</v>
      </c>
      <c r="I102" s="444">
        <v>6.4095122931562928E-2</v>
      </c>
      <c r="J102" s="278">
        <v>0.10826607291956582</v>
      </c>
      <c r="K102" s="445">
        <v>8.3056478405315617E-2</v>
      </c>
      <c r="L102" s="447">
        <v>1.3289036544850499E-2</v>
      </c>
      <c r="M102" s="449"/>
      <c r="N102" s="284"/>
      <c r="O102" s="284"/>
      <c r="P102" s="284"/>
      <c r="Q102" s="284"/>
      <c r="R102" s="284"/>
      <c r="S102" s="284"/>
      <c r="T102" s="283"/>
      <c r="U102" s="178"/>
      <c r="V102" s="312"/>
      <c r="W102" s="312"/>
      <c r="X102" s="312"/>
      <c r="Y102" s="178"/>
      <c r="Z102" s="178"/>
      <c r="AA102" s="178"/>
      <c r="AB102" s="178"/>
      <c r="AC102" s="178"/>
      <c r="AD102" s="178"/>
      <c r="AE102" s="178"/>
      <c r="AF102" s="259"/>
      <c r="AG102" s="158"/>
      <c r="AH102" s="158"/>
      <c r="AI102" s="259"/>
      <c r="AJ102" s="158"/>
      <c r="AK102" s="259"/>
      <c r="AL102" s="158"/>
      <c r="AM102" s="158"/>
      <c r="AN102" s="158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 s="1"/>
      <c r="NX102" s="1"/>
      <c r="NY102" s="1"/>
    </row>
    <row r="103" spans="1:389" s="9" customFormat="1" ht="15" customHeight="1" outlineLevel="1" x14ac:dyDescent="0.3">
      <c r="A103" s="178"/>
      <c r="B103" s="475" t="s">
        <v>319</v>
      </c>
      <c r="C103" s="287" t="s">
        <v>36</v>
      </c>
      <c r="D103" s="293" t="s">
        <v>47</v>
      </c>
      <c r="E103" s="276">
        <v>556</v>
      </c>
      <c r="F103" s="442">
        <v>0.20299379335523915</v>
      </c>
      <c r="G103" s="279">
        <v>2739</v>
      </c>
      <c r="H103" s="278">
        <v>0.16961561928004881</v>
      </c>
      <c r="I103" s="444">
        <v>-0.59269999441324361</v>
      </c>
      <c r="J103" s="278">
        <v>0.76231561369329248</v>
      </c>
      <c r="K103" s="445">
        <v>9.9041533546325874E-2</v>
      </c>
      <c r="L103" s="447">
        <v>8.3067092651757185E-2</v>
      </c>
      <c r="M103" s="449"/>
      <c r="N103" s="507"/>
      <c r="O103" s="284"/>
      <c r="P103" s="284"/>
      <c r="Q103" s="284"/>
      <c r="R103" s="284"/>
      <c r="S103" s="284"/>
      <c r="T103" s="283"/>
      <c r="U103" s="178"/>
      <c r="V103" s="312"/>
      <c r="W103" s="312"/>
      <c r="X103" s="312"/>
      <c r="Y103" s="178"/>
      <c r="Z103" s="178"/>
      <c r="AA103" s="178"/>
      <c r="AB103" s="178"/>
      <c r="AC103" s="178"/>
      <c r="AD103" s="178"/>
      <c r="AE103" s="178"/>
      <c r="AF103" s="259"/>
      <c r="AG103" s="158"/>
      <c r="AH103" s="158"/>
      <c r="AI103" s="259"/>
      <c r="AJ103" s="158"/>
      <c r="AK103" s="259"/>
      <c r="AL103" s="158"/>
      <c r="AM103" s="158"/>
      <c r="AN103" s="158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 s="1"/>
      <c r="NX103" s="1"/>
      <c r="NY103" s="1"/>
    </row>
    <row r="104" spans="1:389" s="9" customFormat="1" ht="15" customHeight="1" outlineLevel="1" x14ac:dyDescent="0.3">
      <c r="A104" s="178"/>
      <c r="B104" s="475" t="s">
        <v>320</v>
      </c>
      <c r="C104" s="287" t="s">
        <v>36</v>
      </c>
      <c r="D104" s="293" t="s">
        <v>49</v>
      </c>
      <c r="E104" s="276">
        <v>316</v>
      </c>
      <c r="F104" s="442">
        <v>0.50238473767885528</v>
      </c>
      <c r="G104" s="279">
        <v>629</v>
      </c>
      <c r="H104" s="278">
        <v>9.6400244051250764E-2</v>
      </c>
      <c r="I104" s="444">
        <v>-7.866237771329139E-2</v>
      </c>
      <c r="J104" s="278">
        <v>0.17506262176454215</v>
      </c>
      <c r="K104" s="445">
        <v>0.12359550561797752</v>
      </c>
      <c r="L104" s="447">
        <v>2.247191011235955E-2</v>
      </c>
      <c r="M104" s="449"/>
      <c r="N104" s="284"/>
      <c r="O104" s="284"/>
      <c r="P104" s="284"/>
      <c r="Q104" s="284"/>
      <c r="R104" s="284"/>
      <c r="S104" s="284"/>
      <c r="T104" s="283"/>
      <c r="U104" s="178"/>
      <c r="V104" s="312"/>
      <c r="W104" s="312"/>
      <c r="X104" s="312"/>
      <c r="Y104" s="178"/>
      <c r="Z104" s="178"/>
      <c r="AA104" s="178"/>
      <c r="AB104" s="178"/>
      <c r="AC104" s="178"/>
      <c r="AD104" s="178"/>
      <c r="AE104" s="178"/>
      <c r="AF104" s="259"/>
      <c r="AG104" s="158"/>
      <c r="AH104" s="158"/>
      <c r="AI104" s="259"/>
      <c r="AJ104" s="158"/>
      <c r="AK104" s="259"/>
      <c r="AL104" s="158"/>
      <c r="AM104" s="158"/>
      <c r="AN104" s="158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</row>
    <row r="105" spans="1:389" s="9" customFormat="1" ht="15" customHeight="1" outlineLevel="1" x14ac:dyDescent="0.3">
      <c r="A105" s="178"/>
      <c r="B105" s="475" t="s">
        <v>321</v>
      </c>
      <c r="C105" s="287" t="s">
        <v>36</v>
      </c>
      <c r="D105" s="293" t="s">
        <v>54</v>
      </c>
      <c r="E105" s="276">
        <v>244</v>
      </c>
      <c r="F105" s="442">
        <v>0.81333333333333335</v>
      </c>
      <c r="G105" s="279">
        <v>300</v>
      </c>
      <c r="H105" s="278">
        <v>7.4435631482611342E-2</v>
      </c>
      <c r="I105" s="444">
        <v>-9.0600545736090887E-3</v>
      </c>
      <c r="J105" s="278">
        <v>8.3495686056220431E-2</v>
      </c>
      <c r="K105" s="445">
        <v>5.4187192118226604E-2</v>
      </c>
      <c r="L105" s="447">
        <v>6.4039408866995079E-2</v>
      </c>
      <c r="M105" s="449"/>
      <c r="N105" s="284"/>
      <c r="O105" s="284"/>
      <c r="P105" s="284"/>
      <c r="Q105" s="284"/>
      <c r="R105" s="284"/>
      <c r="S105" s="284"/>
      <c r="T105" s="283"/>
      <c r="U105" s="178"/>
      <c r="V105" s="312"/>
      <c r="W105" s="312"/>
      <c r="X105" s="312"/>
      <c r="Y105" s="178"/>
      <c r="Z105" s="178"/>
      <c r="AA105" s="178"/>
      <c r="AB105" s="178"/>
      <c r="AC105" s="178"/>
      <c r="AD105" s="178"/>
      <c r="AE105" s="178"/>
      <c r="AF105" s="259"/>
      <c r="AG105" s="158"/>
      <c r="AH105" s="158"/>
      <c r="AI105" s="259"/>
      <c r="AJ105" s="158"/>
      <c r="AK105" s="259"/>
      <c r="AL105" s="158"/>
      <c r="AM105" s="158"/>
      <c r="AN105" s="158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</row>
    <row r="106" spans="1:389" s="9" customFormat="1" ht="15" customHeight="1" outlineLevel="1" x14ac:dyDescent="0.3">
      <c r="A106" s="178"/>
      <c r="B106" s="475" t="s">
        <v>322</v>
      </c>
      <c r="C106" s="287" t="s">
        <v>36</v>
      </c>
      <c r="D106" s="451" t="s">
        <v>390</v>
      </c>
      <c r="E106" s="276">
        <v>7</v>
      </c>
      <c r="F106" s="442" t="s">
        <v>30</v>
      </c>
      <c r="G106" s="279">
        <v>0</v>
      </c>
      <c r="H106" s="278">
        <v>2.1354484441732766E-3</v>
      </c>
      <c r="I106" s="444">
        <v>2.1354484441732766E-3</v>
      </c>
      <c r="J106" s="278">
        <v>0</v>
      </c>
      <c r="K106" s="445">
        <v>0.33333333333333331</v>
      </c>
      <c r="L106" s="447">
        <v>0</v>
      </c>
      <c r="M106" s="449"/>
      <c r="N106" s="284"/>
      <c r="O106" s="284"/>
      <c r="P106" s="284"/>
      <c r="Q106" s="284"/>
      <c r="R106" s="284"/>
      <c r="S106" s="284"/>
      <c r="T106" s="283"/>
      <c r="U106" s="178"/>
      <c r="V106" s="312"/>
      <c r="W106" s="312"/>
      <c r="X106" s="312"/>
      <c r="Y106" s="178"/>
      <c r="Z106" s="178"/>
      <c r="AA106" s="178"/>
      <c r="AB106" s="178"/>
      <c r="AC106" s="178"/>
      <c r="AD106" s="178"/>
      <c r="AE106" s="178"/>
      <c r="AF106" s="259"/>
      <c r="AG106" s="158"/>
      <c r="AH106" s="158"/>
      <c r="AI106" s="259"/>
      <c r="AJ106" s="158"/>
      <c r="AK106" s="259"/>
      <c r="AL106" s="158"/>
      <c r="AM106" s="158"/>
      <c r="AN106" s="158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</row>
    <row r="107" spans="1:389" s="9" customFormat="1" ht="20.100000000000001" customHeight="1" x14ac:dyDescent="0.3">
      <c r="A107" s="178"/>
      <c r="B107" s="441">
        <v>3</v>
      </c>
      <c r="C107" s="680" t="s">
        <v>39</v>
      </c>
      <c r="D107" s="681"/>
      <c r="E107" s="277">
        <v>2558</v>
      </c>
      <c r="F107" s="442">
        <v>1.0969125214408233</v>
      </c>
      <c r="G107" s="279">
        <v>2332</v>
      </c>
      <c r="H107" s="443">
        <v>7.3554360640653307E-2</v>
      </c>
      <c r="I107" s="444">
        <v>-7.5779655752789318E-2</v>
      </c>
      <c r="J107" s="280">
        <v>0.14933401639344263</v>
      </c>
      <c r="K107" s="445">
        <v>0.19114219114219114</v>
      </c>
      <c r="L107" s="446">
        <v>0.11538461538461539</v>
      </c>
      <c r="M107" s="728" t="s">
        <v>620</v>
      </c>
      <c r="N107" s="729"/>
      <c r="O107" s="729"/>
      <c r="P107" s="729"/>
      <c r="Q107" s="729"/>
      <c r="R107" s="729"/>
      <c r="S107" s="729"/>
      <c r="T107" s="730"/>
      <c r="U107" s="178"/>
      <c r="V107" s="317" t="s">
        <v>621</v>
      </c>
      <c r="W107" s="296" t="s">
        <v>622</v>
      </c>
      <c r="X107" s="312"/>
      <c r="Y107" s="178"/>
      <c r="Z107" s="178"/>
      <c r="AA107" s="178"/>
      <c r="AB107" s="178"/>
      <c r="AC107" s="178"/>
      <c r="AD107" s="178"/>
      <c r="AE107" s="178"/>
      <c r="AF107" s="259"/>
      <c r="AG107" s="158"/>
      <c r="AH107" s="158"/>
      <c r="AI107" s="259"/>
      <c r="AJ107" s="158"/>
      <c r="AK107" s="259"/>
      <c r="AL107" s="158"/>
      <c r="AM107" s="158"/>
      <c r="AN107" s="158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</row>
    <row r="108" spans="1:389" s="9" customFormat="1" ht="15" customHeight="1" outlineLevel="1" x14ac:dyDescent="0.3">
      <c r="A108" s="178"/>
      <c r="B108" s="475" t="s">
        <v>323</v>
      </c>
      <c r="C108" s="287" t="s">
        <v>39</v>
      </c>
      <c r="D108" s="293" t="s">
        <v>382</v>
      </c>
      <c r="E108" s="276">
        <v>617</v>
      </c>
      <c r="F108" s="442">
        <v>0.43511988716502115</v>
      </c>
      <c r="G108" s="279">
        <v>1418</v>
      </c>
      <c r="H108" s="278">
        <v>0.24120406567630961</v>
      </c>
      <c r="I108" s="444">
        <v>-0.36685768389487394</v>
      </c>
      <c r="J108" s="278">
        <v>0.60806174957118353</v>
      </c>
      <c r="K108" s="445">
        <v>0.26315789473684209</v>
      </c>
      <c r="L108" s="447">
        <v>9.9071207430340563E-2</v>
      </c>
      <c r="M108" s="449"/>
      <c r="N108" s="284"/>
      <c r="O108" s="284"/>
      <c r="P108" s="284"/>
      <c r="Q108" s="284"/>
      <c r="R108" s="284"/>
      <c r="S108" s="284"/>
      <c r="T108" s="283"/>
      <c r="U108" s="178"/>
      <c r="V108" s="312"/>
      <c r="W108" s="312"/>
      <c r="X108" s="312"/>
      <c r="Y108" s="178"/>
      <c r="Z108" s="178"/>
      <c r="AA108" s="178"/>
      <c r="AB108" s="178"/>
      <c r="AC108" s="178"/>
      <c r="AD108" s="178"/>
      <c r="AE108" s="178"/>
      <c r="AF108" s="259"/>
      <c r="AG108" s="158"/>
      <c r="AH108" s="158"/>
      <c r="AI108" s="259"/>
      <c r="AJ108" s="158"/>
      <c r="AK108" s="259"/>
      <c r="AL108" s="158"/>
      <c r="AM108" s="158"/>
      <c r="AN108" s="15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</row>
    <row r="109" spans="1:389" s="9" customFormat="1" ht="15" customHeight="1" outlineLevel="1" x14ac:dyDescent="0.3">
      <c r="A109" s="178"/>
      <c r="B109" s="475" t="s">
        <v>324</v>
      </c>
      <c r="C109" s="287" t="s">
        <v>39</v>
      </c>
      <c r="D109" s="293" t="s">
        <v>419</v>
      </c>
      <c r="E109" s="276">
        <v>384</v>
      </c>
      <c r="F109" s="442">
        <v>0.60282574568288849</v>
      </c>
      <c r="G109" s="279">
        <v>637</v>
      </c>
      <c r="H109" s="278">
        <v>0.15011727912431588</v>
      </c>
      <c r="I109" s="444">
        <v>-0.12303881006950917</v>
      </c>
      <c r="J109" s="278">
        <v>0.27315608919382506</v>
      </c>
      <c r="K109" s="445">
        <v>0.15894039735099338</v>
      </c>
      <c r="L109" s="447">
        <v>0.12582781456953643</v>
      </c>
      <c r="M109" s="449"/>
      <c r="N109" s="284"/>
      <c r="O109" s="284"/>
      <c r="P109" s="284"/>
      <c r="Q109" s="284"/>
      <c r="R109" s="284"/>
      <c r="S109" s="284"/>
      <c r="T109" s="283"/>
      <c r="U109" s="178"/>
      <c r="V109" s="312"/>
      <c r="W109" s="312"/>
      <c r="X109" s="312"/>
      <c r="Y109" s="178"/>
      <c r="Z109" s="178"/>
      <c r="AA109" s="178"/>
      <c r="AB109" s="178"/>
      <c r="AC109" s="178"/>
      <c r="AD109" s="178"/>
      <c r="AE109" s="178"/>
      <c r="AF109" s="259"/>
      <c r="AG109" s="158"/>
      <c r="AH109" s="158"/>
      <c r="AI109" s="259"/>
      <c r="AJ109" s="158"/>
      <c r="AK109" s="259"/>
      <c r="AL109" s="158"/>
      <c r="AM109" s="158"/>
      <c r="AN109" s="158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</row>
    <row r="110" spans="1:389" s="9" customFormat="1" ht="15" customHeight="1" outlineLevel="1" x14ac:dyDescent="0.3">
      <c r="A110" s="178"/>
      <c r="B110" s="475" t="s">
        <v>325</v>
      </c>
      <c r="C110" s="287" t="s">
        <v>39</v>
      </c>
      <c r="D110" s="293" t="s">
        <v>406</v>
      </c>
      <c r="E110" s="276">
        <v>18</v>
      </c>
      <c r="F110" s="442">
        <v>0.4</v>
      </c>
      <c r="G110" s="279">
        <v>45</v>
      </c>
      <c r="H110" s="278">
        <v>7.0367474589523062E-3</v>
      </c>
      <c r="I110" s="444">
        <v>-1.2259993535901896E-2</v>
      </c>
      <c r="J110" s="278">
        <v>1.9296740994854202E-2</v>
      </c>
      <c r="K110" s="445">
        <v>0.2</v>
      </c>
      <c r="L110" s="447">
        <v>0.1</v>
      </c>
      <c r="M110" s="449"/>
      <c r="N110" s="284"/>
      <c r="O110" s="284"/>
      <c r="P110" s="284"/>
      <c r="Q110" s="284"/>
      <c r="R110" s="284"/>
      <c r="S110" s="284"/>
      <c r="T110" s="283"/>
      <c r="U110" s="178"/>
      <c r="V110" s="312"/>
      <c r="W110" s="312"/>
      <c r="X110" s="312"/>
      <c r="Y110" s="178"/>
      <c r="Z110" s="178"/>
      <c r="AA110" s="178"/>
      <c r="AB110" s="178"/>
      <c r="AC110" s="178"/>
      <c r="AD110" s="178"/>
      <c r="AE110" s="178"/>
      <c r="AF110" s="259"/>
      <c r="AG110" s="158"/>
      <c r="AH110" s="158"/>
      <c r="AI110" s="259"/>
      <c r="AJ110" s="158"/>
      <c r="AK110" s="259"/>
      <c r="AL110" s="158"/>
      <c r="AM110" s="158"/>
      <c r="AN110" s="158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</row>
    <row r="111" spans="1:389" s="9" customFormat="1" ht="15" customHeight="1" outlineLevel="1" x14ac:dyDescent="0.3">
      <c r="A111" s="178"/>
      <c r="B111" s="475" t="s">
        <v>326</v>
      </c>
      <c r="C111" s="287" t="s">
        <v>39</v>
      </c>
      <c r="D111" s="293"/>
      <c r="E111" s="276">
        <v>0</v>
      </c>
      <c r="F111" s="442" t="s">
        <v>30</v>
      </c>
      <c r="G111" s="279">
        <v>0</v>
      </c>
      <c r="H111" s="278">
        <v>0</v>
      </c>
      <c r="I111" s="444">
        <v>0</v>
      </c>
      <c r="J111" s="278">
        <v>0</v>
      </c>
      <c r="K111" s="445">
        <v>0</v>
      </c>
      <c r="L111" s="447">
        <v>0</v>
      </c>
      <c r="M111" s="449"/>
      <c r="N111" s="284"/>
      <c r="O111" s="284"/>
      <c r="P111" s="284"/>
      <c r="Q111" s="284"/>
      <c r="R111" s="284"/>
      <c r="S111" s="284"/>
      <c r="T111" s="283"/>
      <c r="U111" s="178"/>
      <c r="V111" s="312"/>
      <c r="W111" s="312"/>
      <c r="X111" s="312"/>
      <c r="Y111" s="178"/>
      <c r="Z111" s="178"/>
      <c r="AA111" s="178"/>
      <c r="AB111" s="178"/>
      <c r="AC111" s="178"/>
      <c r="AD111" s="178"/>
      <c r="AE111" s="178"/>
      <c r="AF111" s="259"/>
      <c r="AG111" s="158"/>
      <c r="AH111" s="158"/>
      <c r="AI111" s="259"/>
      <c r="AJ111" s="158"/>
      <c r="AK111" s="259"/>
      <c r="AL111" s="158"/>
      <c r="AM111" s="158"/>
      <c r="AN111" s="158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</row>
    <row r="112" spans="1:389" s="9" customFormat="1" ht="15" customHeight="1" outlineLevel="1" x14ac:dyDescent="0.3">
      <c r="A112" s="178"/>
      <c r="B112" s="475" t="s">
        <v>327</v>
      </c>
      <c r="C112" s="288" t="s">
        <v>39</v>
      </c>
      <c r="D112" s="451"/>
      <c r="E112" s="276">
        <v>0</v>
      </c>
      <c r="F112" s="442" t="s">
        <v>30</v>
      </c>
      <c r="G112" s="279">
        <v>0</v>
      </c>
      <c r="H112" s="278">
        <v>0</v>
      </c>
      <c r="I112" s="444">
        <v>0</v>
      </c>
      <c r="J112" s="278">
        <v>0</v>
      </c>
      <c r="K112" s="445">
        <v>0</v>
      </c>
      <c r="L112" s="447">
        <v>0</v>
      </c>
      <c r="M112" s="449"/>
      <c r="N112" s="284"/>
      <c r="O112" s="284"/>
      <c r="P112" s="284"/>
      <c r="Q112" s="284"/>
      <c r="R112" s="284"/>
      <c r="S112" s="284"/>
      <c r="T112" s="283"/>
      <c r="U112" s="178"/>
      <c r="V112" s="312"/>
      <c r="W112" s="312"/>
      <c r="X112" s="312"/>
      <c r="Y112" s="178"/>
      <c r="Z112" s="178"/>
      <c r="AA112" s="178"/>
      <c r="AB112" s="178"/>
      <c r="AC112" s="178"/>
      <c r="AD112" s="178"/>
      <c r="AE112" s="178"/>
      <c r="AF112" s="259"/>
      <c r="AG112" s="158"/>
      <c r="AH112" s="158"/>
      <c r="AI112" s="259"/>
      <c r="AJ112" s="158"/>
      <c r="AK112" s="259"/>
      <c r="AL112" s="158"/>
      <c r="AM112" s="158"/>
      <c r="AN112" s="158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</row>
    <row r="113" spans="1:389" s="9" customFormat="1" ht="20.100000000000001" customHeight="1" x14ac:dyDescent="0.3">
      <c r="A113" s="178"/>
      <c r="B113" s="441">
        <v>4</v>
      </c>
      <c r="C113" s="691" t="s">
        <v>213</v>
      </c>
      <c r="D113" s="692"/>
      <c r="E113" s="277">
        <v>2543</v>
      </c>
      <c r="F113" s="442">
        <v>10.254032258064516</v>
      </c>
      <c r="G113" s="279">
        <v>248</v>
      </c>
      <c r="H113" s="443">
        <v>7.3123041090375818E-2</v>
      </c>
      <c r="I113" s="444">
        <v>5.7241893549392214E-2</v>
      </c>
      <c r="J113" s="280">
        <v>1.5881147540983607E-2</v>
      </c>
      <c r="K113" s="445">
        <v>0.84974471188913203</v>
      </c>
      <c r="L113" s="446">
        <v>5.8351568198395333E-3</v>
      </c>
      <c r="M113" s="728" t="s">
        <v>623</v>
      </c>
      <c r="N113" s="729"/>
      <c r="O113" s="729"/>
      <c r="P113" s="729"/>
      <c r="Q113" s="729"/>
      <c r="R113" s="729"/>
      <c r="S113" s="729"/>
      <c r="T113" s="730"/>
      <c r="U113" s="178"/>
      <c r="V113" s="317" t="s">
        <v>599</v>
      </c>
      <c r="W113" s="296" t="s">
        <v>624</v>
      </c>
      <c r="X113" s="312"/>
      <c r="Y113" s="178"/>
      <c r="Z113" s="178"/>
      <c r="AA113" s="178"/>
      <c r="AB113" s="178"/>
      <c r="AC113" s="178"/>
      <c r="AD113" s="178"/>
      <c r="AE113" s="178"/>
      <c r="AF113" s="259"/>
      <c r="AG113" s="158"/>
      <c r="AH113" s="158"/>
      <c r="AI113" s="259"/>
      <c r="AJ113" s="158"/>
      <c r="AK113" s="259"/>
      <c r="AL113" s="158"/>
      <c r="AM113" s="158"/>
      <c r="AN113" s="158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 s="1"/>
      <c r="NX113" s="1"/>
      <c r="NY113" s="1"/>
    </row>
    <row r="114" spans="1:389" s="9" customFormat="1" ht="15" customHeight="1" outlineLevel="1" x14ac:dyDescent="0.3">
      <c r="A114" s="178"/>
      <c r="B114" s="474" t="s">
        <v>328</v>
      </c>
      <c r="C114" s="452" t="s">
        <v>213</v>
      </c>
      <c r="D114" s="293" t="s">
        <v>396</v>
      </c>
      <c r="E114" s="276">
        <v>861</v>
      </c>
      <c r="F114" s="442">
        <v>10.373493975903614</v>
      </c>
      <c r="G114" s="279">
        <v>83</v>
      </c>
      <c r="H114" s="278">
        <v>0.33857648446716476</v>
      </c>
      <c r="I114" s="444">
        <v>3.8990651123260722E-3</v>
      </c>
      <c r="J114" s="278">
        <v>0.33467741935483869</v>
      </c>
      <c r="K114" s="445">
        <v>0.62121212121212122</v>
      </c>
      <c r="L114" s="447">
        <v>6.0606060606060608E-2</v>
      </c>
      <c r="M114" s="449"/>
      <c r="N114" s="284"/>
      <c r="O114" s="284"/>
      <c r="P114" s="284"/>
      <c r="Q114" s="284"/>
      <c r="R114" s="284"/>
      <c r="S114" s="284"/>
      <c r="T114" s="283"/>
      <c r="U114" s="178"/>
      <c r="V114" s="312"/>
      <c r="W114" s="312"/>
      <c r="X114" s="312"/>
      <c r="Y114" s="178"/>
      <c r="Z114" s="178"/>
      <c r="AA114" s="178"/>
      <c r="AB114" s="178"/>
      <c r="AC114" s="178"/>
      <c r="AD114" s="178"/>
      <c r="AE114" s="178"/>
      <c r="AF114" s="259"/>
      <c r="AG114" s="158"/>
      <c r="AH114" s="158"/>
      <c r="AI114" s="158"/>
      <c r="AJ114" s="158"/>
      <c r="AK114" s="259"/>
      <c r="AL114" s="158"/>
      <c r="AM114" s="158"/>
      <c r="AN114" s="158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 s="1"/>
      <c r="NX114" s="1"/>
      <c r="NY114" s="1"/>
    </row>
    <row r="115" spans="1:389" ht="15" customHeight="1" outlineLevel="1" x14ac:dyDescent="0.3">
      <c r="A115" s="275"/>
      <c r="B115" s="474" t="s">
        <v>329</v>
      </c>
      <c r="C115" s="452" t="s">
        <v>213</v>
      </c>
      <c r="D115" s="453" t="s">
        <v>412</v>
      </c>
      <c r="E115" s="276">
        <v>23</v>
      </c>
      <c r="F115" s="442" t="s">
        <v>30</v>
      </c>
      <c r="G115" s="279">
        <v>0</v>
      </c>
      <c r="H115" s="278">
        <v>9.0444357058592217E-3</v>
      </c>
      <c r="I115" s="444">
        <v>9.0444357058592217E-3</v>
      </c>
      <c r="J115" s="278">
        <v>0</v>
      </c>
      <c r="K115" s="445">
        <v>0.7</v>
      </c>
      <c r="L115" s="447">
        <v>0.2</v>
      </c>
      <c r="M115" s="449"/>
      <c r="N115" s="284"/>
      <c r="O115" s="284"/>
      <c r="P115" s="284"/>
      <c r="Q115" s="284"/>
      <c r="R115" s="284"/>
      <c r="S115" s="284"/>
      <c r="T115" s="283"/>
      <c r="U115" s="275"/>
      <c r="V115" s="314"/>
      <c r="W115" s="314"/>
      <c r="X115" s="314"/>
      <c r="Y115" s="275"/>
      <c r="Z115" s="275"/>
      <c r="AA115" s="275"/>
      <c r="AB115" s="275"/>
      <c r="AC115" s="275"/>
      <c r="AD115" s="275"/>
      <c r="AE115" s="275"/>
      <c r="AF115" s="158"/>
      <c r="AG115" s="165"/>
      <c r="AH115" s="165"/>
      <c r="AI115" s="165"/>
      <c r="AJ115" s="165"/>
      <c r="AK115" s="165"/>
      <c r="AL115" s="165"/>
      <c r="AM115" s="165"/>
      <c r="AN115" s="165"/>
    </row>
    <row r="116" spans="1:389" ht="15" customHeight="1" outlineLevel="1" x14ac:dyDescent="0.3">
      <c r="A116" s="275"/>
      <c r="B116" s="474" t="s">
        <v>330</v>
      </c>
      <c r="C116" s="452" t="s">
        <v>213</v>
      </c>
      <c r="D116" s="453" t="s">
        <v>34</v>
      </c>
      <c r="E116" s="276">
        <v>21</v>
      </c>
      <c r="F116" s="442">
        <v>4.2</v>
      </c>
      <c r="G116" s="279">
        <v>5</v>
      </c>
      <c r="H116" s="278">
        <v>8.2579630357845057E-3</v>
      </c>
      <c r="I116" s="444">
        <v>-1.1903327286796139E-2</v>
      </c>
      <c r="J116" s="278">
        <v>2.0161290322580645E-2</v>
      </c>
      <c r="K116" s="445">
        <v>0.41666666666666669</v>
      </c>
      <c r="L116" s="447">
        <v>8.3333333333333329E-2</v>
      </c>
      <c r="M116" s="449"/>
      <c r="N116" s="284"/>
      <c r="O116" s="284"/>
      <c r="P116" s="284"/>
      <c r="Q116" s="284"/>
      <c r="R116" s="284"/>
      <c r="S116" s="284"/>
      <c r="T116" s="283"/>
      <c r="U116" s="275"/>
      <c r="V116" s="314"/>
      <c r="W116" s="314"/>
      <c r="X116" s="314"/>
      <c r="Y116" s="275"/>
      <c r="Z116" s="275"/>
      <c r="AA116" s="275"/>
      <c r="AB116" s="275"/>
      <c r="AC116" s="275"/>
      <c r="AD116" s="275"/>
      <c r="AE116" s="275"/>
      <c r="AF116" s="158"/>
      <c r="AG116" s="165"/>
      <c r="AH116" s="165"/>
      <c r="AI116" s="165"/>
      <c r="AJ116" s="165"/>
      <c r="AK116" s="165"/>
      <c r="AL116" s="165"/>
      <c r="AM116" s="165"/>
      <c r="AN116" s="165"/>
    </row>
    <row r="117" spans="1:389" ht="15" customHeight="1" outlineLevel="1" x14ac:dyDescent="0.3">
      <c r="A117" s="275"/>
      <c r="B117" s="474" t="s">
        <v>331</v>
      </c>
      <c r="C117" s="452" t="s">
        <v>213</v>
      </c>
      <c r="D117" s="293"/>
      <c r="E117" s="276">
        <v>0</v>
      </c>
      <c r="F117" s="442" t="s">
        <v>30</v>
      </c>
      <c r="G117" s="279">
        <v>0</v>
      </c>
      <c r="H117" s="278">
        <v>0</v>
      </c>
      <c r="I117" s="444">
        <v>0</v>
      </c>
      <c r="J117" s="278">
        <v>0</v>
      </c>
      <c r="K117" s="445">
        <v>0</v>
      </c>
      <c r="L117" s="447">
        <v>0</v>
      </c>
      <c r="M117" s="449"/>
      <c r="N117" s="284"/>
      <c r="O117" s="284"/>
      <c r="P117" s="284"/>
      <c r="Q117" s="284"/>
      <c r="R117" s="284"/>
      <c r="S117" s="284"/>
      <c r="T117" s="283"/>
      <c r="U117" s="275"/>
      <c r="V117" s="314"/>
      <c r="W117" s="314"/>
      <c r="X117" s="314"/>
      <c r="Y117" s="275"/>
      <c r="Z117" s="275"/>
      <c r="AA117" s="275"/>
      <c r="AB117" s="275"/>
      <c r="AC117" s="275"/>
      <c r="AD117" s="275"/>
      <c r="AE117" s="275"/>
      <c r="AF117" s="158"/>
      <c r="AG117" s="165"/>
      <c r="AH117" s="165"/>
      <c r="AI117" s="165"/>
      <c r="AJ117" s="165"/>
      <c r="AK117" s="165"/>
      <c r="AL117" s="165"/>
      <c r="AM117" s="165"/>
      <c r="AN117" s="165"/>
    </row>
    <row r="118" spans="1:389" ht="15" customHeight="1" outlineLevel="1" x14ac:dyDescent="0.3">
      <c r="A118" s="275"/>
      <c r="B118" s="474" t="s">
        <v>332</v>
      </c>
      <c r="C118" s="452" t="s">
        <v>213</v>
      </c>
      <c r="D118" s="454"/>
      <c r="E118" s="276">
        <v>0</v>
      </c>
      <c r="F118" s="442" t="s">
        <v>30</v>
      </c>
      <c r="G118" s="279">
        <v>0</v>
      </c>
      <c r="H118" s="278">
        <v>0</v>
      </c>
      <c r="I118" s="444">
        <v>0</v>
      </c>
      <c r="J118" s="278">
        <v>0</v>
      </c>
      <c r="K118" s="445">
        <v>0</v>
      </c>
      <c r="L118" s="447">
        <v>0</v>
      </c>
      <c r="M118" s="449"/>
      <c r="N118" s="284"/>
      <c r="O118" s="284"/>
      <c r="P118" s="284"/>
      <c r="Q118" s="284"/>
      <c r="R118" s="284"/>
      <c r="S118" s="284"/>
      <c r="T118" s="283"/>
      <c r="U118" s="275"/>
      <c r="V118" s="314"/>
      <c r="W118" s="314"/>
      <c r="X118" s="314"/>
      <c r="Y118" s="275"/>
      <c r="Z118" s="275"/>
      <c r="AA118" s="275"/>
      <c r="AB118" s="275"/>
      <c r="AC118" s="275"/>
      <c r="AD118" s="275"/>
      <c r="AE118" s="275"/>
      <c r="AF118" s="158"/>
      <c r="AG118" s="165"/>
      <c r="AH118" s="165"/>
      <c r="AI118" s="165"/>
      <c r="AJ118" s="165"/>
      <c r="AK118" s="165"/>
      <c r="AL118" s="165"/>
      <c r="AM118" s="165"/>
      <c r="AN118" s="165"/>
    </row>
    <row r="119" spans="1:389" ht="20.100000000000001" customHeight="1" x14ac:dyDescent="0.3">
      <c r="A119" s="275"/>
      <c r="B119" s="441">
        <v>5</v>
      </c>
      <c r="C119" s="691" t="s">
        <v>42</v>
      </c>
      <c r="D119" s="692"/>
      <c r="E119" s="277">
        <v>1995</v>
      </c>
      <c r="F119" s="442">
        <v>1.8679775280898876</v>
      </c>
      <c r="G119" s="279">
        <v>1068</v>
      </c>
      <c r="H119" s="443">
        <v>5.7365500186905137E-2</v>
      </c>
      <c r="I119" s="444">
        <v>-1.102589325571781E-2</v>
      </c>
      <c r="J119" s="280">
        <v>6.8391393442622947E-2</v>
      </c>
      <c r="K119" s="445">
        <v>0.12373737373737374</v>
      </c>
      <c r="L119" s="446">
        <v>0.27651515151515149</v>
      </c>
      <c r="M119" s="728" t="s">
        <v>625</v>
      </c>
      <c r="N119" s="729"/>
      <c r="O119" s="729"/>
      <c r="P119" s="729"/>
      <c r="Q119" s="729"/>
      <c r="R119" s="729"/>
      <c r="S119" s="729"/>
      <c r="T119" s="730"/>
      <c r="U119" s="178"/>
      <c r="V119" s="317" t="s">
        <v>626</v>
      </c>
      <c r="W119" s="296" t="s">
        <v>627</v>
      </c>
      <c r="X119" s="314"/>
      <c r="Y119" s="275"/>
      <c r="Z119" s="275"/>
      <c r="AA119" s="275"/>
      <c r="AB119" s="5"/>
      <c r="AC119" s="275"/>
      <c r="AD119" s="275"/>
      <c r="AE119" s="275"/>
      <c r="AF119" s="158"/>
      <c r="AG119" s="165"/>
      <c r="AH119" s="165"/>
      <c r="AI119" s="165"/>
      <c r="AJ119" s="165"/>
      <c r="AK119" s="165"/>
      <c r="AL119" s="165"/>
      <c r="AM119" s="165"/>
      <c r="AN119" s="165"/>
    </row>
    <row r="120" spans="1:389" ht="15" customHeight="1" outlineLevel="1" x14ac:dyDescent="0.3">
      <c r="A120" s="275"/>
      <c r="B120" s="475" t="s">
        <v>333</v>
      </c>
      <c r="C120" s="452" t="s">
        <v>42</v>
      </c>
      <c r="D120" s="293" t="s">
        <v>381</v>
      </c>
      <c r="E120" s="276">
        <v>253</v>
      </c>
      <c r="F120" s="442">
        <v>1</v>
      </c>
      <c r="G120" s="279">
        <v>253</v>
      </c>
      <c r="H120" s="278">
        <v>0.1268170426065163</v>
      </c>
      <c r="I120" s="444">
        <v>-0.11007434316127396</v>
      </c>
      <c r="J120" s="278">
        <v>0.23689138576779026</v>
      </c>
      <c r="K120" s="445">
        <v>0.24242424242424243</v>
      </c>
      <c r="L120" s="447">
        <v>0.18787878787878787</v>
      </c>
      <c r="M120" s="449"/>
      <c r="N120" s="284"/>
      <c r="O120" s="284"/>
      <c r="P120" s="284"/>
      <c r="Q120" s="284"/>
      <c r="R120" s="284"/>
      <c r="S120" s="284"/>
      <c r="T120" s="283"/>
      <c r="U120" s="275"/>
      <c r="V120" s="314"/>
      <c r="W120" s="314"/>
      <c r="X120" s="314"/>
      <c r="Y120" s="275"/>
      <c r="Z120" s="275"/>
      <c r="AA120" s="275"/>
      <c r="AB120" s="275"/>
      <c r="AC120" s="275"/>
      <c r="AD120" s="275"/>
      <c r="AE120" s="275"/>
      <c r="AF120" s="158"/>
      <c r="AG120" s="165"/>
      <c r="AH120" s="165"/>
      <c r="AI120" s="165"/>
      <c r="AJ120" s="165"/>
      <c r="AK120" s="165"/>
      <c r="AL120" s="165"/>
      <c r="AM120" s="165"/>
      <c r="AN120" s="165"/>
    </row>
    <row r="121" spans="1:389" ht="15" customHeight="1" outlineLevel="1" x14ac:dyDescent="0.3">
      <c r="A121" s="275"/>
      <c r="B121" s="475" t="s">
        <v>334</v>
      </c>
      <c r="C121" s="452" t="s">
        <v>42</v>
      </c>
      <c r="D121" s="293" t="s">
        <v>389</v>
      </c>
      <c r="E121" s="276">
        <v>58</v>
      </c>
      <c r="F121" s="442">
        <v>0.32222222222222224</v>
      </c>
      <c r="G121" s="279">
        <v>180</v>
      </c>
      <c r="H121" s="278">
        <v>2.9072681704260653E-2</v>
      </c>
      <c r="I121" s="444">
        <v>-0.13946664413843596</v>
      </c>
      <c r="J121" s="278">
        <v>0.16853932584269662</v>
      </c>
      <c r="K121" s="445">
        <v>5.8823529411764705E-2</v>
      </c>
      <c r="L121" s="447">
        <v>0.20588235294117646</v>
      </c>
      <c r="M121" s="449"/>
      <c r="N121" s="284"/>
      <c r="O121" s="284"/>
      <c r="P121" s="284"/>
      <c r="Q121" s="284"/>
      <c r="R121" s="284"/>
      <c r="S121" s="284"/>
      <c r="T121" s="283"/>
      <c r="U121" s="275"/>
      <c r="V121" s="314"/>
      <c r="W121" s="314"/>
      <c r="X121" s="314"/>
      <c r="Y121" s="275"/>
      <c r="Z121" s="275"/>
      <c r="AA121" s="275"/>
      <c r="AB121" s="275"/>
      <c r="AC121" s="275"/>
      <c r="AD121" s="275"/>
      <c r="AE121" s="275"/>
      <c r="AF121" s="158"/>
      <c r="AG121" s="165"/>
      <c r="AH121" s="165"/>
      <c r="AI121" s="165"/>
      <c r="AJ121" s="165"/>
      <c r="AK121" s="165"/>
      <c r="AL121" s="165"/>
      <c r="AM121" s="165"/>
      <c r="AN121" s="165"/>
    </row>
    <row r="122" spans="1:389" ht="15" customHeight="1" outlineLevel="1" x14ac:dyDescent="0.3">
      <c r="A122" s="275"/>
      <c r="B122" s="475" t="s">
        <v>335</v>
      </c>
      <c r="C122" s="452" t="s">
        <v>42</v>
      </c>
      <c r="D122" s="293" t="s">
        <v>399</v>
      </c>
      <c r="E122" s="276">
        <v>50</v>
      </c>
      <c r="F122" s="442">
        <v>2.7777777777777777</v>
      </c>
      <c r="G122" s="279">
        <v>18</v>
      </c>
      <c r="H122" s="278">
        <v>2.5062656641604009E-2</v>
      </c>
      <c r="I122" s="444">
        <v>8.2087240573343462E-3</v>
      </c>
      <c r="J122" s="278">
        <v>1.6853932584269662E-2</v>
      </c>
      <c r="K122" s="445">
        <v>0.32</v>
      </c>
      <c r="L122" s="447">
        <v>0.16</v>
      </c>
      <c r="M122" s="449"/>
      <c r="N122" s="284"/>
      <c r="O122" s="284"/>
      <c r="P122" s="284"/>
      <c r="Q122" s="284"/>
      <c r="R122" s="284"/>
      <c r="S122" s="284"/>
      <c r="T122" s="283"/>
      <c r="U122" s="275"/>
      <c r="V122" s="314"/>
      <c r="W122" s="314"/>
      <c r="X122" s="314"/>
      <c r="Y122" s="275"/>
      <c r="Z122" s="275"/>
      <c r="AA122" s="275"/>
      <c r="AB122" s="275"/>
      <c r="AC122" s="275"/>
      <c r="AD122" s="275"/>
      <c r="AE122" s="275"/>
    </row>
    <row r="123" spans="1:389" ht="15" customHeight="1" outlineLevel="1" x14ac:dyDescent="0.3">
      <c r="A123" s="275"/>
      <c r="B123" s="475" t="s">
        <v>336</v>
      </c>
      <c r="C123" s="452" t="s">
        <v>42</v>
      </c>
      <c r="D123" s="293"/>
      <c r="E123" s="276">
        <v>0</v>
      </c>
      <c r="F123" s="442" t="s">
        <v>30</v>
      </c>
      <c r="G123" s="279">
        <v>0</v>
      </c>
      <c r="H123" s="278">
        <v>0</v>
      </c>
      <c r="I123" s="444">
        <v>0</v>
      </c>
      <c r="J123" s="278">
        <v>0</v>
      </c>
      <c r="K123" s="445">
        <v>0</v>
      </c>
      <c r="L123" s="447">
        <v>0</v>
      </c>
      <c r="M123" s="449"/>
      <c r="N123" s="284"/>
      <c r="O123" s="284"/>
      <c r="P123" s="284"/>
      <c r="Q123" s="284"/>
      <c r="R123" s="284"/>
      <c r="S123" s="284"/>
      <c r="T123" s="283"/>
      <c r="U123" s="275"/>
      <c r="V123" s="314"/>
      <c r="W123" s="314"/>
      <c r="X123" s="314"/>
      <c r="Y123" s="275"/>
      <c r="Z123" s="275"/>
      <c r="AA123" s="275"/>
      <c r="AB123" s="275"/>
      <c r="AC123" s="275"/>
      <c r="AD123" s="275"/>
      <c r="AE123" s="275"/>
    </row>
    <row r="124" spans="1:389" ht="15" customHeight="1" outlineLevel="1" x14ac:dyDescent="0.3">
      <c r="A124" s="275"/>
      <c r="B124" s="475" t="s">
        <v>337</v>
      </c>
      <c r="C124" s="455" t="s">
        <v>42</v>
      </c>
      <c r="D124" s="293"/>
      <c r="E124" s="276">
        <v>0</v>
      </c>
      <c r="F124" s="442" t="s">
        <v>30</v>
      </c>
      <c r="G124" s="279">
        <v>0</v>
      </c>
      <c r="H124" s="278">
        <v>0</v>
      </c>
      <c r="I124" s="444">
        <v>0</v>
      </c>
      <c r="J124" s="278">
        <v>0</v>
      </c>
      <c r="K124" s="445">
        <v>0</v>
      </c>
      <c r="L124" s="447">
        <v>0</v>
      </c>
      <c r="M124" s="449"/>
      <c r="N124" s="284"/>
      <c r="O124" s="284"/>
      <c r="P124" s="284"/>
      <c r="Q124" s="284"/>
      <c r="R124" s="284"/>
      <c r="S124" s="284"/>
      <c r="T124" s="283"/>
      <c r="U124" s="275"/>
      <c r="V124" s="314"/>
      <c r="W124" s="314"/>
      <c r="X124" s="314"/>
      <c r="Y124" s="275"/>
      <c r="Z124" s="275"/>
      <c r="AA124" s="275"/>
      <c r="AB124" s="275"/>
      <c r="AC124" s="275"/>
      <c r="AD124" s="275"/>
      <c r="AE124" s="275"/>
    </row>
    <row r="125" spans="1:389" ht="20.100000000000001" customHeight="1" x14ac:dyDescent="0.3">
      <c r="A125" s="275"/>
      <c r="B125" s="450">
        <v>6</v>
      </c>
      <c r="C125" s="691" t="s">
        <v>35</v>
      </c>
      <c r="D125" s="692"/>
      <c r="E125" s="277">
        <v>1934</v>
      </c>
      <c r="F125" s="442">
        <v>1.1309941520467837</v>
      </c>
      <c r="G125" s="279">
        <v>1710</v>
      </c>
      <c r="H125" s="443">
        <v>5.5611467349110044E-2</v>
      </c>
      <c r="I125" s="444">
        <v>-5.3891606421381757E-2</v>
      </c>
      <c r="J125" s="280">
        <v>0.1095030737704918</v>
      </c>
      <c r="K125" s="445">
        <v>0.14072229140722292</v>
      </c>
      <c r="L125" s="446">
        <v>0.15566625155666253</v>
      </c>
      <c r="M125" s="728" t="s">
        <v>628</v>
      </c>
      <c r="N125" s="729"/>
      <c r="O125" s="729"/>
      <c r="P125" s="729"/>
      <c r="Q125" s="729"/>
      <c r="R125" s="729"/>
      <c r="S125" s="729"/>
      <c r="T125" s="730"/>
      <c r="U125" s="178"/>
      <c r="V125" s="317" t="s">
        <v>629</v>
      </c>
      <c r="W125" s="296">
        <v>0</v>
      </c>
      <c r="X125" s="314"/>
      <c r="Y125" s="275"/>
      <c r="Z125" s="275"/>
      <c r="AA125" s="5"/>
      <c r="AB125" s="5"/>
      <c r="AC125" s="275"/>
      <c r="AD125" s="275"/>
      <c r="AE125" s="275"/>
    </row>
    <row r="126" spans="1:389" ht="15" customHeight="1" outlineLevel="1" x14ac:dyDescent="0.3">
      <c r="A126" s="275"/>
      <c r="B126" s="475" t="s">
        <v>338</v>
      </c>
      <c r="C126" s="452" t="s">
        <v>35</v>
      </c>
      <c r="D126" s="293" t="s">
        <v>413</v>
      </c>
      <c r="E126" s="276">
        <v>281</v>
      </c>
      <c r="F126" s="442">
        <v>0.35125000000000001</v>
      </c>
      <c r="G126" s="279">
        <v>800</v>
      </c>
      <c r="H126" s="278">
        <v>0.1452947259565667</v>
      </c>
      <c r="I126" s="444">
        <v>-0.32254153135337482</v>
      </c>
      <c r="J126" s="278">
        <v>0.46783625730994149</v>
      </c>
      <c r="K126" s="445">
        <v>9.2307692307692313E-2</v>
      </c>
      <c r="L126" s="447">
        <v>0.1076923076923077</v>
      </c>
      <c r="M126" s="449"/>
      <c r="N126" s="284"/>
      <c r="O126" s="284"/>
      <c r="P126" s="284"/>
      <c r="Q126" s="284"/>
      <c r="R126" s="284"/>
      <c r="S126" s="284"/>
      <c r="T126" s="283"/>
      <c r="U126" s="275"/>
      <c r="V126" s="314"/>
      <c r="W126" s="314"/>
      <c r="X126" s="314"/>
      <c r="Y126" s="275"/>
      <c r="Z126" s="275"/>
      <c r="AA126" s="275"/>
      <c r="AB126" s="275"/>
      <c r="AC126" s="275"/>
      <c r="AD126" s="275"/>
      <c r="AE126" s="275"/>
    </row>
    <row r="127" spans="1:389" ht="15" customHeight="1" outlineLevel="1" x14ac:dyDescent="0.3">
      <c r="A127" s="275"/>
      <c r="B127" s="475" t="s">
        <v>339</v>
      </c>
      <c r="C127" s="452" t="s">
        <v>35</v>
      </c>
      <c r="D127" s="293" t="s">
        <v>426</v>
      </c>
      <c r="E127" s="276">
        <v>69</v>
      </c>
      <c r="F127" s="442">
        <v>0.3</v>
      </c>
      <c r="G127" s="279">
        <v>230</v>
      </c>
      <c r="H127" s="278">
        <v>3.5677352637021716E-2</v>
      </c>
      <c r="I127" s="444">
        <v>-9.8825571339586471E-2</v>
      </c>
      <c r="J127" s="278">
        <v>0.13450292397660818</v>
      </c>
      <c r="K127" s="445">
        <v>0.22857142857142856</v>
      </c>
      <c r="L127" s="447">
        <v>0.11428571428571428</v>
      </c>
      <c r="M127" s="449"/>
      <c r="N127" s="284"/>
      <c r="O127" s="284"/>
      <c r="P127" s="284"/>
      <c r="Q127" s="284"/>
      <c r="R127" s="284"/>
      <c r="S127" s="284"/>
      <c r="T127" s="283"/>
      <c r="U127" s="275"/>
      <c r="V127" s="314"/>
      <c r="W127" s="314"/>
      <c r="X127" s="314"/>
      <c r="Y127" s="275"/>
      <c r="Z127" s="275"/>
      <c r="AA127" s="275"/>
      <c r="AB127" s="275"/>
      <c r="AC127" s="275"/>
      <c r="AD127" s="275"/>
      <c r="AE127" s="275"/>
    </row>
    <row r="128" spans="1:389" ht="15" customHeight="1" outlineLevel="1" x14ac:dyDescent="0.3">
      <c r="A128" s="275"/>
      <c r="B128" s="475" t="s">
        <v>340</v>
      </c>
      <c r="C128" s="452" t="s">
        <v>35</v>
      </c>
      <c r="D128" s="293" t="s">
        <v>414</v>
      </c>
      <c r="E128" s="276">
        <v>36</v>
      </c>
      <c r="F128" s="442">
        <v>2.25</v>
      </c>
      <c r="G128" s="279">
        <v>16</v>
      </c>
      <c r="H128" s="278">
        <v>1.8614270941054809E-2</v>
      </c>
      <c r="I128" s="444">
        <v>9.2575457948559786E-3</v>
      </c>
      <c r="J128" s="278">
        <v>9.3567251461988306E-3</v>
      </c>
      <c r="K128" s="445">
        <v>0.26315789473684209</v>
      </c>
      <c r="L128" s="447">
        <v>5.2631578947368418E-2</v>
      </c>
      <c r="M128" s="449"/>
      <c r="N128" s="284"/>
      <c r="O128" s="284"/>
      <c r="P128" s="284"/>
      <c r="Q128" s="284"/>
      <c r="R128" s="284"/>
      <c r="S128" s="284"/>
      <c r="T128" s="283"/>
      <c r="U128" s="275"/>
      <c r="V128" s="314"/>
      <c r="W128" s="314"/>
      <c r="X128" s="314"/>
      <c r="Y128" s="275"/>
      <c r="Z128" s="275"/>
      <c r="AA128" s="275"/>
      <c r="AB128" s="275"/>
      <c r="AC128" s="275"/>
      <c r="AD128" s="275"/>
      <c r="AE128" s="275"/>
    </row>
    <row r="129" spans="1:31" ht="15" customHeight="1" outlineLevel="1" x14ac:dyDescent="0.3">
      <c r="A129" s="275"/>
      <c r="B129" s="475" t="s">
        <v>341</v>
      </c>
      <c r="C129" s="452" t="s">
        <v>35</v>
      </c>
      <c r="D129" s="293" t="s">
        <v>417</v>
      </c>
      <c r="E129" s="276">
        <v>33</v>
      </c>
      <c r="F129" s="442">
        <v>0.84615384615384615</v>
      </c>
      <c r="G129" s="279">
        <v>39</v>
      </c>
      <c r="H129" s="278">
        <v>1.7063081695966906E-2</v>
      </c>
      <c r="I129" s="444">
        <v>-5.7439358478927442E-3</v>
      </c>
      <c r="J129" s="278">
        <v>2.2807017543859651E-2</v>
      </c>
      <c r="K129" s="445">
        <v>0.25</v>
      </c>
      <c r="L129" s="447">
        <v>0.375</v>
      </c>
      <c r="M129" s="449"/>
      <c r="N129" s="284"/>
      <c r="O129" s="284"/>
      <c r="P129" s="284"/>
      <c r="Q129" s="284"/>
      <c r="R129" s="284"/>
      <c r="S129" s="284"/>
      <c r="T129" s="283"/>
      <c r="U129" s="275"/>
      <c r="V129" s="314"/>
      <c r="W129" s="314"/>
      <c r="X129" s="314"/>
      <c r="Y129" s="275"/>
      <c r="Z129" s="275"/>
      <c r="AA129" s="275"/>
      <c r="AB129" s="275"/>
      <c r="AC129" s="275"/>
      <c r="AD129" s="275"/>
      <c r="AE129" s="275"/>
    </row>
    <row r="130" spans="1:31" ht="15" customHeight="1" outlineLevel="1" x14ac:dyDescent="0.3">
      <c r="A130" s="275"/>
      <c r="B130" s="475" t="s">
        <v>342</v>
      </c>
      <c r="C130" s="455" t="s">
        <v>35</v>
      </c>
      <c r="D130" s="293" t="s">
        <v>408</v>
      </c>
      <c r="E130" s="276">
        <v>26</v>
      </c>
      <c r="F130" s="442">
        <v>1.4444444444444444</v>
      </c>
      <c r="G130" s="279">
        <v>18</v>
      </c>
      <c r="H130" s="278">
        <v>1.344364012409514E-2</v>
      </c>
      <c r="I130" s="444">
        <v>2.9173243346214562E-3</v>
      </c>
      <c r="J130" s="278">
        <v>1.0526315789473684E-2</v>
      </c>
      <c r="K130" s="445">
        <v>0.38461538461538464</v>
      </c>
      <c r="L130" s="447">
        <v>7.6923076923076927E-2</v>
      </c>
      <c r="M130" s="449"/>
      <c r="N130" s="284"/>
      <c r="O130" s="284"/>
      <c r="P130" s="284"/>
      <c r="Q130" s="284"/>
      <c r="R130" s="284"/>
      <c r="S130" s="284"/>
      <c r="T130" s="283"/>
      <c r="U130" s="275"/>
      <c r="V130" s="314"/>
      <c r="W130" s="314"/>
      <c r="X130" s="314"/>
      <c r="Y130" s="275"/>
      <c r="Z130" s="275"/>
      <c r="AA130" s="275"/>
      <c r="AB130" s="275"/>
      <c r="AC130" s="275"/>
      <c r="AD130" s="275"/>
      <c r="AE130" s="275"/>
    </row>
    <row r="131" spans="1:31" ht="20.100000000000001" customHeight="1" x14ac:dyDescent="0.3">
      <c r="A131" s="275"/>
      <c r="B131" s="450">
        <v>7</v>
      </c>
      <c r="C131" s="691" t="s">
        <v>41</v>
      </c>
      <c r="D131" s="692"/>
      <c r="E131" s="277">
        <v>1711</v>
      </c>
      <c r="F131" s="442">
        <v>1.357936507936508</v>
      </c>
      <c r="G131" s="279">
        <v>1260</v>
      </c>
      <c r="H131" s="443">
        <v>4.919918336831814E-2</v>
      </c>
      <c r="I131" s="444">
        <v>-3.1487292041517921E-2</v>
      </c>
      <c r="J131" s="280">
        <v>8.0686475409836061E-2</v>
      </c>
      <c r="K131" s="445">
        <v>0.1476293103448276</v>
      </c>
      <c r="L131" s="446">
        <v>0.15732758620689655</v>
      </c>
      <c r="M131" s="728" t="s">
        <v>444</v>
      </c>
      <c r="N131" s="729"/>
      <c r="O131" s="729"/>
      <c r="P131" s="729"/>
      <c r="Q131" s="729"/>
      <c r="R131" s="729"/>
      <c r="S131" s="729"/>
      <c r="T131" s="730"/>
      <c r="U131" s="178"/>
      <c r="V131" s="317" t="s">
        <v>630</v>
      </c>
      <c r="W131" s="296">
        <v>0</v>
      </c>
      <c r="X131" s="314"/>
      <c r="Y131" s="275"/>
      <c r="Z131" s="275"/>
      <c r="AA131" s="275"/>
      <c r="AB131" s="275"/>
      <c r="AC131" s="275"/>
      <c r="AD131" s="275"/>
      <c r="AE131" s="275"/>
    </row>
    <row r="132" spans="1:31" ht="15" customHeight="1" outlineLevel="1" x14ac:dyDescent="0.3">
      <c r="A132" s="275"/>
      <c r="B132" s="475" t="s">
        <v>343</v>
      </c>
      <c r="C132" s="452" t="s">
        <v>41</v>
      </c>
      <c r="D132" s="293" t="s">
        <v>385</v>
      </c>
      <c r="E132" s="276">
        <v>440</v>
      </c>
      <c r="F132" s="442">
        <v>1.9298245614035088</v>
      </c>
      <c r="G132" s="279">
        <v>228</v>
      </c>
      <c r="H132" s="278">
        <v>0.25715955581531269</v>
      </c>
      <c r="I132" s="444">
        <v>7.6207174862931742E-2</v>
      </c>
      <c r="J132" s="278">
        <v>0.18095238095238095</v>
      </c>
      <c r="K132" s="445">
        <v>0.15017064846416384</v>
      </c>
      <c r="L132" s="447">
        <v>6.4846416382252553E-2</v>
      </c>
      <c r="M132" s="449"/>
      <c r="N132" s="284"/>
      <c r="O132" s="284"/>
      <c r="P132" s="284"/>
      <c r="Q132" s="284"/>
      <c r="R132" s="284"/>
      <c r="S132" s="284"/>
      <c r="T132" s="283"/>
      <c r="U132" s="275"/>
      <c r="V132" s="314"/>
      <c r="W132" s="314"/>
      <c r="X132" s="314"/>
      <c r="Y132" s="275"/>
      <c r="Z132" s="275"/>
      <c r="AA132" s="275"/>
      <c r="AB132" s="275"/>
      <c r="AC132" s="275"/>
      <c r="AD132" s="275"/>
      <c r="AE132" s="275"/>
    </row>
    <row r="133" spans="1:31" ht="15" customHeight="1" outlineLevel="1" x14ac:dyDescent="0.3">
      <c r="A133" s="275"/>
      <c r="B133" s="475" t="s">
        <v>344</v>
      </c>
      <c r="C133" s="452" t="s">
        <v>41</v>
      </c>
      <c r="D133" s="293" t="s">
        <v>392</v>
      </c>
      <c r="E133" s="276">
        <v>263</v>
      </c>
      <c r="F133" s="442">
        <v>0.50383141762452111</v>
      </c>
      <c r="G133" s="279">
        <v>522</v>
      </c>
      <c r="H133" s="278">
        <v>0.15371127995324371</v>
      </c>
      <c r="I133" s="444">
        <v>-0.26057443433247063</v>
      </c>
      <c r="J133" s="278">
        <v>0.41428571428571431</v>
      </c>
      <c r="K133" s="445">
        <v>0.15384615384615385</v>
      </c>
      <c r="L133" s="447">
        <v>0.17307692307692307</v>
      </c>
      <c r="M133" s="449"/>
      <c r="N133" s="284"/>
      <c r="O133" s="284"/>
      <c r="P133" s="284"/>
      <c r="Q133" s="284"/>
      <c r="R133" s="284"/>
      <c r="S133" s="284"/>
      <c r="T133" s="283"/>
      <c r="U133" s="275"/>
      <c r="V133" s="314"/>
      <c r="W133" s="314"/>
      <c r="X133" s="314"/>
      <c r="Y133" s="275"/>
      <c r="Z133" s="275"/>
      <c r="AA133" s="275"/>
      <c r="AB133" s="275"/>
      <c r="AC133" s="275"/>
      <c r="AD133" s="275"/>
      <c r="AE133" s="275"/>
    </row>
    <row r="134" spans="1:31" ht="15" customHeight="1" outlineLevel="1" x14ac:dyDescent="0.3">
      <c r="A134" s="275"/>
      <c r="B134" s="475" t="s">
        <v>345</v>
      </c>
      <c r="C134" s="452" t="s">
        <v>41</v>
      </c>
      <c r="D134" s="293" t="s">
        <v>386</v>
      </c>
      <c r="E134" s="276">
        <v>238</v>
      </c>
      <c r="F134" s="442">
        <v>0.59949622166246852</v>
      </c>
      <c r="G134" s="279">
        <v>397</v>
      </c>
      <c r="H134" s="278">
        <v>0.13909994155464642</v>
      </c>
      <c r="I134" s="444">
        <v>-0.17597942352471865</v>
      </c>
      <c r="J134" s="278">
        <v>0.31507936507936507</v>
      </c>
      <c r="K134" s="445" t="s">
        <v>32</v>
      </c>
      <c r="L134" s="447" t="s">
        <v>32</v>
      </c>
      <c r="M134" s="449"/>
      <c r="N134" s="284"/>
      <c r="O134" s="284"/>
      <c r="P134" s="284"/>
      <c r="Q134" s="284"/>
      <c r="R134" s="284"/>
      <c r="S134" s="284"/>
      <c r="T134" s="283"/>
      <c r="U134" s="275"/>
      <c r="V134" s="314"/>
      <c r="W134" s="314"/>
      <c r="X134" s="314"/>
      <c r="Y134" s="275"/>
      <c r="Z134" s="275"/>
      <c r="AA134" s="275"/>
      <c r="AB134" s="275"/>
      <c r="AC134" s="275"/>
      <c r="AD134" s="275"/>
      <c r="AE134" s="275"/>
    </row>
    <row r="135" spans="1:31" ht="15" customHeight="1" outlineLevel="1" x14ac:dyDescent="0.3">
      <c r="A135" s="275"/>
      <c r="B135" s="475" t="s">
        <v>346</v>
      </c>
      <c r="C135" s="452" t="s">
        <v>41</v>
      </c>
      <c r="D135" s="293"/>
      <c r="E135" s="276">
        <v>0</v>
      </c>
      <c r="F135" s="442" t="s">
        <v>30</v>
      </c>
      <c r="G135" s="279">
        <v>0</v>
      </c>
      <c r="H135" s="278">
        <v>0</v>
      </c>
      <c r="I135" s="444">
        <v>0</v>
      </c>
      <c r="J135" s="278">
        <v>0</v>
      </c>
      <c r="K135" s="445">
        <v>0</v>
      </c>
      <c r="L135" s="447">
        <v>0</v>
      </c>
      <c r="M135" s="449"/>
      <c r="N135" s="284"/>
      <c r="O135" s="284"/>
      <c r="P135" s="284"/>
      <c r="Q135" s="284"/>
      <c r="R135" s="284"/>
      <c r="S135" s="284"/>
      <c r="T135" s="283"/>
      <c r="U135" s="275"/>
      <c r="V135" s="314"/>
      <c r="W135" s="314"/>
      <c r="X135" s="314"/>
      <c r="Y135" s="275"/>
      <c r="Z135" s="275"/>
      <c r="AA135" s="275"/>
      <c r="AB135" s="275"/>
      <c r="AC135" s="275"/>
      <c r="AD135" s="275"/>
      <c r="AE135" s="275"/>
    </row>
    <row r="136" spans="1:31" ht="15" customHeight="1" outlineLevel="1" x14ac:dyDescent="0.3">
      <c r="A136" s="275"/>
      <c r="B136" s="475" t="s">
        <v>347</v>
      </c>
      <c r="C136" s="455" t="s">
        <v>41</v>
      </c>
      <c r="D136" s="293"/>
      <c r="E136" s="276">
        <v>0</v>
      </c>
      <c r="F136" s="442" t="s">
        <v>30</v>
      </c>
      <c r="G136" s="279">
        <v>0</v>
      </c>
      <c r="H136" s="278">
        <v>0</v>
      </c>
      <c r="I136" s="444">
        <v>0</v>
      </c>
      <c r="J136" s="278">
        <v>0</v>
      </c>
      <c r="K136" s="445">
        <v>0</v>
      </c>
      <c r="L136" s="447">
        <v>0</v>
      </c>
      <c r="M136" s="449"/>
      <c r="N136" s="284"/>
      <c r="O136" s="284"/>
      <c r="P136" s="284"/>
      <c r="Q136" s="284"/>
      <c r="R136" s="284"/>
      <c r="S136" s="284"/>
      <c r="T136" s="283"/>
      <c r="U136" s="275"/>
      <c r="V136" s="314"/>
      <c r="W136" s="314"/>
      <c r="X136" s="314"/>
      <c r="Y136" s="275"/>
      <c r="Z136" s="275"/>
      <c r="AA136" s="275"/>
      <c r="AB136" s="275"/>
      <c r="AC136" s="275"/>
      <c r="AD136" s="275"/>
      <c r="AE136" s="275"/>
    </row>
    <row r="137" spans="1:31" ht="20.100000000000001" customHeight="1" x14ac:dyDescent="0.3">
      <c r="A137" s="275"/>
      <c r="B137" s="450">
        <v>8</v>
      </c>
      <c r="C137" s="691" t="s">
        <v>37</v>
      </c>
      <c r="D137" s="692"/>
      <c r="E137" s="277">
        <v>1562</v>
      </c>
      <c r="F137" s="442">
        <v>1.3396226415094339</v>
      </c>
      <c r="G137" s="279">
        <v>1166</v>
      </c>
      <c r="H137" s="443">
        <v>4.4914742502228482E-2</v>
      </c>
      <c r="I137" s="444">
        <v>-2.9752265694492831E-2</v>
      </c>
      <c r="J137" s="280">
        <v>7.4667008196721313E-2</v>
      </c>
      <c r="K137" s="445">
        <v>0.16017316017316016</v>
      </c>
      <c r="L137" s="446">
        <v>7.5036075036075039E-2</v>
      </c>
      <c r="M137" s="728" t="s">
        <v>631</v>
      </c>
      <c r="N137" s="729"/>
      <c r="O137" s="729"/>
      <c r="P137" s="729"/>
      <c r="Q137" s="729"/>
      <c r="R137" s="729"/>
      <c r="S137" s="729"/>
      <c r="T137" s="730"/>
      <c r="U137" s="178"/>
      <c r="V137" s="317" t="s">
        <v>589</v>
      </c>
      <c r="W137" s="296">
        <v>0</v>
      </c>
      <c r="X137" s="314"/>
      <c r="Y137" s="275"/>
      <c r="Z137" s="275"/>
      <c r="AA137" s="275"/>
      <c r="AB137" s="275"/>
      <c r="AC137" s="275"/>
      <c r="AD137" s="275"/>
      <c r="AE137" s="275"/>
    </row>
    <row r="138" spans="1:31" ht="15" customHeight="1" outlineLevel="1" x14ac:dyDescent="0.3">
      <c r="A138" s="275"/>
      <c r="B138" s="475" t="s">
        <v>348</v>
      </c>
      <c r="C138" s="452" t="s">
        <v>37</v>
      </c>
      <c r="D138" s="293" t="s">
        <v>396</v>
      </c>
      <c r="E138" s="276">
        <v>465</v>
      </c>
      <c r="F138" s="442">
        <v>1.0449438202247192</v>
      </c>
      <c r="G138" s="279">
        <v>445</v>
      </c>
      <c r="H138" s="278">
        <v>0.29769526248399486</v>
      </c>
      <c r="I138" s="444">
        <v>-8.3951392747566023E-2</v>
      </c>
      <c r="J138" s="278">
        <v>0.38164665523156088</v>
      </c>
      <c r="K138" s="445">
        <v>0.16379310344827586</v>
      </c>
      <c r="L138" s="447">
        <v>5.6034482758620691E-2</v>
      </c>
      <c r="M138" s="449"/>
      <c r="N138" s="284"/>
      <c r="O138" s="284"/>
      <c r="P138" s="284"/>
      <c r="Q138" s="284"/>
      <c r="R138" s="284"/>
      <c r="S138" s="284"/>
      <c r="T138" s="283"/>
      <c r="U138" s="275"/>
      <c r="V138" s="314"/>
      <c r="W138" s="314"/>
      <c r="X138" s="314"/>
      <c r="Y138" s="275"/>
      <c r="Z138" s="275"/>
      <c r="AA138" s="275"/>
      <c r="AB138" s="275"/>
      <c r="AC138" s="275"/>
      <c r="AD138" s="275"/>
      <c r="AE138" s="275"/>
    </row>
    <row r="139" spans="1:31" ht="15" customHeight="1" outlineLevel="1" x14ac:dyDescent="0.3">
      <c r="A139" s="275"/>
      <c r="B139" s="475" t="s">
        <v>349</v>
      </c>
      <c r="C139" s="452" t="s">
        <v>37</v>
      </c>
      <c r="D139" s="293" t="s">
        <v>405</v>
      </c>
      <c r="E139" s="276">
        <v>205</v>
      </c>
      <c r="F139" s="442">
        <v>0.63076923076923075</v>
      </c>
      <c r="G139" s="279">
        <v>325</v>
      </c>
      <c r="H139" s="278">
        <v>0.13124199743918052</v>
      </c>
      <c r="I139" s="444">
        <v>-0.14748870581982459</v>
      </c>
      <c r="J139" s="278">
        <v>0.27873070325900512</v>
      </c>
      <c r="K139" s="445">
        <v>0.125</v>
      </c>
      <c r="L139" s="447">
        <v>0.13636363636363635</v>
      </c>
      <c r="M139" s="449"/>
      <c r="N139" s="284"/>
      <c r="O139" s="284"/>
      <c r="P139" s="284"/>
      <c r="Q139" s="284"/>
      <c r="R139" s="284"/>
      <c r="S139" s="284"/>
      <c r="T139" s="283"/>
      <c r="U139" s="275"/>
      <c r="V139" s="314"/>
      <c r="W139" s="314"/>
      <c r="X139" s="314"/>
      <c r="Y139" s="275"/>
      <c r="Z139" s="275"/>
      <c r="AA139" s="275"/>
      <c r="AB139" s="275"/>
      <c r="AC139" s="275"/>
      <c r="AD139" s="275"/>
      <c r="AE139" s="275"/>
    </row>
    <row r="140" spans="1:31" ht="15" customHeight="1" outlineLevel="1" x14ac:dyDescent="0.3">
      <c r="A140" s="275"/>
      <c r="B140" s="475" t="s">
        <v>350</v>
      </c>
      <c r="C140" s="452" t="s">
        <v>37</v>
      </c>
      <c r="D140" s="293" t="s">
        <v>397</v>
      </c>
      <c r="E140" s="276">
        <v>35</v>
      </c>
      <c r="F140" s="442">
        <v>0.58333333333333337</v>
      </c>
      <c r="G140" s="279">
        <v>60</v>
      </c>
      <c r="H140" s="278">
        <v>2.2407170294494239E-2</v>
      </c>
      <c r="I140" s="444">
        <v>-2.9050805691783636E-2</v>
      </c>
      <c r="J140" s="278">
        <v>5.1457975986277875E-2</v>
      </c>
      <c r="K140" s="445">
        <v>0.4</v>
      </c>
      <c r="L140" s="447">
        <v>0.1</v>
      </c>
      <c r="M140" s="449"/>
      <c r="N140" s="284"/>
      <c r="O140" s="284"/>
      <c r="P140" s="284"/>
      <c r="Q140" s="284"/>
      <c r="R140" s="284"/>
      <c r="S140" s="284"/>
      <c r="T140" s="283"/>
      <c r="U140" s="275"/>
      <c r="V140" s="314"/>
      <c r="W140" s="314"/>
      <c r="X140" s="314"/>
      <c r="Y140" s="275"/>
      <c r="Z140" s="275"/>
      <c r="AA140" s="275"/>
      <c r="AB140" s="275"/>
      <c r="AC140" s="275"/>
      <c r="AD140" s="275"/>
      <c r="AE140" s="275"/>
    </row>
    <row r="141" spans="1:31" ht="15" customHeight="1" outlineLevel="1" x14ac:dyDescent="0.3">
      <c r="A141" s="275"/>
      <c r="B141" s="475" t="s">
        <v>351</v>
      </c>
      <c r="C141" s="452" t="s">
        <v>37</v>
      </c>
      <c r="D141" s="293" t="s">
        <v>434</v>
      </c>
      <c r="E141" s="276">
        <v>13</v>
      </c>
      <c r="F141" s="442">
        <v>4.333333333333333</v>
      </c>
      <c r="G141" s="279">
        <v>3</v>
      </c>
      <c r="H141" s="278">
        <v>8.3226632522407171E-3</v>
      </c>
      <c r="I141" s="444">
        <v>5.7497644529268237E-3</v>
      </c>
      <c r="J141" s="278">
        <v>2.5728987993138938E-3</v>
      </c>
      <c r="K141" s="445">
        <v>0.375</v>
      </c>
      <c r="L141" s="447">
        <v>0.125</v>
      </c>
      <c r="M141" s="449"/>
      <c r="N141" s="284"/>
      <c r="O141" s="284"/>
      <c r="P141" s="284"/>
      <c r="Q141" s="284"/>
      <c r="R141" s="284"/>
      <c r="S141" s="284"/>
      <c r="T141" s="283"/>
      <c r="U141" s="275"/>
      <c r="V141" s="314"/>
      <c r="W141" s="314"/>
      <c r="X141" s="314"/>
      <c r="Y141" s="275"/>
      <c r="Z141" s="275"/>
      <c r="AA141" s="275"/>
      <c r="AB141" s="275"/>
      <c r="AC141" s="275"/>
      <c r="AD141" s="275"/>
      <c r="AE141" s="275"/>
    </row>
    <row r="142" spans="1:31" ht="15" customHeight="1" outlineLevel="1" x14ac:dyDescent="0.3">
      <c r="A142" s="275"/>
      <c r="B142" s="475" t="s">
        <v>352</v>
      </c>
      <c r="C142" s="455" t="s">
        <v>37</v>
      </c>
      <c r="D142" s="293" t="s">
        <v>435</v>
      </c>
      <c r="E142" s="276">
        <v>0</v>
      </c>
      <c r="F142" s="442" t="s">
        <v>30</v>
      </c>
      <c r="G142" s="279">
        <v>0</v>
      </c>
      <c r="H142" s="278">
        <v>0</v>
      </c>
      <c r="I142" s="444">
        <v>0</v>
      </c>
      <c r="J142" s="278">
        <v>0</v>
      </c>
      <c r="K142" s="445" t="s">
        <v>32</v>
      </c>
      <c r="L142" s="447" t="s">
        <v>32</v>
      </c>
      <c r="M142" s="449"/>
      <c r="N142" s="284"/>
      <c r="O142" s="284"/>
      <c r="P142" s="284"/>
      <c r="Q142" s="284"/>
      <c r="R142" s="284"/>
      <c r="S142" s="284"/>
      <c r="T142" s="283"/>
      <c r="U142" s="275"/>
      <c r="V142" s="314"/>
      <c r="W142" s="314"/>
      <c r="X142" s="314"/>
      <c r="Y142" s="275"/>
      <c r="Z142" s="275"/>
      <c r="AA142" s="275"/>
      <c r="AB142" s="275"/>
      <c r="AC142" s="275"/>
      <c r="AD142" s="275"/>
      <c r="AE142" s="275"/>
    </row>
    <row r="143" spans="1:31" ht="20.100000000000001" customHeight="1" x14ac:dyDescent="0.3">
      <c r="A143" s="275"/>
      <c r="B143" s="450">
        <v>9</v>
      </c>
      <c r="C143" s="691" t="s">
        <v>34</v>
      </c>
      <c r="D143" s="692"/>
      <c r="E143" s="277">
        <v>1370</v>
      </c>
      <c r="F143" s="442">
        <v>1.267345050878816</v>
      </c>
      <c r="G143" s="279">
        <v>1081</v>
      </c>
      <c r="H143" s="443">
        <v>3.9393852258676712E-2</v>
      </c>
      <c r="I143" s="444">
        <v>-2.9830020692142967E-2</v>
      </c>
      <c r="J143" s="280">
        <v>6.9223872950819679E-2</v>
      </c>
      <c r="K143" s="445">
        <v>0.22872340425531915</v>
      </c>
      <c r="L143" s="446">
        <v>1.9503546099290781E-2</v>
      </c>
      <c r="M143" s="728" t="s">
        <v>632</v>
      </c>
      <c r="N143" s="729"/>
      <c r="O143" s="729"/>
      <c r="P143" s="729"/>
      <c r="Q143" s="729"/>
      <c r="R143" s="729"/>
      <c r="S143" s="729"/>
      <c r="T143" s="730"/>
      <c r="U143" s="178"/>
      <c r="V143" s="317" t="s">
        <v>633</v>
      </c>
      <c r="W143" s="296" t="s">
        <v>634</v>
      </c>
      <c r="X143" s="314"/>
      <c r="Y143" s="275"/>
      <c r="Z143" s="275"/>
      <c r="AA143" s="275"/>
      <c r="AB143" s="5"/>
      <c r="AC143" s="275"/>
      <c r="AD143" s="275"/>
      <c r="AE143" s="275"/>
    </row>
    <row r="144" spans="1:31" ht="15" customHeight="1" outlineLevel="1" x14ac:dyDescent="0.3">
      <c r="A144" s="275"/>
      <c r="B144" s="475" t="s">
        <v>353</v>
      </c>
      <c r="C144" s="452" t="s">
        <v>34</v>
      </c>
      <c r="D144" s="293" t="s">
        <v>402</v>
      </c>
      <c r="E144" s="276">
        <v>117</v>
      </c>
      <c r="F144" s="442">
        <v>2.1272727272727274</v>
      </c>
      <c r="G144" s="279">
        <v>55</v>
      </c>
      <c r="H144" s="278">
        <v>8.5401459854014594E-2</v>
      </c>
      <c r="I144" s="444">
        <v>3.4522643942821257E-2</v>
      </c>
      <c r="J144" s="278">
        <v>5.0878815911193337E-2</v>
      </c>
      <c r="K144" s="445">
        <v>0.25</v>
      </c>
      <c r="L144" s="447">
        <v>6.25E-2</v>
      </c>
      <c r="M144" s="449"/>
      <c r="N144" s="284"/>
      <c r="O144" s="284"/>
      <c r="P144" s="284"/>
      <c r="Q144" s="284"/>
      <c r="R144" s="284"/>
      <c r="S144" s="284"/>
      <c r="T144" s="283"/>
      <c r="U144" s="275"/>
      <c r="V144" s="314"/>
      <c r="W144" s="314"/>
      <c r="X144" s="314"/>
      <c r="Y144" s="275"/>
      <c r="Z144" s="275"/>
      <c r="AA144" s="275"/>
      <c r="AB144" s="275"/>
      <c r="AC144" s="275"/>
      <c r="AD144" s="275"/>
      <c r="AE144" s="275"/>
    </row>
    <row r="145" spans="1:31" ht="15" customHeight="1" outlineLevel="1" x14ac:dyDescent="0.3">
      <c r="A145" s="275"/>
      <c r="B145" s="475" t="s">
        <v>354</v>
      </c>
      <c r="C145" s="452" t="s">
        <v>34</v>
      </c>
      <c r="D145" s="293" t="s">
        <v>400</v>
      </c>
      <c r="E145" s="276">
        <v>79</v>
      </c>
      <c r="F145" s="442">
        <v>0.32244897959183672</v>
      </c>
      <c r="G145" s="279">
        <v>245</v>
      </c>
      <c r="H145" s="278">
        <v>5.7664233576642333E-2</v>
      </c>
      <c r="I145" s="444">
        <v>-0.16897776457321892</v>
      </c>
      <c r="J145" s="278">
        <v>0.22664199814986125</v>
      </c>
      <c r="K145" s="445">
        <v>0.4098360655737705</v>
      </c>
      <c r="L145" s="447">
        <v>1.6393442622950821E-2</v>
      </c>
      <c r="M145" s="449"/>
      <c r="N145" s="284"/>
      <c r="O145" s="284"/>
      <c r="P145" s="284"/>
      <c r="Q145" s="284"/>
      <c r="R145" s="284"/>
      <c r="S145" s="284"/>
      <c r="T145" s="283"/>
      <c r="U145" s="275"/>
      <c r="V145" s="314"/>
      <c r="W145" s="314"/>
      <c r="X145" s="314"/>
      <c r="Y145" s="275"/>
      <c r="Z145" s="275"/>
      <c r="AA145" s="275"/>
      <c r="AB145" s="275"/>
      <c r="AC145" s="275"/>
      <c r="AD145" s="275"/>
      <c r="AE145" s="275"/>
    </row>
    <row r="146" spans="1:31" ht="15" customHeight="1" outlineLevel="1" x14ac:dyDescent="0.3">
      <c r="A146" s="275"/>
      <c r="B146" s="475" t="s">
        <v>355</v>
      </c>
      <c r="C146" s="452" t="s">
        <v>34</v>
      </c>
      <c r="D146" s="293" t="s">
        <v>416</v>
      </c>
      <c r="E146" s="276">
        <v>33</v>
      </c>
      <c r="F146" s="442">
        <v>0.20245398773006135</v>
      </c>
      <c r="G146" s="279">
        <v>163</v>
      </c>
      <c r="H146" s="278">
        <v>2.4087591240875911E-2</v>
      </c>
      <c r="I146" s="444">
        <v>-0.12669871773229707</v>
      </c>
      <c r="J146" s="278">
        <v>0.15078630897317299</v>
      </c>
      <c r="K146" s="445">
        <v>0.12</v>
      </c>
      <c r="L146" s="447">
        <v>0.04</v>
      </c>
      <c r="M146" s="449"/>
      <c r="N146" s="284"/>
      <c r="O146" s="284"/>
      <c r="P146" s="284"/>
      <c r="Q146" s="284"/>
      <c r="R146" s="284"/>
      <c r="S146" s="284"/>
      <c r="T146" s="283"/>
      <c r="U146" s="275"/>
      <c r="V146" s="314"/>
      <c r="W146" s="314"/>
      <c r="X146" s="314"/>
      <c r="Y146" s="275"/>
      <c r="Z146" s="275"/>
      <c r="AA146" s="275"/>
      <c r="AB146" s="275"/>
      <c r="AC146" s="275"/>
      <c r="AD146" s="275"/>
      <c r="AE146" s="275"/>
    </row>
    <row r="147" spans="1:31" ht="15" customHeight="1" outlineLevel="1" x14ac:dyDescent="0.3">
      <c r="A147" s="275"/>
      <c r="B147" s="475" t="s">
        <v>356</v>
      </c>
      <c r="C147" s="452" t="s">
        <v>34</v>
      </c>
      <c r="D147" s="293" t="s">
        <v>425</v>
      </c>
      <c r="E147" s="276">
        <v>13</v>
      </c>
      <c r="F147" s="442">
        <v>0.18055555555555555</v>
      </c>
      <c r="G147" s="279">
        <v>72</v>
      </c>
      <c r="H147" s="278">
        <v>9.4890510948905105E-3</v>
      </c>
      <c r="I147" s="444">
        <v>-5.711594427976259E-2</v>
      </c>
      <c r="J147" s="278">
        <v>6.66049953746531E-2</v>
      </c>
      <c r="K147" s="445">
        <v>0.4</v>
      </c>
      <c r="L147" s="447">
        <v>0</v>
      </c>
      <c r="M147" s="449"/>
      <c r="N147" s="284"/>
      <c r="O147" s="284"/>
      <c r="P147" s="284"/>
      <c r="Q147" s="284"/>
      <c r="R147" s="284"/>
      <c r="S147" s="284"/>
      <c r="T147" s="283"/>
      <c r="U147" s="275"/>
      <c r="V147" s="314"/>
      <c r="W147" s="314"/>
      <c r="X147" s="314"/>
      <c r="Y147" s="275"/>
      <c r="Z147" s="275"/>
      <c r="AA147" s="275"/>
      <c r="AB147" s="275"/>
      <c r="AC147" s="275"/>
      <c r="AD147" s="275"/>
      <c r="AE147" s="275"/>
    </row>
    <row r="148" spans="1:31" ht="15" customHeight="1" outlineLevel="1" x14ac:dyDescent="0.3">
      <c r="A148" s="275"/>
      <c r="B148" s="475" t="s">
        <v>357</v>
      </c>
      <c r="C148" s="455" t="s">
        <v>34</v>
      </c>
      <c r="D148" s="293" t="s">
        <v>424</v>
      </c>
      <c r="E148" s="276">
        <v>11</v>
      </c>
      <c r="F148" s="442">
        <v>0.22916666666666666</v>
      </c>
      <c r="G148" s="279">
        <v>48</v>
      </c>
      <c r="H148" s="278">
        <v>8.0291970802919711E-3</v>
      </c>
      <c r="I148" s="444">
        <v>-3.6374133169476762E-2</v>
      </c>
      <c r="J148" s="278">
        <v>4.4403330249768731E-2</v>
      </c>
      <c r="K148" s="445">
        <v>0.44444444444444442</v>
      </c>
      <c r="L148" s="447">
        <v>0</v>
      </c>
      <c r="M148" s="449"/>
      <c r="N148" s="284"/>
      <c r="O148" s="284"/>
      <c r="P148" s="284"/>
      <c r="Q148" s="284"/>
      <c r="R148" s="284"/>
      <c r="S148" s="284"/>
      <c r="T148" s="283"/>
      <c r="U148" s="275"/>
      <c r="V148" s="314"/>
      <c r="W148" s="314"/>
      <c r="X148" s="314"/>
      <c r="Y148" s="275"/>
      <c r="Z148" s="275"/>
      <c r="AA148" s="275"/>
      <c r="AB148" s="275"/>
      <c r="AC148" s="275"/>
      <c r="AD148" s="275"/>
      <c r="AE148" s="275"/>
    </row>
    <row r="149" spans="1:31" ht="20.100000000000001" customHeight="1" x14ac:dyDescent="0.3">
      <c r="A149" s="275"/>
      <c r="B149" s="441">
        <v>10</v>
      </c>
      <c r="C149" s="691" t="s">
        <v>40</v>
      </c>
      <c r="D149" s="692"/>
      <c r="E149" s="277">
        <v>877</v>
      </c>
      <c r="F149" s="442">
        <v>0.72901080631753945</v>
      </c>
      <c r="G149" s="279">
        <v>1203</v>
      </c>
      <c r="H149" s="443">
        <v>2.5217816372890129E-2</v>
      </c>
      <c r="I149" s="444">
        <v>-5.1818556577929553E-2</v>
      </c>
      <c r="J149" s="280">
        <v>7.7036372950819679E-2</v>
      </c>
      <c r="K149" s="445">
        <v>0.25503355704697989</v>
      </c>
      <c r="L149" s="446">
        <v>8.0536912751677847E-2</v>
      </c>
      <c r="M149" s="728" t="s">
        <v>635</v>
      </c>
      <c r="N149" s="729"/>
      <c r="O149" s="729"/>
      <c r="P149" s="729"/>
      <c r="Q149" s="729"/>
      <c r="R149" s="729"/>
      <c r="S149" s="729"/>
      <c r="T149" s="730"/>
      <c r="U149" s="178"/>
      <c r="V149" s="317" t="s">
        <v>595</v>
      </c>
      <c r="W149" s="296" t="s">
        <v>636</v>
      </c>
      <c r="X149" s="314"/>
      <c r="Y149" s="275"/>
      <c r="Z149" s="275"/>
      <c r="AA149" s="275"/>
      <c r="AB149" s="5"/>
      <c r="AC149" s="275"/>
      <c r="AD149" s="275"/>
      <c r="AE149" s="275"/>
    </row>
    <row r="150" spans="1:31" ht="15" customHeight="1" outlineLevel="1" x14ac:dyDescent="0.3">
      <c r="A150" s="275"/>
      <c r="B150" s="474" t="s">
        <v>358</v>
      </c>
      <c r="C150" s="452" t="s">
        <v>40</v>
      </c>
      <c r="D150" s="293" t="s">
        <v>422</v>
      </c>
      <c r="E150" s="276">
        <v>99</v>
      </c>
      <c r="F150" s="442" t="s">
        <v>30</v>
      </c>
      <c r="G150" s="279">
        <v>0</v>
      </c>
      <c r="H150" s="278">
        <v>0.11288483466362599</v>
      </c>
      <c r="I150" s="444">
        <v>0.11288483466362599</v>
      </c>
      <c r="J150" s="278">
        <v>0</v>
      </c>
      <c r="K150" s="445">
        <v>0.22916666666666666</v>
      </c>
      <c r="L150" s="447">
        <v>7.2916666666666671E-2</v>
      </c>
      <c r="M150" s="456"/>
      <c r="N150" s="282"/>
      <c r="O150" s="282"/>
      <c r="P150" s="282"/>
      <c r="Q150" s="282"/>
      <c r="R150" s="282"/>
      <c r="S150" s="282"/>
      <c r="T150" s="281"/>
      <c r="U150" s="275"/>
      <c r="V150" s="314"/>
      <c r="W150" s="314"/>
      <c r="X150" s="314"/>
      <c r="Y150" s="275"/>
      <c r="Z150" s="275"/>
      <c r="AA150" s="275"/>
      <c r="AB150" s="275"/>
      <c r="AC150" s="275"/>
      <c r="AD150" s="275"/>
      <c r="AE150" s="275"/>
    </row>
    <row r="151" spans="1:31" ht="15" customHeight="1" outlineLevel="1" x14ac:dyDescent="0.3">
      <c r="A151" s="275"/>
      <c r="B151" s="475" t="s">
        <v>359</v>
      </c>
      <c r="C151" s="452" t="s">
        <v>40</v>
      </c>
      <c r="D151" s="293" t="s">
        <v>415</v>
      </c>
      <c r="E151" s="276">
        <v>34</v>
      </c>
      <c r="F151" s="442">
        <v>0.13178294573643412</v>
      </c>
      <c r="G151" s="279">
        <v>258</v>
      </c>
      <c r="H151" s="278">
        <v>3.8768529076396809E-2</v>
      </c>
      <c r="I151" s="444">
        <v>-0.17569531132260569</v>
      </c>
      <c r="J151" s="278">
        <v>0.21446384039900249</v>
      </c>
      <c r="K151" s="445">
        <v>0.16666666666666666</v>
      </c>
      <c r="L151" s="447">
        <v>0.16666666666666666</v>
      </c>
      <c r="M151" s="456"/>
      <c r="N151" s="282"/>
      <c r="O151" s="282"/>
      <c r="P151" s="282"/>
      <c r="Q151" s="282"/>
      <c r="R151" s="282"/>
      <c r="S151" s="282"/>
      <c r="T151" s="281"/>
      <c r="U151" s="275"/>
      <c r="V151" s="314"/>
      <c r="W151" s="314"/>
      <c r="X151" s="314"/>
      <c r="Y151" s="275"/>
      <c r="Z151" s="275"/>
      <c r="AA151" s="275"/>
      <c r="AB151" s="275"/>
      <c r="AC151" s="275"/>
      <c r="AD151" s="275"/>
      <c r="AE151" s="275"/>
    </row>
    <row r="152" spans="1:31" ht="15" customHeight="1" outlineLevel="1" x14ac:dyDescent="0.3">
      <c r="A152" s="275"/>
      <c r="B152" s="475" t="s">
        <v>360</v>
      </c>
      <c r="C152" s="452" t="s">
        <v>40</v>
      </c>
      <c r="D152" s="293" t="s">
        <v>407</v>
      </c>
      <c r="E152" s="276">
        <v>9</v>
      </c>
      <c r="F152" s="442">
        <v>2.25</v>
      </c>
      <c r="G152" s="279">
        <v>4</v>
      </c>
      <c r="H152" s="278">
        <v>1.0262257696693273E-2</v>
      </c>
      <c r="I152" s="444">
        <v>6.9372369153133887E-3</v>
      </c>
      <c r="J152" s="278">
        <v>3.3250207813798837E-3</v>
      </c>
      <c r="K152" s="445">
        <v>0</v>
      </c>
      <c r="L152" s="447">
        <v>0</v>
      </c>
      <c r="M152" s="456"/>
      <c r="N152" s="282"/>
      <c r="O152" s="282"/>
      <c r="P152" s="282"/>
      <c r="Q152" s="282"/>
      <c r="R152" s="282"/>
      <c r="S152" s="282"/>
      <c r="T152" s="281"/>
      <c r="U152" s="275"/>
      <c r="V152" s="314"/>
      <c r="W152" s="314"/>
      <c r="X152" s="314"/>
      <c r="Y152" s="275"/>
      <c r="Z152" s="275"/>
      <c r="AA152" s="275"/>
      <c r="AB152" s="275"/>
      <c r="AC152" s="275"/>
      <c r="AD152" s="275"/>
      <c r="AE152" s="275"/>
    </row>
    <row r="153" spans="1:31" ht="15" customHeight="1" outlineLevel="1" x14ac:dyDescent="0.3">
      <c r="A153" s="275"/>
      <c r="B153" s="475" t="s">
        <v>361</v>
      </c>
      <c r="C153" s="452" t="s">
        <v>40</v>
      </c>
      <c r="D153" s="293" t="s">
        <v>423</v>
      </c>
      <c r="E153" s="276">
        <v>7</v>
      </c>
      <c r="F153" s="442" t="s">
        <v>30</v>
      </c>
      <c r="G153" s="279">
        <v>0</v>
      </c>
      <c r="H153" s="278">
        <v>7.98175598631699E-3</v>
      </c>
      <c r="I153" s="444">
        <v>7.98175598631699E-3</v>
      </c>
      <c r="J153" s="278">
        <v>0</v>
      </c>
      <c r="K153" s="445">
        <v>0.75</v>
      </c>
      <c r="L153" s="447">
        <v>0</v>
      </c>
      <c r="M153" s="456"/>
      <c r="N153" s="282"/>
      <c r="O153" s="282"/>
      <c r="P153" s="282"/>
      <c r="Q153" s="282"/>
      <c r="R153" s="282"/>
      <c r="S153" s="282"/>
      <c r="T153" s="281"/>
      <c r="U153" s="275"/>
      <c r="V153" s="314"/>
      <c r="W153" s="314"/>
      <c r="X153" s="314"/>
      <c r="Y153" s="275"/>
      <c r="Z153" s="275"/>
      <c r="AA153" s="275"/>
      <c r="AB153" s="275"/>
      <c r="AC153" s="275"/>
      <c r="AD153" s="275"/>
      <c r="AE153" s="275"/>
    </row>
    <row r="154" spans="1:31" ht="15" customHeight="1" outlineLevel="1" x14ac:dyDescent="0.3">
      <c r="A154" s="275"/>
      <c r="B154" s="475" t="s">
        <v>362</v>
      </c>
      <c r="C154" s="455" t="s">
        <v>40</v>
      </c>
      <c r="D154" s="293" t="s">
        <v>411</v>
      </c>
      <c r="E154" s="276">
        <v>3</v>
      </c>
      <c r="F154" s="442">
        <v>0.1875</v>
      </c>
      <c r="G154" s="279">
        <v>16</v>
      </c>
      <c r="H154" s="278">
        <v>3.4207525655644243E-3</v>
      </c>
      <c r="I154" s="444">
        <v>-9.8793305599551105E-3</v>
      </c>
      <c r="J154" s="278">
        <v>1.3300083125519535E-2</v>
      </c>
      <c r="K154" s="445">
        <v>1</v>
      </c>
      <c r="L154" s="447">
        <v>0</v>
      </c>
      <c r="M154" s="456"/>
      <c r="N154" s="282"/>
      <c r="O154" s="282"/>
      <c r="P154" s="282"/>
      <c r="Q154" s="282"/>
      <c r="R154" s="282"/>
      <c r="S154" s="282"/>
      <c r="T154" s="281"/>
      <c r="U154" s="275"/>
      <c r="V154" s="314"/>
      <c r="W154" s="314"/>
      <c r="X154" s="314"/>
      <c r="Y154" s="275"/>
      <c r="Z154" s="275"/>
      <c r="AA154" s="275"/>
      <c r="AB154" s="275"/>
      <c r="AC154" s="275"/>
      <c r="AD154" s="275"/>
      <c r="AE154" s="275"/>
    </row>
    <row r="155" spans="1:31" x14ac:dyDescent="0.3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96"/>
      <c r="W155" s="314"/>
      <c r="X155" s="314"/>
      <c r="Y155" s="275"/>
      <c r="Z155" s="275"/>
      <c r="AA155" s="275"/>
      <c r="AB155" s="5"/>
      <c r="AC155" s="275"/>
      <c r="AD155" s="275"/>
      <c r="AE155" s="275"/>
    </row>
    <row r="156" spans="1:31" ht="18.75" customHeight="1" x14ac:dyDescent="0.3">
      <c r="A156" s="275"/>
      <c r="B156" s="331" t="s">
        <v>539</v>
      </c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275"/>
      <c r="V156" s="314"/>
      <c r="W156" s="314"/>
      <c r="X156" s="314"/>
      <c r="Y156" s="275"/>
      <c r="Z156" s="275"/>
      <c r="AA156" s="275"/>
      <c r="AB156" s="275"/>
      <c r="AC156" s="275"/>
      <c r="AD156" s="275"/>
      <c r="AE156" s="275"/>
    </row>
    <row r="157" spans="1:31" ht="39.950000000000003" customHeight="1" x14ac:dyDescent="0.3">
      <c r="A157" s="275"/>
      <c r="B157" s="656" t="s">
        <v>494</v>
      </c>
      <c r="C157" s="657"/>
      <c r="D157" s="657"/>
      <c r="E157" s="657"/>
      <c r="F157" s="657"/>
      <c r="G157" s="657"/>
      <c r="H157" s="657"/>
      <c r="I157" s="657"/>
      <c r="J157" s="657"/>
      <c r="K157" s="657"/>
      <c r="L157" s="657"/>
      <c r="M157" s="657"/>
      <c r="N157" s="657"/>
      <c r="O157" s="657"/>
      <c r="P157" s="657"/>
      <c r="Q157" s="657"/>
      <c r="R157" s="657"/>
      <c r="S157" s="657"/>
      <c r="T157" s="657"/>
      <c r="U157" s="275"/>
      <c r="V157" s="314"/>
      <c r="W157" s="314"/>
      <c r="X157" s="314"/>
      <c r="Y157" s="275"/>
      <c r="Z157" s="275"/>
      <c r="AA157" s="275"/>
      <c r="AB157" s="275"/>
      <c r="AC157" s="275"/>
      <c r="AD157" s="275"/>
      <c r="AE157" s="275"/>
    </row>
    <row r="158" spans="1:31" ht="7.5" customHeight="1" x14ac:dyDescent="0.3">
      <c r="A158" s="275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331"/>
      <c r="U158" s="275"/>
      <c r="V158" s="314"/>
      <c r="W158" s="314"/>
      <c r="X158" s="314"/>
      <c r="Y158" s="275"/>
      <c r="Z158" s="275"/>
      <c r="AA158" s="275"/>
      <c r="AB158" s="275"/>
      <c r="AC158" s="275"/>
      <c r="AD158" s="275"/>
      <c r="AE158" s="275"/>
    </row>
    <row r="159" spans="1:31" ht="20.100000000000001" customHeight="1" x14ac:dyDescent="0.3">
      <c r="A159" s="275"/>
      <c r="B159" s="631" t="s">
        <v>315</v>
      </c>
      <c r="C159" s="649"/>
      <c r="D159" s="650"/>
      <c r="E159" s="337" t="s">
        <v>28</v>
      </c>
      <c r="F159" s="335"/>
      <c r="G159" s="335"/>
      <c r="H159" s="337" t="s">
        <v>29</v>
      </c>
      <c r="I159" s="335"/>
      <c r="J159" s="335"/>
      <c r="K159" s="628" t="s">
        <v>231</v>
      </c>
      <c r="L159" s="630"/>
      <c r="M159" s="661"/>
      <c r="N159" s="661"/>
      <c r="O159" s="661"/>
      <c r="P159" s="661"/>
      <c r="Q159" s="661"/>
      <c r="R159" s="661"/>
      <c r="S159" s="661"/>
      <c r="T159" s="636"/>
      <c r="U159" s="275"/>
      <c r="V159" s="314"/>
      <c r="W159" s="314"/>
      <c r="X159" s="678" t="s">
        <v>449</v>
      </c>
      <c r="Y159" s="678"/>
      <c r="Z159" s="275"/>
      <c r="AA159" s="275"/>
      <c r="AB159" s="275"/>
      <c r="AC159" s="275"/>
      <c r="AD159" s="275"/>
      <c r="AE159" s="275"/>
    </row>
    <row r="160" spans="1:31" ht="20.100000000000001" customHeight="1" x14ac:dyDescent="0.3">
      <c r="A160" s="275"/>
      <c r="B160" s="633"/>
      <c r="C160" s="651"/>
      <c r="D160" s="652"/>
      <c r="E160" s="341"/>
      <c r="F160" s="344" t="s">
        <v>228</v>
      </c>
      <c r="G160" s="307" t="s">
        <v>316</v>
      </c>
      <c r="H160" s="343"/>
      <c r="I160" s="308" t="s">
        <v>228</v>
      </c>
      <c r="J160" s="307" t="s">
        <v>316</v>
      </c>
      <c r="K160" s="342" t="s">
        <v>303</v>
      </c>
      <c r="L160" s="434" t="s">
        <v>304</v>
      </c>
      <c r="M160" s="662"/>
      <c r="N160" s="662"/>
      <c r="O160" s="662"/>
      <c r="P160" s="662"/>
      <c r="Q160" s="662"/>
      <c r="R160" s="662"/>
      <c r="S160" s="662"/>
      <c r="T160" s="639"/>
      <c r="U160" s="275"/>
      <c r="V160" s="314"/>
      <c r="W160" s="314"/>
      <c r="X160" s="678"/>
      <c r="Y160" s="678"/>
      <c r="Z160" s="275"/>
      <c r="AA160" s="275"/>
      <c r="AB160" s="275"/>
      <c r="AC160" s="275"/>
      <c r="AD160" s="275"/>
      <c r="AE160" s="275"/>
    </row>
    <row r="161" spans="1:31" ht="20.100000000000001" customHeight="1" x14ac:dyDescent="0.3">
      <c r="A161" s="275"/>
      <c r="B161" s="679" t="s">
        <v>232</v>
      </c>
      <c r="C161" s="670"/>
      <c r="D161" s="671"/>
      <c r="E161" s="413">
        <v>827</v>
      </c>
      <c r="F161" s="435">
        <v>0.33907339073390735</v>
      </c>
      <c r="G161" s="436">
        <v>2439</v>
      </c>
      <c r="H161" s="473" t="s">
        <v>31</v>
      </c>
      <c r="I161" s="473" t="s">
        <v>31</v>
      </c>
      <c r="J161" s="473" t="s">
        <v>31</v>
      </c>
      <c r="K161" s="437">
        <v>0.18403908794788273</v>
      </c>
      <c r="L161" s="438">
        <v>9.1205211726384364E-2</v>
      </c>
      <c r="M161" s="439"/>
      <c r="N161" s="439"/>
      <c r="O161" s="439"/>
      <c r="P161" s="439"/>
      <c r="Q161" s="439"/>
      <c r="R161" s="439"/>
      <c r="S161" s="439"/>
      <c r="T161" s="440"/>
      <c r="U161" s="275"/>
      <c r="V161" s="314"/>
      <c r="W161" s="314"/>
      <c r="X161" s="315">
        <v>0.12048192771084337</v>
      </c>
      <c r="Y161" s="291">
        <v>0.13734939759036144</v>
      </c>
      <c r="Z161" s="275"/>
      <c r="AA161" s="275"/>
      <c r="AB161" s="275"/>
      <c r="AC161" s="275"/>
      <c r="AD161" s="275"/>
      <c r="AE161" s="275"/>
    </row>
    <row r="162" spans="1:31" ht="20.100000000000001" customHeight="1" x14ac:dyDescent="0.3">
      <c r="A162" s="275"/>
      <c r="B162" s="441">
        <v>1</v>
      </c>
      <c r="C162" s="680" t="s">
        <v>42</v>
      </c>
      <c r="D162" s="681"/>
      <c r="E162" s="277">
        <v>284</v>
      </c>
      <c r="F162" s="442">
        <v>1.2188841201716738</v>
      </c>
      <c r="G162" s="279">
        <v>233</v>
      </c>
      <c r="H162" s="278">
        <v>0.26517273576097106</v>
      </c>
      <c r="I162" s="444">
        <v>0.17916313812346646</v>
      </c>
      <c r="J162" s="280">
        <v>8.6009597637504612E-2</v>
      </c>
      <c r="K162" s="445">
        <v>0.13750000000000001</v>
      </c>
      <c r="L162" s="446">
        <v>0.10625</v>
      </c>
      <c r="M162" s="728" t="s">
        <v>637</v>
      </c>
      <c r="N162" s="729"/>
      <c r="O162" s="729"/>
      <c r="P162" s="729"/>
      <c r="Q162" s="729"/>
      <c r="R162" s="729"/>
      <c r="S162" s="729"/>
      <c r="T162" s="730"/>
      <c r="U162" s="275"/>
      <c r="V162" s="314" t="s">
        <v>605</v>
      </c>
      <c r="W162" s="314" t="s">
        <v>606</v>
      </c>
      <c r="X162" s="314"/>
      <c r="Y162" s="275"/>
      <c r="Z162" s="275"/>
      <c r="AA162" s="275"/>
      <c r="AB162" s="275"/>
      <c r="AC162" s="275"/>
      <c r="AD162" s="275"/>
      <c r="AE162" s="275"/>
    </row>
    <row r="163" spans="1:31" ht="15" customHeight="1" outlineLevel="1" x14ac:dyDescent="0.3">
      <c r="A163" s="275"/>
      <c r="B163" s="474" t="s">
        <v>317</v>
      </c>
      <c r="C163" s="287" t="s">
        <v>42</v>
      </c>
      <c r="D163" s="293" t="s">
        <v>381</v>
      </c>
      <c r="E163" s="276">
        <v>16</v>
      </c>
      <c r="F163" s="442">
        <v>0.25806451612903225</v>
      </c>
      <c r="G163" s="279">
        <v>62</v>
      </c>
      <c r="H163" s="278">
        <v>5.6338028169014086E-2</v>
      </c>
      <c r="I163" s="444">
        <v>-0.20975639243184427</v>
      </c>
      <c r="J163" s="278">
        <v>0.26609442060085836</v>
      </c>
      <c r="K163" s="445">
        <v>0.1</v>
      </c>
      <c r="L163" s="447">
        <v>0.1</v>
      </c>
      <c r="M163" s="286"/>
      <c r="N163" s="286"/>
      <c r="O163" s="286"/>
      <c r="P163" s="286"/>
      <c r="Q163" s="286"/>
      <c r="R163" s="286"/>
      <c r="S163" s="286"/>
      <c r="T163" s="285"/>
      <c r="U163" s="275"/>
      <c r="V163" s="314"/>
      <c r="W163" s="314"/>
      <c r="X163" s="314"/>
      <c r="Y163" s="275"/>
      <c r="Z163" s="275"/>
      <c r="AA163" s="275"/>
      <c r="AB163" s="275"/>
      <c r="AC163" s="275"/>
      <c r="AD163" s="275"/>
      <c r="AE163" s="275"/>
    </row>
    <row r="164" spans="1:31" ht="15" customHeight="1" outlineLevel="1" x14ac:dyDescent="0.3">
      <c r="A164" s="275"/>
      <c r="B164" s="474" t="s">
        <v>364</v>
      </c>
      <c r="C164" s="287" t="s">
        <v>42</v>
      </c>
      <c r="D164" s="293" t="s">
        <v>399</v>
      </c>
      <c r="E164" s="276">
        <v>8</v>
      </c>
      <c r="F164" s="442">
        <v>1.3333333333333333</v>
      </c>
      <c r="G164" s="279">
        <v>6</v>
      </c>
      <c r="H164" s="278">
        <v>2.8169014084507043E-2</v>
      </c>
      <c r="I164" s="444">
        <v>2.4179411231336524E-3</v>
      </c>
      <c r="J164" s="278">
        <v>2.575107296137339E-2</v>
      </c>
      <c r="K164" s="445">
        <v>0</v>
      </c>
      <c r="L164" s="447">
        <v>0</v>
      </c>
      <c r="M164" s="284"/>
      <c r="N164" s="284"/>
      <c r="O164" s="284"/>
      <c r="P164" s="284"/>
      <c r="Q164" s="284"/>
      <c r="R164" s="284"/>
      <c r="S164" s="284"/>
      <c r="T164" s="283"/>
      <c r="U164" s="275"/>
      <c r="V164" s="314"/>
      <c r="W164" s="314"/>
      <c r="X164" s="314"/>
      <c r="Y164" s="275"/>
      <c r="Z164" s="275"/>
      <c r="AA164" s="275"/>
      <c r="AB164" s="275"/>
      <c r="AC164" s="275"/>
      <c r="AD164" s="275"/>
      <c r="AE164" s="275"/>
    </row>
    <row r="165" spans="1:31" ht="15" customHeight="1" outlineLevel="1" x14ac:dyDescent="0.3">
      <c r="A165" s="275"/>
      <c r="B165" s="474" t="s">
        <v>365</v>
      </c>
      <c r="C165" s="287" t="s">
        <v>42</v>
      </c>
      <c r="D165" s="293" t="s">
        <v>389</v>
      </c>
      <c r="E165" s="276">
        <v>5</v>
      </c>
      <c r="F165" s="442">
        <v>0.35714285714285715</v>
      </c>
      <c r="G165" s="279">
        <v>14</v>
      </c>
      <c r="H165" s="278">
        <v>1.7605633802816902E-2</v>
      </c>
      <c r="I165" s="444">
        <v>-4.2480203107054346E-2</v>
      </c>
      <c r="J165" s="278">
        <v>6.0085836909871244E-2</v>
      </c>
      <c r="K165" s="445">
        <v>0</v>
      </c>
      <c r="L165" s="447">
        <v>0</v>
      </c>
      <c r="M165" s="284"/>
      <c r="N165" s="284"/>
      <c r="O165" s="284"/>
      <c r="P165" s="284"/>
      <c r="Q165" s="284"/>
      <c r="R165" s="284"/>
      <c r="S165" s="284"/>
      <c r="T165" s="283"/>
      <c r="U165" s="275"/>
      <c r="V165" s="314"/>
      <c r="W165" s="314"/>
      <c r="X165" s="314"/>
      <c r="Y165" s="275"/>
      <c r="Z165" s="275"/>
      <c r="AA165" s="275"/>
      <c r="AB165" s="275"/>
      <c r="AC165" s="275"/>
      <c r="AD165" s="275"/>
      <c r="AE165" s="275"/>
    </row>
    <row r="166" spans="1:31" ht="15" customHeight="1" outlineLevel="1" x14ac:dyDescent="0.3">
      <c r="A166" s="275"/>
      <c r="B166" s="474" t="s">
        <v>366</v>
      </c>
      <c r="C166" s="287" t="s">
        <v>42</v>
      </c>
      <c r="D166" s="293"/>
      <c r="E166" s="276">
        <v>0</v>
      </c>
      <c r="F166" s="442" t="s">
        <v>30</v>
      </c>
      <c r="G166" s="279">
        <v>0</v>
      </c>
      <c r="H166" s="278">
        <v>0</v>
      </c>
      <c r="I166" s="444">
        <v>0</v>
      </c>
      <c r="J166" s="278">
        <v>0</v>
      </c>
      <c r="K166" s="445">
        <v>0</v>
      </c>
      <c r="L166" s="447">
        <v>0</v>
      </c>
      <c r="M166" s="284"/>
      <c r="N166" s="284"/>
      <c r="O166" s="284"/>
      <c r="P166" s="284"/>
      <c r="Q166" s="284"/>
      <c r="R166" s="284"/>
      <c r="S166" s="284"/>
      <c r="T166" s="283"/>
      <c r="U166" s="275"/>
      <c r="V166" s="314"/>
      <c r="W166" s="314"/>
      <c r="X166" s="314"/>
      <c r="Y166" s="275"/>
      <c r="Z166" s="275"/>
      <c r="AA166" s="275"/>
      <c r="AB166" s="275"/>
      <c r="AC166" s="275"/>
      <c r="AD166" s="275"/>
      <c r="AE166" s="275"/>
    </row>
    <row r="167" spans="1:31" ht="15" customHeight="1" outlineLevel="1" x14ac:dyDescent="0.3">
      <c r="A167" s="275"/>
      <c r="B167" s="474" t="s">
        <v>367</v>
      </c>
      <c r="C167" s="288" t="s">
        <v>42</v>
      </c>
      <c r="D167" s="293"/>
      <c r="E167" s="276">
        <v>0</v>
      </c>
      <c r="F167" s="442" t="s">
        <v>30</v>
      </c>
      <c r="G167" s="279">
        <v>0</v>
      </c>
      <c r="H167" s="278">
        <v>0</v>
      </c>
      <c r="I167" s="444">
        <v>0</v>
      </c>
      <c r="J167" s="278">
        <v>0</v>
      </c>
      <c r="K167" s="445">
        <v>0</v>
      </c>
      <c r="L167" s="447">
        <v>0</v>
      </c>
      <c r="M167" s="284"/>
      <c r="N167" s="284"/>
      <c r="O167" s="284"/>
      <c r="P167" s="284"/>
      <c r="Q167" s="284"/>
      <c r="R167" s="284"/>
      <c r="S167" s="284"/>
      <c r="T167" s="283"/>
      <c r="U167" s="275"/>
      <c r="V167" s="314"/>
      <c r="W167" s="314"/>
      <c r="X167" s="314"/>
      <c r="Y167" s="275"/>
      <c r="Z167" s="275"/>
      <c r="AA167" s="275"/>
      <c r="AB167" s="275"/>
      <c r="AC167" s="275"/>
      <c r="AD167" s="275"/>
      <c r="AE167" s="275"/>
    </row>
    <row r="168" spans="1:31" ht="20.100000000000001" customHeight="1" x14ac:dyDescent="0.3">
      <c r="A168" s="275"/>
      <c r="B168" s="450">
        <v>2</v>
      </c>
      <c r="C168" s="680" t="s">
        <v>45</v>
      </c>
      <c r="D168" s="681"/>
      <c r="E168" s="277">
        <v>186</v>
      </c>
      <c r="F168" s="442">
        <v>0.30441898527004913</v>
      </c>
      <c r="G168" s="279">
        <v>611</v>
      </c>
      <c r="H168" s="278">
        <v>0.17366946778711484</v>
      </c>
      <c r="I168" s="444">
        <v>-5.1875013571320017E-2</v>
      </c>
      <c r="J168" s="280">
        <v>0.22554448135843486</v>
      </c>
      <c r="K168" s="445">
        <v>0.21212121212121213</v>
      </c>
      <c r="L168" s="447">
        <v>0.19696969696969696</v>
      </c>
      <c r="M168" s="728" t="s">
        <v>468</v>
      </c>
      <c r="N168" s="729"/>
      <c r="O168" s="729"/>
      <c r="P168" s="729"/>
      <c r="Q168" s="729"/>
      <c r="R168" s="729"/>
      <c r="S168" s="729"/>
      <c r="T168" s="730"/>
      <c r="U168" s="275"/>
      <c r="V168" s="314" t="s">
        <v>604</v>
      </c>
      <c r="W168" s="314">
        <v>0</v>
      </c>
      <c r="X168" s="314"/>
      <c r="Y168" s="275"/>
      <c r="Z168" s="275"/>
      <c r="AA168" s="275"/>
      <c r="AB168" s="275"/>
      <c r="AC168" s="275"/>
      <c r="AD168" s="275"/>
      <c r="AE168" s="275"/>
    </row>
    <row r="169" spans="1:31" ht="15" customHeight="1" outlineLevel="1" x14ac:dyDescent="0.3">
      <c r="A169" s="275"/>
      <c r="B169" s="474" t="s">
        <v>318</v>
      </c>
      <c r="C169" s="287" t="s">
        <v>45</v>
      </c>
      <c r="D169" s="293" t="s">
        <v>394</v>
      </c>
      <c r="E169" s="276">
        <v>28</v>
      </c>
      <c r="F169" s="442">
        <v>0.1407035175879397</v>
      </c>
      <c r="G169" s="279">
        <v>199</v>
      </c>
      <c r="H169" s="278">
        <v>0.15053763440860216</v>
      </c>
      <c r="I169" s="444">
        <v>-0.1751579466061278</v>
      </c>
      <c r="J169" s="278">
        <v>0.32569558101472995</v>
      </c>
      <c r="K169" s="445">
        <v>0.3125</v>
      </c>
      <c r="L169" s="447">
        <v>6.25E-2</v>
      </c>
      <c r="M169" s="284"/>
      <c r="N169" s="284"/>
      <c r="O169" s="284"/>
      <c r="P169" s="284"/>
      <c r="Q169" s="284"/>
      <c r="R169" s="284"/>
      <c r="S169" s="284"/>
      <c r="T169" s="283"/>
      <c r="U169" s="275"/>
      <c r="V169" s="314"/>
      <c r="W169" s="314"/>
      <c r="X169" s="314"/>
      <c r="Y169" s="275"/>
      <c r="Z169" s="275"/>
      <c r="AA169" s="275"/>
      <c r="AB169" s="275"/>
      <c r="AC169" s="275"/>
      <c r="AD169" s="275"/>
      <c r="AE169" s="275"/>
    </row>
    <row r="170" spans="1:31" ht="15" customHeight="1" outlineLevel="1" x14ac:dyDescent="0.3">
      <c r="A170" s="275"/>
      <c r="B170" s="475" t="s">
        <v>319</v>
      </c>
      <c r="C170" s="287" t="s">
        <v>45</v>
      </c>
      <c r="D170" s="293" t="s">
        <v>398</v>
      </c>
      <c r="E170" s="276">
        <v>16</v>
      </c>
      <c r="F170" s="442">
        <v>0.1038961038961039</v>
      </c>
      <c r="G170" s="279">
        <v>154</v>
      </c>
      <c r="H170" s="278">
        <v>8.6021505376344093E-2</v>
      </c>
      <c r="I170" s="444">
        <v>-0.16602432113756752</v>
      </c>
      <c r="J170" s="278">
        <v>0.25204582651391161</v>
      </c>
      <c r="K170" s="445">
        <v>0.18181818181818182</v>
      </c>
      <c r="L170" s="447">
        <v>0.27272727272727271</v>
      </c>
      <c r="M170" s="284"/>
      <c r="N170" s="284"/>
      <c r="O170" s="284"/>
      <c r="P170" s="284"/>
      <c r="Q170" s="284"/>
      <c r="R170" s="284"/>
      <c r="S170" s="284"/>
      <c r="T170" s="283"/>
      <c r="U170" s="275"/>
      <c r="V170" s="314"/>
      <c r="W170" s="314"/>
      <c r="X170" s="314"/>
      <c r="Y170" s="275"/>
      <c r="Z170" s="275"/>
      <c r="AA170" s="275"/>
      <c r="AB170" s="275"/>
      <c r="AC170" s="275"/>
      <c r="AD170" s="275"/>
      <c r="AE170" s="275"/>
    </row>
    <row r="171" spans="1:31" ht="15" customHeight="1" outlineLevel="1" x14ac:dyDescent="0.3">
      <c r="A171" s="275"/>
      <c r="B171" s="475" t="s">
        <v>320</v>
      </c>
      <c r="C171" s="287" t="s">
        <v>45</v>
      </c>
      <c r="D171" s="293" t="s">
        <v>393</v>
      </c>
      <c r="E171" s="276">
        <v>4</v>
      </c>
      <c r="F171" s="442">
        <v>0.10256410256410256</v>
      </c>
      <c r="G171" s="279">
        <v>39</v>
      </c>
      <c r="H171" s="278">
        <v>2.1505376344086023E-2</v>
      </c>
      <c r="I171" s="444">
        <v>-4.2324410889956525E-2</v>
      </c>
      <c r="J171" s="278">
        <v>6.3829787234042548E-2</v>
      </c>
      <c r="K171" s="445">
        <v>0</v>
      </c>
      <c r="L171" s="447">
        <v>0</v>
      </c>
      <c r="M171" s="284"/>
      <c r="N171" s="284"/>
      <c r="O171" s="284"/>
      <c r="P171" s="284"/>
      <c r="Q171" s="284"/>
      <c r="R171" s="284"/>
      <c r="S171" s="284"/>
      <c r="T171" s="283"/>
      <c r="U171" s="275"/>
      <c r="V171" s="314"/>
      <c r="W171" s="314"/>
      <c r="X171" s="314"/>
      <c r="Y171" s="275"/>
      <c r="Z171" s="275"/>
      <c r="AA171" s="275"/>
      <c r="AB171" s="275"/>
      <c r="AC171" s="275"/>
      <c r="AD171" s="275"/>
      <c r="AE171" s="275"/>
    </row>
    <row r="172" spans="1:31" ht="15" customHeight="1" outlineLevel="1" x14ac:dyDescent="0.3">
      <c r="A172" s="275"/>
      <c r="B172" s="475" t="s">
        <v>321</v>
      </c>
      <c r="C172" s="287" t="s">
        <v>45</v>
      </c>
      <c r="D172" s="293" t="s">
        <v>384</v>
      </c>
      <c r="E172" s="276">
        <v>0</v>
      </c>
      <c r="F172" s="442">
        <v>0</v>
      </c>
      <c r="G172" s="279">
        <v>20</v>
      </c>
      <c r="H172" s="278">
        <v>0</v>
      </c>
      <c r="I172" s="444">
        <v>-3.2733224222585927E-2</v>
      </c>
      <c r="J172" s="278">
        <v>3.2733224222585927E-2</v>
      </c>
      <c r="K172" s="445" t="s">
        <v>32</v>
      </c>
      <c r="L172" s="447" t="s">
        <v>32</v>
      </c>
      <c r="M172" s="284"/>
      <c r="N172" s="284"/>
      <c r="O172" s="284"/>
      <c r="P172" s="284"/>
      <c r="Q172" s="284"/>
      <c r="R172" s="284"/>
      <c r="S172" s="284"/>
      <c r="T172" s="283"/>
      <c r="U172" s="275"/>
      <c r="V172" s="314"/>
      <c r="W172" s="314"/>
      <c r="X172" s="314"/>
      <c r="Y172" s="275"/>
      <c r="Z172" s="275"/>
      <c r="AA172" s="275"/>
      <c r="AB172" s="275"/>
      <c r="AC172" s="275"/>
      <c r="AD172" s="275"/>
      <c r="AE172" s="275"/>
    </row>
    <row r="173" spans="1:31" ht="15" customHeight="1" outlineLevel="1" x14ac:dyDescent="0.3">
      <c r="A173" s="275"/>
      <c r="B173" s="475" t="s">
        <v>322</v>
      </c>
      <c r="C173" s="287" t="s">
        <v>45</v>
      </c>
      <c r="D173" s="451"/>
      <c r="E173" s="276">
        <v>0</v>
      </c>
      <c r="F173" s="442" t="s">
        <v>30</v>
      </c>
      <c r="G173" s="279">
        <v>0</v>
      </c>
      <c r="H173" s="278">
        <v>0</v>
      </c>
      <c r="I173" s="444">
        <v>0</v>
      </c>
      <c r="J173" s="278">
        <v>0</v>
      </c>
      <c r="K173" s="445">
        <v>0</v>
      </c>
      <c r="L173" s="447">
        <v>0</v>
      </c>
      <c r="M173" s="284"/>
      <c r="N173" s="284"/>
      <c r="O173" s="284"/>
      <c r="P173" s="284"/>
      <c r="Q173" s="284"/>
      <c r="R173" s="284"/>
      <c r="S173" s="284"/>
      <c r="T173" s="283"/>
      <c r="U173" s="275"/>
      <c r="V173" s="314"/>
      <c r="W173" s="314"/>
      <c r="X173" s="314"/>
      <c r="Y173" s="275"/>
      <c r="Z173" s="275"/>
      <c r="AA173" s="275"/>
      <c r="AB173" s="275"/>
      <c r="AC173" s="275"/>
      <c r="AD173" s="275"/>
      <c r="AE173" s="275"/>
    </row>
    <row r="174" spans="1:31" ht="20.100000000000001" customHeight="1" x14ac:dyDescent="0.3">
      <c r="A174" s="275"/>
      <c r="B174" s="441">
        <v>3</v>
      </c>
      <c r="C174" s="680" t="s">
        <v>36</v>
      </c>
      <c r="D174" s="681"/>
      <c r="E174" s="277">
        <v>155</v>
      </c>
      <c r="F174" s="442">
        <v>0.21527777777777779</v>
      </c>
      <c r="G174" s="279">
        <v>720</v>
      </c>
      <c r="H174" s="278">
        <v>0.14472455648926238</v>
      </c>
      <c r="I174" s="444">
        <v>-0.1210561744077476</v>
      </c>
      <c r="J174" s="280">
        <v>0.26578073089700999</v>
      </c>
      <c r="K174" s="445">
        <v>0.10638297872340426</v>
      </c>
      <c r="L174" s="447">
        <v>6.3829787234042548E-2</v>
      </c>
      <c r="M174" s="728" t="s">
        <v>471</v>
      </c>
      <c r="N174" s="729"/>
      <c r="O174" s="729"/>
      <c r="P174" s="729"/>
      <c r="Q174" s="729"/>
      <c r="R174" s="729"/>
      <c r="S174" s="729"/>
      <c r="T174" s="730"/>
      <c r="U174" s="275"/>
      <c r="V174" s="314" t="s">
        <v>610</v>
      </c>
      <c r="W174" s="314" t="s">
        <v>611</v>
      </c>
      <c r="X174" s="314"/>
      <c r="Y174" s="275"/>
      <c r="Z174" s="275"/>
      <c r="AA174" s="275"/>
      <c r="AB174" s="275"/>
      <c r="AC174" s="275"/>
      <c r="AD174" s="275"/>
      <c r="AE174" s="275"/>
    </row>
    <row r="175" spans="1:31" ht="15" customHeight="1" outlineLevel="1" x14ac:dyDescent="0.3">
      <c r="A175" s="275"/>
      <c r="B175" s="475" t="s">
        <v>323</v>
      </c>
      <c r="C175" s="287" t="s">
        <v>36</v>
      </c>
      <c r="D175" s="293" t="s">
        <v>47</v>
      </c>
      <c r="E175" s="276">
        <v>22</v>
      </c>
      <c r="F175" s="442">
        <v>0.53658536585365857</v>
      </c>
      <c r="G175" s="279">
        <v>41</v>
      </c>
      <c r="H175" s="278">
        <v>0.14193548387096774</v>
      </c>
      <c r="I175" s="444">
        <v>8.4991039426523307E-2</v>
      </c>
      <c r="J175" s="278">
        <v>5.6944444444444443E-2</v>
      </c>
      <c r="K175" s="445">
        <v>0.31578947368421051</v>
      </c>
      <c r="L175" s="447">
        <v>5.2631578947368418E-2</v>
      </c>
      <c r="M175" s="284"/>
      <c r="N175" s="284"/>
      <c r="O175" s="284"/>
      <c r="P175" s="284"/>
      <c r="Q175" s="284"/>
      <c r="R175" s="284"/>
      <c r="S175" s="284"/>
      <c r="T175" s="283"/>
      <c r="U175" s="275"/>
      <c r="V175" s="314"/>
      <c r="W175" s="314"/>
      <c r="X175" s="314"/>
      <c r="Y175" s="275"/>
      <c r="Z175" s="275"/>
      <c r="AA175" s="275"/>
      <c r="AB175" s="275"/>
      <c r="AC175" s="275"/>
      <c r="AD175" s="275"/>
      <c r="AE175" s="275"/>
    </row>
    <row r="176" spans="1:31" ht="15" customHeight="1" outlineLevel="1" x14ac:dyDescent="0.3">
      <c r="A176" s="275"/>
      <c r="B176" s="475" t="s">
        <v>324</v>
      </c>
      <c r="C176" s="287" t="s">
        <v>36</v>
      </c>
      <c r="D176" s="293" t="s">
        <v>49</v>
      </c>
      <c r="E176" s="276">
        <v>20</v>
      </c>
      <c r="F176" s="442">
        <v>0.16666666666666666</v>
      </c>
      <c r="G176" s="279">
        <v>120</v>
      </c>
      <c r="H176" s="278">
        <v>0.12903225806451613</v>
      </c>
      <c r="I176" s="444">
        <v>-3.7634408602150532E-2</v>
      </c>
      <c r="J176" s="278">
        <v>0.16666666666666666</v>
      </c>
      <c r="K176" s="445">
        <v>6.25E-2</v>
      </c>
      <c r="L176" s="447">
        <v>0</v>
      </c>
      <c r="M176" s="284"/>
      <c r="N176" s="284"/>
      <c r="O176" s="284"/>
      <c r="P176" s="284"/>
      <c r="Q176" s="284"/>
      <c r="R176" s="284"/>
      <c r="S176" s="284"/>
      <c r="T176" s="283"/>
      <c r="U176" s="275"/>
      <c r="V176" s="314"/>
      <c r="W176" s="314"/>
      <c r="X176" s="314"/>
      <c r="Y176" s="275"/>
      <c r="Z176" s="275"/>
      <c r="AA176" s="275"/>
      <c r="AB176" s="275"/>
      <c r="AC176" s="275"/>
      <c r="AD176" s="275"/>
      <c r="AE176" s="275"/>
    </row>
    <row r="177" spans="1:31" ht="15" customHeight="1" outlineLevel="1" x14ac:dyDescent="0.3">
      <c r="A177" s="275"/>
      <c r="B177" s="475" t="s">
        <v>325</v>
      </c>
      <c r="C177" s="287" t="s">
        <v>36</v>
      </c>
      <c r="D177" s="293" t="s">
        <v>390</v>
      </c>
      <c r="E177" s="276">
        <v>6</v>
      </c>
      <c r="F177" s="442">
        <v>8.3333333333333329E-2</v>
      </c>
      <c r="G177" s="279">
        <v>72</v>
      </c>
      <c r="H177" s="278">
        <v>3.870967741935484E-2</v>
      </c>
      <c r="I177" s="444">
        <v>-6.1290322580645165E-2</v>
      </c>
      <c r="J177" s="278">
        <v>0.1</v>
      </c>
      <c r="K177" s="445">
        <v>0</v>
      </c>
      <c r="L177" s="447">
        <v>0.33333333333333331</v>
      </c>
      <c r="M177" s="284"/>
      <c r="N177" s="284"/>
      <c r="O177" s="284"/>
      <c r="P177" s="284"/>
      <c r="Q177" s="284"/>
      <c r="R177" s="284"/>
      <c r="S177" s="284"/>
      <c r="T177" s="283"/>
      <c r="U177" s="275"/>
      <c r="V177" s="314"/>
      <c r="W177" s="314"/>
      <c r="X177" s="314"/>
      <c r="Y177" s="275"/>
      <c r="Z177" s="275"/>
      <c r="AA177" s="275"/>
      <c r="AB177" s="275"/>
      <c r="AC177" s="275"/>
      <c r="AD177" s="275"/>
      <c r="AE177" s="275"/>
    </row>
    <row r="178" spans="1:31" ht="15" customHeight="1" outlineLevel="1" x14ac:dyDescent="0.3">
      <c r="A178" s="275"/>
      <c r="B178" s="475" t="s">
        <v>326</v>
      </c>
      <c r="C178" s="287" t="s">
        <v>36</v>
      </c>
      <c r="D178" s="293" t="s">
        <v>54</v>
      </c>
      <c r="E178" s="276">
        <v>6</v>
      </c>
      <c r="F178" s="442">
        <v>0.125</v>
      </c>
      <c r="G178" s="279">
        <v>48</v>
      </c>
      <c r="H178" s="278">
        <v>3.870967741935484E-2</v>
      </c>
      <c r="I178" s="444">
        <v>-2.7956989247311825E-2</v>
      </c>
      <c r="J178" s="278">
        <v>6.6666666666666666E-2</v>
      </c>
      <c r="K178" s="445">
        <v>0</v>
      </c>
      <c r="L178" s="447">
        <v>0</v>
      </c>
      <c r="M178" s="284"/>
      <c r="N178" s="284"/>
      <c r="O178" s="284"/>
      <c r="P178" s="284"/>
      <c r="Q178" s="284"/>
      <c r="R178" s="284"/>
      <c r="S178" s="284"/>
      <c r="T178" s="283"/>
      <c r="U178" s="275"/>
      <c r="V178" s="314"/>
      <c r="W178" s="314"/>
      <c r="X178" s="314"/>
      <c r="Y178" s="275"/>
      <c r="Z178" s="275"/>
      <c r="AA178" s="275"/>
      <c r="AB178" s="275"/>
      <c r="AC178" s="275"/>
      <c r="AD178" s="275"/>
      <c r="AE178" s="275"/>
    </row>
    <row r="179" spans="1:31" ht="15" customHeight="1" outlineLevel="1" x14ac:dyDescent="0.3">
      <c r="A179" s="275"/>
      <c r="B179" s="475" t="s">
        <v>327</v>
      </c>
      <c r="C179" s="288" t="s">
        <v>36</v>
      </c>
      <c r="D179" s="451" t="s">
        <v>51</v>
      </c>
      <c r="E179" s="276">
        <v>4</v>
      </c>
      <c r="F179" s="442">
        <v>7.6923076923076927E-2</v>
      </c>
      <c r="G179" s="279">
        <v>52</v>
      </c>
      <c r="H179" s="278">
        <v>2.5806451612903226E-2</v>
      </c>
      <c r="I179" s="444">
        <v>-4.6415770609318993E-2</v>
      </c>
      <c r="J179" s="278">
        <v>7.2222222222222215E-2</v>
      </c>
      <c r="K179" s="445">
        <v>0</v>
      </c>
      <c r="L179" s="447">
        <v>0</v>
      </c>
      <c r="M179" s="284"/>
      <c r="N179" s="284"/>
      <c r="O179" s="284"/>
      <c r="P179" s="284"/>
      <c r="Q179" s="284"/>
      <c r="R179" s="284"/>
      <c r="S179" s="284"/>
      <c r="T179" s="283"/>
      <c r="U179" s="275"/>
      <c r="V179" s="314"/>
      <c r="W179" s="314"/>
      <c r="X179" s="314"/>
      <c r="Y179" s="275"/>
      <c r="Z179" s="275"/>
      <c r="AA179" s="275"/>
      <c r="AB179" s="275"/>
      <c r="AC179" s="275"/>
      <c r="AD179" s="275"/>
      <c r="AE179" s="275"/>
    </row>
    <row r="180" spans="1:31" ht="20.100000000000001" customHeight="1" x14ac:dyDescent="0.3">
      <c r="A180" s="275"/>
      <c r="B180" s="441">
        <v>4</v>
      </c>
      <c r="C180" s="691" t="s">
        <v>41</v>
      </c>
      <c r="D180" s="692"/>
      <c r="E180" s="277">
        <v>130</v>
      </c>
      <c r="F180" s="442">
        <v>0.31630170316301703</v>
      </c>
      <c r="G180" s="279">
        <v>411</v>
      </c>
      <c r="H180" s="278">
        <v>0.12138188608776844</v>
      </c>
      <c r="I180" s="444">
        <v>-3.033461446594142E-2</v>
      </c>
      <c r="J180" s="280">
        <v>0.15171650055370986</v>
      </c>
      <c r="K180" s="445">
        <v>7.4999999999999997E-2</v>
      </c>
      <c r="L180" s="447">
        <v>0.22500000000000001</v>
      </c>
      <c r="M180" s="728" t="s">
        <v>470</v>
      </c>
      <c r="N180" s="729"/>
      <c r="O180" s="729"/>
      <c r="P180" s="729"/>
      <c r="Q180" s="729"/>
      <c r="R180" s="729"/>
      <c r="S180" s="729"/>
      <c r="T180" s="730"/>
      <c r="U180" s="275"/>
      <c r="V180" s="314" t="s">
        <v>607</v>
      </c>
      <c r="W180" s="314" t="s">
        <v>608</v>
      </c>
      <c r="X180" s="314"/>
      <c r="Y180" s="275"/>
      <c r="Z180" s="275"/>
      <c r="AA180" s="3"/>
      <c r="AB180" s="275"/>
      <c r="AC180" s="275"/>
      <c r="AD180" s="275"/>
      <c r="AE180" s="275"/>
    </row>
    <row r="181" spans="1:31" ht="15" customHeight="1" outlineLevel="1" x14ac:dyDescent="0.3">
      <c r="A181" s="275"/>
      <c r="B181" s="474" t="s">
        <v>328</v>
      </c>
      <c r="C181" s="452" t="s">
        <v>41</v>
      </c>
      <c r="D181" s="293" t="s">
        <v>386</v>
      </c>
      <c r="E181" s="276">
        <v>23</v>
      </c>
      <c r="F181" s="442">
        <v>0.323943661971831</v>
      </c>
      <c r="G181" s="279">
        <v>71</v>
      </c>
      <c r="H181" s="278">
        <v>0.17692307692307693</v>
      </c>
      <c r="I181" s="444">
        <v>4.1736851955830045E-3</v>
      </c>
      <c r="J181" s="278">
        <v>0.17274939172749393</v>
      </c>
      <c r="K181" s="445">
        <v>0.25</v>
      </c>
      <c r="L181" s="447">
        <v>0.25</v>
      </c>
      <c r="M181" s="284"/>
      <c r="N181" s="284"/>
      <c r="O181" s="284"/>
      <c r="P181" s="284"/>
      <c r="Q181" s="284"/>
      <c r="R181" s="284"/>
      <c r="S181" s="284"/>
      <c r="T181" s="283"/>
      <c r="U181" s="275"/>
      <c r="V181" s="314"/>
      <c r="W181" s="314"/>
      <c r="X181" s="314"/>
      <c r="Y181" s="275"/>
      <c r="Z181" s="275"/>
      <c r="AA181" s="275"/>
      <c r="AB181" s="275"/>
      <c r="AC181" s="275"/>
      <c r="AD181" s="275"/>
      <c r="AE181" s="275"/>
    </row>
    <row r="182" spans="1:31" ht="15" customHeight="1" outlineLevel="1" x14ac:dyDescent="0.3">
      <c r="A182" s="275"/>
      <c r="B182" s="474" t="s">
        <v>329</v>
      </c>
      <c r="C182" s="452" t="s">
        <v>41</v>
      </c>
      <c r="D182" s="453" t="s">
        <v>385</v>
      </c>
      <c r="E182" s="276">
        <v>20</v>
      </c>
      <c r="F182" s="442">
        <v>0.36363636363636365</v>
      </c>
      <c r="G182" s="279">
        <v>55</v>
      </c>
      <c r="H182" s="278">
        <v>0.15384615384615385</v>
      </c>
      <c r="I182" s="444">
        <v>2.0026202507954338E-2</v>
      </c>
      <c r="J182" s="278">
        <v>0.13381995133819952</v>
      </c>
      <c r="K182" s="445">
        <v>8.3333333333333329E-2</v>
      </c>
      <c r="L182" s="447">
        <v>8.3333333333333329E-2</v>
      </c>
      <c r="M182" s="284"/>
      <c r="N182" s="284"/>
      <c r="O182" s="284"/>
      <c r="P182" s="284"/>
      <c r="Q182" s="284"/>
      <c r="R182" s="284"/>
      <c r="S182" s="284"/>
      <c r="T182" s="283"/>
      <c r="U182" s="275"/>
      <c r="V182" s="314"/>
      <c r="W182" s="314"/>
      <c r="X182" s="314"/>
      <c r="Y182" s="275"/>
      <c r="Z182" s="275"/>
      <c r="AA182" s="275"/>
      <c r="AB182" s="275"/>
      <c r="AC182" s="275"/>
      <c r="AD182" s="275"/>
      <c r="AE182" s="275"/>
    </row>
    <row r="183" spans="1:31" ht="15" customHeight="1" outlineLevel="1" x14ac:dyDescent="0.3">
      <c r="A183" s="275"/>
      <c r="B183" s="474" t="s">
        <v>330</v>
      </c>
      <c r="C183" s="452" t="s">
        <v>41</v>
      </c>
      <c r="D183" s="453" t="s">
        <v>392</v>
      </c>
      <c r="E183" s="276">
        <v>13</v>
      </c>
      <c r="F183" s="442">
        <v>6.4039408866995079E-2</v>
      </c>
      <c r="G183" s="279">
        <v>203</v>
      </c>
      <c r="H183" s="278">
        <v>0.1</v>
      </c>
      <c r="I183" s="444">
        <v>-0.39391727493917272</v>
      </c>
      <c r="J183" s="278">
        <v>0.49391727493917276</v>
      </c>
      <c r="K183" s="445">
        <v>9.0909090909090912E-2</v>
      </c>
      <c r="L183" s="447">
        <v>9.0909090909090912E-2</v>
      </c>
      <c r="M183" s="284"/>
      <c r="N183" s="284"/>
      <c r="O183" s="284"/>
      <c r="P183" s="284"/>
      <c r="Q183" s="284"/>
      <c r="R183" s="284"/>
      <c r="S183" s="284"/>
      <c r="T183" s="283"/>
      <c r="U183" s="275"/>
      <c r="V183" s="314"/>
      <c r="W183" s="314"/>
      <c r="X183" s="314"/>
      <c r="Y183" s="275"/>
      <c r="Z183" s="275"/>
      <c r="AA183" s="275"/>
      <c r="AB183" s="275"/>
      <c r="AC183" s="275"/>
      <c r="AD183" s="275"/>
      <c r="AE183" s="275"/>
    </row>
    <row r="184" spans="1:31" ht="15" customHeight="1" outlineLevel="1" x14ac:dyDescent="0.3">
      <c r="A184" s="275"/>
      <c r="B184" s="474" t="s">
        <v>331</v>
      </c>
      <c r="C184" s="452" t="s">
        <v>41</v>
      </c>
      <c r="D184" s="293"/>
      <c r="E184" s="276">
        <v>0</v>
      </c>
      <c r="F184" s="442" t="s">
        <v>30</v>
      </c>
      <c r="G184" s="279">
        <v>0</v>
      </c>
      <c r="H184" s="278">
        <v>0</v>
      </c>
      <c r="I184" s="444">
        <v>0</v>
      </c>
      <c r="J184" s="278">
        <v>0</v>
      </c>
      <c r="K184" s="445">
        <v>0</v>
      </c>
      <c r="L184" s="447">
        <v>0</v>
      </c>
      <c r="M184" s="284"/>
      <c r="N184" s="284"/>
      <c r="O184" s="284"/>
      <c r="P184" s="284"/>
      <c r="Q184" s="284"/>
      <c r="R184" s="284"/>
      <c r="S184" s="284"/>
      <c r="T184" s="283"/>
      <c r="U184" s="275"/>
      <c r="V184" s="314"/>
      <c r="W184" s="314"/>
      <c r="X184" s="314"/>
      <c r="Y184" s="275"/>
      <c r="Z184" s="275"/>
      <c r="AA184" s="275"/>
      <c r="AB184" s="275"/>
      <c r="AC184" s="275"/>
      <c r="AD184" s="275"/>
      <c r="AE184" s="275"/>
    </row>
    <row r="185" spans="1:31" ht="15" customHeight="1" outlineLevel="1" x14ac:dyDescent="0.3">
      <c r="A185" s="275"/>
      <c r="B185" s="474" t="s">
        <v>332</v>
      </c>
      <c r="C185" s="452" t="s">
        <v>41</v>
      </c>
      <c r="D185" s="454"/>
      <c r="E185" s="276">
        <v>0</v>
      </c>
      <c r="F185" s="442" t="s">
        <v>30</v>
      </c>
      <c r="G185" s="279">
        <v>0</v>
      </c>
      <c r="H185" s="278">
        <v>0</v>
      </c>
      <c r="I185" s="444">
        <v>0</v>
      </c>
      <c r="J185" s="278">
        <v>0</v>
      </c>
      <c r="K185" s="445">
        <v>0</v>
      </c>
      <c r="L185" s="447">
        <v>0</v>
      </c>
      <c r="M185" s="284"/>
      <c r="N185" s="284"/>
      <c r="O185" s="284"/>
      <c r="P185" s="284"/>
      <c r="Q185" s="284"/>
      <c r="R185" s="284"/>
      <c r="S185" s="284"/>
      <c r="T185" s="283"/>
      <c r="U185" s="275"/>
      <c r="V185" s="314"/>
      <c r="W185" s="314"/>
      <c r="X185" s="314"/>
      <c r="Y185" s="275"/>
      <c r="Z185" s="275"/>
      <c r="AA185" s="275"/>
      <c r="AB185" s="275"/>
      <c r="AC185" s="275"/>
      <c r="AD185" s="275"/>
      <c r="AE185" s="275"/>
    </row>
    <row r="186" spans="1:31" ht="20.100000000000001" customHeight="1" x14ac:dyDescent="0.3">
      <c r="A186" s="275"/>
      <c r="B186" s="441">
        <v>5</v>
      </c>
      <c r="C186" s="691" t="s">
        <v>37</v>
      </c>
      <c r="D186" s="692"/>
      <c r="E186" s="277">
        <v>101</v>
      </c>
      <c r="F186" s="442">
        <v>0.36594202898550726</v>
      </c>
      <c r="G186" s="279">
        <v>276</v>
      </c>
      <c r="H186" s="278">
        <v>9.4304388422035479E-2</v>
      </c>
      <c r="I186" s="444">
        <v>-7.578225088485005E-3</v>
      </c>
      <c r="J186" s="280">
        <v>0.10188261351052048</v>
      </c>
      <c r="K186" s="445">
        <v>0</v>
      </c>
      <c r="L186" s="447">
        <v>0.2</v>
      </c>
      <c r="M186" s="728" t="s">
        <v>440</v>
      </c>
      <c r="N186" s="729"/>
      <c r="O186" s="729"/>
      <c r="P186" s="729"/>
      <c r="Q186" s="729"/>
      <c r="R186" s="729"/>
      <c r="S186" s="729"/>
      <c r="T186" s="730"/>
      <c r="U186" s="275"/>
      <c r="V186" s="314" t="s">
        <v>609</v>
      </c>
      <c r="W186" s="314">
        <v>0</v>
      </c>
      <c r="X186" s="314"/>
      <c r="Y186" s="275"/>
      <c r="Z186" s="275"/>
      <c r="AA186" s="275"/>
      <c r="AB186" s="275"/>
      <c r="AC186" s="275"/>
      <c r="AD186" s="275"/>
      <c r="AE186" s="275"/>
    </row>
    <row r="187" spans="1:31" ht="15" customHeight="1" outlineLevel="1" x14ac:dyDescent="0.3">
      <c r="A187" s="275"/>
      <c r="B187" s="475" t="s">
        <v>333</v>
      </c>
      <c r="C187" s="452" t="s">
        <v>37</v>
      </c>
      <c r="D187" s="293" t="s">
        <v>396</v>
      </c>
      <c r="E187" s="276">
        <v>25</v>
      </c>
      <c r="F187" s="442">
        <v>0.25252525252525254</v>
      </c>
      <c r="G187" s="279">
        <v>99</v>
      </c>
      <c r="H187" s="278">
        <v>0.24752475247524752</v>
      </c>
      <c r="I187" s="444">
        <v>-0.1111708996986655</v>
      </c>
      <c r="J187" s="278">
        <v>0.35869565217391303</v>
      </c>
      <c r="K187" s="445">
        <v>0.15789473684210525</v>
      </c>
      <c r="L187" s="447">
        <v>0.21052631578947367</v>
      </c>
      <c r="M187" s="284"/>
      <c r="N187" s="284"/>
      <c r="O187" s="284"/>
      <c r="P187" s="284"/>
      <c r="Q187" s="284"/>
      <c r="R187" s="284"/>
      <c r="S187" s="284"/>
      <c r="T187" s="283"/>
      <c r="U187" s="275"/>
      <c r="V187" s="314"/>
      <c r="W187" s="314"/>
      <c r="X187" s="314"/>
      <c r="Y187" s="275"/>
      <c r="Z187" s="275"/>
      <c r="AA187" s="275"/>
      <c r="AB187" s="275"/>
      <c r="AC187" s="275"/>
      <c r="AD187" s="275"/>
      <c r="AE187" s="275"/>
    </row>
    <row r="188" spans="1:31" ht="15" customHeight="1" outlineLevel="1" x14ac:dyDescent="0.3">
      <c r="A188" s="275"/>
      <c r="B188" s="475" t="s">
        <v>334</v>
      </c>
      <c r="C188" s="452" t="s">
        <v>37</v>
      </c>
      <c r="D188" s="293" t="s">
        <v>397</v>
      </c>
      <c r="E188" s="276">
        <v>3</v>
      </c>
      <c r="F188" s="442">
        <v>4.1666666666666664E-2</v>
      </c>
      <c r="G188" s="279">
        <v>72</v>
      </c>
      <c r="H188" s="278">
        <v>2.9702970297029702E-2</v>
      </c>
      <c r="I188" s="444">
        <v>-0.2311665949203616</v>
      </c>
      <c r="J188" s="278">
        <v>0.2608695652173913</v>
      </c>
      <c r="K188" s="445" t="s">
        <v>32</v>
      </c>
      <c r="L188" s="447" t="s">
        <v>32</v>
      </c>
      <c r="M188" s="284"/>
      <c r="N188" s="284"/>
      <c r="O188" s="284"/>
      <c r="P188" s="284"/>
      <c r="Q188" s="284"/>
      <c r="R188" s="284"/>
      <c r="S188" s="284"/>
      <c r="T188" s="283"/>
      <c r="U188" s="275"/>
      <c r="V188" s="314"/>
      <c r="W188" s="314"/>
      <c r="X188" s="314"/>
      <c r="Y188" s="275"/>
      <c r="Z188" s="275"/>
      <c r="AA188" s="275"/>
      <c r="AB188" s="275"/>
      <c r="AC188" s="275"/>
      <c r="AD188" s="275"/>
      <c r="AE188" s="275"/>
    </row>
    <row r="189" spans="1:31" ht="15" customHeight="1" outlineLevel="1" x14ac:dyDescent="0.3">
      <c r="A189" s="275"/>
      <c r="B189" s="475" t="s">
        <v>335</v>
      </c>
      <c r="C189" s="452" t="s">
        <v>37</v>
      </c>
      <c r="D189" s="293" t="s">
        <v>434</v>
      </c>
      <c r="E189" s="276">
        <v>0</v>
      </c>
      <c r="F189" s="442">
        <v>0</v>
      </c>
      <c r="G189" s="279">
        <v>1</v>
      </c>
      <c r="H189" s="278">
        <v>0</v>
      </c>
      <c r="I189" s="444">
        <v>-3.6231884057971015E-3</v>
      </c>
      <c r="J189" s="278">
        <v>3.6231884057971015E-3</v>
      </c>
      <c r="K189" s="445" t="s">
        <v>32</v>
      </c>
      <c r="L189" s="447" t="s">
        <v>32</v>
      </c>
      <c r="M189" s="284"/>
      <c r="N189" s="284"/>
      <c r="O189" s="284"/>
      <c r="P189" s="284"/>
      <c r="Q189" s="284"/>
      <c r="R189" s="284"/>
      <c r="S189" s="284"/>
      <c r="T189" s="283"/>
      <c r="U189" s="275"/>
      <c r="V189" s="314"/>
      <c r="W189" s="314"/>
      <c r="X189" s="314"/>
      <c r="Y189" s="275"/>
      <c r="Z189" s="275"/>
      <c r="AA189" s="275"/>
      <c r="AB189" s="275"/>
      <c r="AC189" s="275"/>
      <c r="AD189" s="275"/>
      <c r="AE189" s="275"/>
    </row>
    <row r="190" spans="1:31" ht="15" customHeight="1" outlineLevel="1" x14ac:dyDescent="0.3">
      <c r="A190" s="275"/>
      <c r="B190" s="475" t="s">
        <v>336</v>
      </c>
      <c r="C190" s="452" t="s">
        <v>37</v>
      </c>
      <c r="D190" s="293"/>
      <c r="E190" s="276">
        <v>0</v>
      </c>
      <c r="F190" s="442" t="s">
        <v>30</v>
      </c>
      <c r="G190" s="279">
        <v>0</v>
      </c>
      <c r="H190" s="278">
        <v>0</v>
      </c>
      <c r="I190" s="444">
        <v>0</v>
      </c>
      <c r="J190" s="278">
        <v>0</v>
      </c>
      <c r="K190" s="445">
        <v>0</v>
      </c>
      <c r="L190" s="447">
        <v>0</v>
      </c>
      <c r="M190" s="284"/>
      <c r="N190" s="284"/>
      <c r="O190" s="284"/>
      <c r="P190" s="284"/>
      <c r="Q190" s="284"/>
      <c r="R190" s="284"/>
      <c r="S190" s="284"/>
      <c r="T190" s="283"/>
      <c r="U190" s="275"/>
      <c r="V190" s="314"/>
      <c r="W190" s="314"/>
      <c r="X190" s="314"/>
      <c r="Y190" s="275"/>
      <c r="Z190" s="275"/>
      <c r="AA190" s="275"/>
      <c r="AB190" s="275"/>
      <c r="AC190" s="275"/>
      <c r="AD190" s="275"/>
      <c r="AE190" s="275"/>
    </row>
    <row r="191" spans="1:31" ht="15" customHeight="1" outlineLevel="1" x14ac:dyDescent="0.3">
      <c r="A191" s="275"/>
      <c r="B191" s="475" t="s">
        <v>337</v>
      </c>
      <c r="C191" s="455" t="s">
        <v>37</v>
      </c>
      <c r="D191" s="293"/>
      <c r="E191" s="276">
        <v>0</v>
      </c>
      <c r="F191" s="442" t="s">
        <v>30</v>
      </c>
      <c r="G191" s="279">
        <v>0</v>
      </c>
      <c r="H191" s="278">
        <v>0</v>
      </c>
      <c r="I191" s="444">
        <v>0</v>
      </c>
      <c r="J191" s="278">
        <v>0</v>
      </c>
      <c r="K191" s="445">
        <v>0</v>
      </c>
      <c r="L191" s="447">
        <v>0</v>
      </c>
      <c r="M191" s="284"/>
      <c r="N191" s="284"/>
      <c r="O191" s="284"/>
      <c r="P191" s="284"/>
      <c r="Q191" s="284"/>
      <c r="R191" s="284"/>
      <c r="S191" s="284"/>
      <c r="T191" s="283"/>
      <c r="U191" s="275"/>
      <c r="V191" s="314"/>
      <c r="W191" s="314"/>
      <c r="X191" s="314"/>
      <c r="Y191" s="275"/>
      <c r="Z191" s="275"/>
      <c r="AA191" s="275"/>
      <c r="AB191" s="275"/>
      <c r="AC191" s="275"/>
      <c r="AD191" s="275"/>
      <c r="AE191" s="275"/>
    </row>
    <row r="192" spans="1:31" ht="20.100000000000001" customHeight="1" x14ac:dyDescent="0.3">
      <c r="A192" s="275"/>
      <c r="B192" s="450">
        <v>6</v>
      </c>
      <c r="C192" s="698" t="s">
        <v>34</v>
      </c>
      <c r="D192" s="699"/>
      <c r="E192" s="277">
        <v>65</v>
      </c>
      <c r="F192" s="442">
        <v>0.35135135135135137</v>
      </c>
      <c r="G192" s="279">
        <v>185</v>
      </c>
      <c r="H192" s="278">
        <v>6.069094304388422E-2</v>
      </c>
      <c r="I192" s="444">
        <v>-7.5999392004863983E-3</v>
      </c>
      <c r="J192" s="280">
        <v>6.8290882244370618E-2</v>
      </c>
      <c r="K192" s="445">
        <v>0</v>
      </c>
      <c r="L192" s="447">
        <v>2.7027027027027029E-2</v>
      </c>
      <c r="M192" s="728" t="s">
        <v>472</v>
      </c>
      <c r="N192" s="729"/>
      <c r="O192" s="729"/>
      <c r="P192" s="729"/>
      <c r="Q192" s="729"/>
      <c r="R192" s="729"/>
      <c r="S192" s="729"/>
      <c r="T192" s="730"/>
      <c r="U192" s="275"/>
      <c r="V192" s="314" t="s">
        <v>614</v>
      </c>
      <c r="W192" s="314">
        <v>0</v>
      </c>
      <c r="X192" s="314"/>
      <c r="Y192" s="275"/>
      <c r="Z192" s="275"/>
      <c r="AA192" s="275"/>
      <c r="AB192" s="275"/>
      <c r="AC192" s="275"/>
      <c r="AD192" s="275"/>
      <c r="AE192" s="275"/>
    </row>
    <row r="193" spans="1:31" ht="15" customHeight="1" outlineLevel="1" x14ac:dyDescent="0.3">
      <c r="A193" s="275"/>
      <c r="B193" s="475" t="s">
        <v>338</v>
      </c>
      <c r="C193" s="452" t="s">
        <v>34</v>
      </c>
      <c r="D193" s="293" t="s">
        <v>400</v>
      </c>
      <c r="E193" s="276">
        <v>2</v>
      </c>
      <c r="F193" s="442">
        <v>0.66666666666666663</v>
      </c>
      <c r="G193" s="279">
        <v>3</v>
      </c>
      <c r="H193" s="278">
        <v>3.0769230769230771E-2</v>
      </c>
      <c r="I193" s="444">
        <v>1.4553014553014554E-2</v>
      </c>
      <c r="J193" s="278">
        <v>1.6216216216216217E-2</v>
      </c>
      <c r="K193" s="445">
        <v>0</v>
      </c>
      <c r="L193" s="447">
        <v>0</v>
      </c>
      <c r="M193" s="284"/>
      <c r="N193" s="284"/>
      <c r="O193" s="284"/>
      <c r="P193" s="284"/>
      <c r="Q193" s="284"/>
      <c r="R193" s="284"/>
      <c r="S193" s="284"/>
      <c r="T193" s="283"/>
      <c r="U193" s="275"/>
      <c r="V193" s="314"/>
      <c r="W193" s="314"/>
      <c r="X193" s="314"/>
      <c r="Y193" s="275"/>
      <c r="Z193" s="275"/>
      <c r="AA193" s="275"/>
      <c r="AB193" s="275"/>
      <c r="AC193" s="275"/>
      <c r="AD193" s="275"/>
      <c r="AE193" s="275"/>
    </row>
    <row r="194" spans="1:31" ht="15" customHeight="1" outlineLevel="1" x14ac:dyDescent="0.3">
      <c r="A194" s="275"/>
      <c r="B194" s="475" t="s">
        <v>339</v>
      </c>
      <c r="C194" s="452" t="s">
        <v>34</v>
      </c>
      <c r="D194" s="293" t="s">
        <v>383</v>
      </c>
      <c r="E194" s="276">
        <v>2</v>
      </c>
      <c r="F194" s="442" t="s">
        <v>30</v>
      </c>
      <c r="G194" s="279">
        <v>0</v>
      </c>
      <c r="H194" s="278">
        <v>3.0769230769230771E-2</v>
      </c>
      <c r="I194" s="444">
        <v>3.0769230769230771E-2</v>
      </c>
      <c r="J194" s="278">
        <v>0</v>
      </c>
      <c r="K194" s="445">
        <v>0</v>
      </c>
      <c r="L194" s="447">
        <v>0</v>
      </c>
      <c r="M194" s="284"/>
      <c r="N194" s="284"/>
      <c r="O194" s="284"/>
      <c r="P194" s="284"/>
      <c r="Q194" s="284"/>
      <c r="R194" s="284"/>
      <c r="S194" s="284"/>
      <c r="T194" s="283"/>
      <c r="U194" s="275"/>
      <c r="V194" s="314"/>
      <c r="W194" s="314"/>
      <c r="X194" s="314"/>
      <c r="Y194" s="275"/>
      <c r="Z194" s="275"/>
      <c r="AA194" s="275"/>
      <c r="AB194" s="275"/>
      <c r="AC194" s="275"/>
      <c r="AD194" s="275"/>
      <c r="AE194" s="275"/>
    </row>
    <row r="195" spans="1:31" ht="15" customHeight="1" outlineLevel="1" x14ac:dyDescent="0.3">
      <c r="A195" s="275"/>
      <c r="B195" s="475" t="s">
        <v>340</v>
      </c>
      <c r="C195" s="452" t="s">
        <v>34</v>
      </c>
      <c r="D195" s="293" t="s">
        <v>391</v>
      </c>
      <c r="E195" s="276">
        <v>2</v>
      </c>
      <c r="F195" s="442" t="s">
        <v>30</v>
      </c>
      <c r="G195" s="279">
        <v>0</v>
      </c>
      <c r="H195" s="278">
        <v>3.0769230769230771E-2</v>
      </c>
      <c r="I195" s="444">
        <v>3.0769230769230771E-2</v>
      </c>
      <c r="J195" s="278">
        <v>0</v>
      </c>
      <c r="K195" s="445">
        <v>0</v>
      </c>
      <c r="L195" s="447">
        <v>0</v>
      </c>
      <c r="M195" s="284"/>
      <c r="N195" s="284"/>
      <c r="O195" s="284"/>
      <c r="P195" s="284"/>
      <c r="Q195" s="284"/>
      <c r="R195" s="284"/>
      <c r="S195" s="284"/>
      <c r="T195" s="283"/>
      <c r="U195" s="275"/>
      <c r="V195" s="314"/>
      <c r="W195" s="314"/>
      <c r="X195" s="314"/>
      <c r="Y195" s="275"/>
      <c r="Z195" s="275"/>
      <c r="AA195" s="275"/>
      <c r="AB195" s="275"/>
      <c r="AC195" s="275"/>
      <c r="AD195" s="275"/>
      <c r="AE195" s="275"/>
    </row>
    <row r="196" spans="1:31" ht="15" customHeight="1" outlineLevel="1" x14ac:dyDescent="0.3">
      <c r="A196" s="275"/>
      <c r="B196" s="475" t="s">
        <v>341</v>
      </c>
      <c r="C196" s="452" t="s">
        <v>34</v>
      </c>
      <c r="D196" s="293"/>
      <c r="E196" s="276">
        <v>0</v>
      </c>
      <c r="F196" s="442" t="s">
        <v>30</v>
      </c>
      <c r="G196" s="279">
        <v>0</v>
      </c>
      <c r="H196" s="278">
        <v>0</v>
      </c>
      <c r="I196" s="444">
        <v>0</v>
      </c>
      <c r="J196" s="278">
        <v>0</v>
      </c>
      <c r="K196" s="445">
        <v>0</v>
      </c>
      <c r="L196" s="447">
        <v>0</v>
      </c>
      <c r="M196" s="284"/>
      <c r="N196" s="284"/>
      <c r="O196" s="284"/>
      <c r="P196" s="284"/>
      <c r="Q196" s="284"/>
      <c r="R196" s="284"/>
      <c r="S196" s="284"/>
      <c r="T196" s="283"/>
      <c r="U196" s="275"/>
      <c r="V196" s="314"/>
      <c r="W196" s="314"/>
      <c r="X196" s="314"/>
      <c r="Y196" s="275"/>
      <c r="Z196" s="275"/>
      <c r="AA196" s="275"/>
      <c r="AB196" s="275"/>
      <c r="AC196" s="275"/>
      <c r="AD196" s="275"/>
      <c r="AE196" s="275"/>
    </row>
    <row r="197" spans="1:31" ht="15" customHeight="1" outlineLevel="1" x14ac:dyDescent="0.3">
      <c r="A197" s="275"/>
      <c r="B197" s="475" t="s">
        <v>342</v>
      </c>
      <c r="C197" s="455" t="s">
        <v>34</v>
      </c>
      <c r="D197" s="293"/>
      <c r="E197" s="276">
        <v>0</v>
      </c>
      <c r="F197" s="442" t="s">
        <v>30</v>
      </c>
      <c r="G197" s="279">
        <v>0</v>
      </c>
      <c r="H197" s="278">
        <v>0</v>
      </c>
      <c r="I197" s="444">
        <v>0</v>
      </c>
      <c r="J197" s="278">
        <v>0</v>
      </c>
      <c r="K197" s="445">
        <v>0</v>
      </c>
      <c r="L197" s="447">
        <v>0</v>
      </c>
      <c r="M197" s="284"/>
      <c r="N197" s="284"/>
      <c r="O197" s="284"/>
      <c r="P197" s="284"/>
      <c r="Q197" s="284"/>
      <c r="R197" s="284"/>
      <c r="S197" s="284"/>
      <c r="T197" s="283"/>
      <c r="U197" s="275"/>
      <c r="V197" s="314"/>
      <c r="W197" s="314"/>
      <c r="X197" s="314"/>
      <c r="Y197" s="275"/>
      <c r="Z197" s="275"/>
      <c r="AA197" s="275"/>
      <c r="AB197" s="275"/>
      <c r="AC197" s="275"/>
      <c r="AD197" s="275"/>
      <c r="AE197" s="275"/>
    </row>
    <row r="198" spans="1:31" ht="20.100000000000001" customHeight="1" x14ac:dyDescent="0.3">
      <c r="A198" s="275"/>
      <c r="B198" s="450">
        <v>7</v>
      </c>
      <c r="C198" s="691" t="s">
        <v>237</v>
      </c>
      <c r="D198" s="692"/>
      <c r="E198" s="277">
        <v>54</v>
      </c>
      <c r="F198" s="442">
        <v>0.77142857142857146</v>
      </c>
      <c r="G198" s="279">
        <v>70</v>
      </c>
      <c r="H198" s="278">
        <v>5.0420168067226892E-2</v>
      </c>
      <c r="I198" s="444">
        <v>2.4580374785573147E-2</v>
      </c>
      <c r="J198" s="280">
        <v>2.5839793281653745E-2</v>
      </c>
      <c r="K198" s="445">
        <v>0.1111111111111111</v>
      </c>
      <c r="L198" s="447">
        <v>0.27777777777777779</v>
      </c>
      <c r="M198" s="728" t="s">
        <v>638</v>
      </c>
      <c r="N198" s="729"/>
      <c r="O198" s="729"/>
      <c r="P198" s="729"/>
      <c r="Q198" s="729"/>
      <c r="R198" s="729"/>
      <c r="S198" s="729"/>
      <c r="T198" s="730"/>
      <c r="U198" s="275"/>
      <c r="V198" s="314" t="s">
        <v>612</v>
      </c>
      <c r="W198" s="314">
        <v>0</v>
      </c>
      <c r="X198" s="314"/>
      <c r="Y198" s="275"/>
      <c r="Z198" s="275"/>
      <c r="AA198" s="275"/>
      <c r="AB198" s="275"/>
      <c r="AC198" s="275"/>
      <c r="AD198" s="275"/>
      <c r="AE198" s="275"/>
    </row>
    <row r="199" spans="1:31" ht="15" customHeight="1" outlineLevel="1" x14ac:dyDescent="0.3">
      <c r="A199" s="275"/>
      <c r="B199" s="475" t="s">
        <v>343</v>
      </c>
      <c r="C199" s="452" t="s">
        <v>237</v>
      </c>
      <c r="D199" s="293" t="s">
        <v>382</v>
      </c>
      <c r="E199" s="276">
        <v>12</v>
      </c>
      <c r="F199" s="442">
        <v>0.42857142857142855</v>
      </c>
      <c r="G199" s="279">
        <v>28</v>
      </c>
      <c r="H199" s="278">
        <v>0.22222222222222221</v>
      </c>
      <c r="I199" s="444">
        <v>-0.17777777777777781</v>
      </c>
      <c r="J199" s="278">
        <v>0.4</v>
      </c>
      <c r="K199" s="445">
        <v>0</v>
      </c>
      <c r="L199" s="447">
        <v>0.44444444444444442</v>
      </c>
      <c r="M199" s="284"/>
      <c r="N199" s="284"/>
      <c r="O199" s="284"/>
      <c r="P199" s="284"/>
      <c r="Q199" s="284"/>
      <c r="R199" s="284"/>
      <c r="S199" s="284"/>
      <c r="T199" s="283"/>
      <c r="U199" s="275"/>
      <c r="V199" s="314"/>
      <c r="W199" s="314"/>
      <c r="X199" s="314"/>
      <c r="Y199" s="275"/>
      <c r="Z199" s="275"/>
      <c r="AA199" s="275"/>
      <c r="AB199" s="275"/>
      <c r="AC199" s="275"/>
      <c r="AD199" s="275"/>
      <c r="AE199" s="275"/>
    </row>
    <row r="200" spans="1:31" ht="15" customHeight="1" outlineLevel="1" x14ac:dyDescent="0.3">
      <c r="A200" s="275"/>
      <c r="B200" s="475" t="s">
        <v>344</v>
      </c>
      <c r="C200" s="452" t="s">
        <v>237</v>
      </c>
      <c r="D200" s="293"/>
      <c r="E200" s="276">
        <v>0</v>
      </c>
      <c r="F200" s="442" t="s">
        <v>30</v>
      </c>
      <c r="G200" s="279">
        <v>0</v>
      </c>
      <c r="H200" s="278">
        <v>0</v>
      </c>
      <c r="I200" s="444">
        <v>0</v>
      </c>
      <c r="J200" s="278">
        <v>0</v>
      </c>
      <c r="K200" s="445">
        <v>0</v>
      </c>
      <c r="L200" s="447">
        <v>0</v>
      </c>
      <c r="M200" s="284"/>
      <c r="N200" s="284"/>
      <c r="O200" s="284"/>
      <c r="P200" s="284"/>
      <c r="Q200" s="284"/>
      <c r="R200" s="284"/>
      <c r="S200" s="284"/>
      <c r="T200" s="283"/>
      <c r="U200" s="275"/>
      <c r="V200" s="314"/>
      <c r="W200" s="314"/>
      <c r="X200" s="314"/>
      <c r="Y200" s="275"/>
      <c r="Z200" s="275"/>
      <c r="AA200" s="275"/>
      <c r="AB200" s="275"/>
      <c r="AC200" s="275"/>
      <c r="AD200" s="275"/>
      <c r="AE200" s="275"/>
    </row>
    <row r="201" spans="1:31" ht="15" customHeight="1" outlineLevel="1" x14ac:dyDescent="0.3">
      <c r="A201" s="275"/>
      <c r="B201" s="475" t="s">
        <v>345</v>
      </c>
      <c r="C201" s="452" t="s">
        <v>237</v>
      </c>
      <c r="D201" s="293"/>
      <c r="E201" s="276">
        <v>0</v>
      </c>
      <c r="F201" s="442" t="s">
        <v>30</v>
      </c>
      <c r="G201" s="279">
        <v>0</v>
      </c>
      <c r="H201" s="278">
        <v>0</v>
      </c>
      <c r="I201" s="444">
        <v>0</v>
      </c>
      <c r="J201" s="278">
        <v>0</v>
      </c>
      <c r="K201" s="445">
        <v>0</v>
      </c>
      <c r="L201" s="447">
        <v>0</v>
      </c>
      <c r="M201" s="284"/>
      <c r="N201" s="284"/>
      <c r="O201" s="284"/>
      <c r="P201" s="284"/>
      <c r="Q201" s="284"/>
      <c r="R201" s="284"/>
      <c r="S201" s="284"/>
      <c r="T201" s="283"/>
      <c r="U201" s="275"/>
      <c r="V201" s="314"/>
      <c r="W201" s="314"/>
      <c r="X201" s="314"/>
      <c r="Y201" s="275"/>
      <c r="Z201" s="275"/>
      <c r="AA201" s="275"/>
      <c r="AB201" s="275"/>
      <c r="AC201" s="275"/>
      <c r="AD201" s="275"/>
      <c r="AE201" s="275"/>
    </row>
    <row r="202" spans="1:31" ht="15" customHeight="1" outlineLevel="1" x14ac:dyDescent="0.3">
      <c r="A202" s="275"/>
      <c r="B202" s="475" t="s">
        <v>346</v>
      </c>
      <c r="C202" s="452" t="s">
        <v>237</v>
      </c>
      <c r="D202" s="293"/>
      <c r="E202" s="276">
        <v>0</v>
      </c>
      <c r="F202" s="442" t="s">
        <v>30</v>
      </c>
      <c r="G202" s="279">
        <v>0</v>
      </c>
      <c r="H202" s="278">
        <v>0</v>
      </c>
      <c r="I202" s="444">
        <v>0</v>
      </c>
      <c r="J202" s="278">
        <v>0</v>
      </c>
      <c r="K202" s="445">
        <v>0</v>
      </c>
      <c r="L202" s="447">
        <v>0</v>
      </c>
      <c r="M202" s="284"/>
      <c r="N202" s="284"/>
      <c r="O202" s="284"/>
      <c r="P202" s="284"/>
      <c r="Q202" s="284"/>
      <c r="R202" s="284"/>
      <c r="S202" s="284"/>
      <c r="T202" s="283"/>
      <c r="U202" s="275"/>
      <c r="V202" s="314"/>
      <c r="W202" s="314"/>
      <c r="X202" s="314"/>
      <c r="Y202" s="275"/>
      <c r="Z202" s="275"/>
      <c r="AA202" s="275"/>
      <c r="AB202" s="275"/>
      <c r="AC202" s="275"/>
      <c r="AD202" s="275"/>
      <c r="AE202" s="275"/>
    </row>
    <row r="203" spans="1:31" ht="15" customHeight="1" outlineLevel="1" x14ac:dyDescent="0.3">
      <c r="A203" s="275"/>
      <c r="B203" s="475" t="s">
        <v>347</v>
      </c>
      <c r="C203" s="455" t="s">
        <v>237</v>
      </c>
      <c r="D203" s="293"/>
      <c r="E203" s="276">
        <v>0</v>
      </c>
      <c r="F203" s="442" t="s">
        <v>30</v>
      </c>
      <c r="G203" s="279">
        <v>0</v>
      </c>
      <c r="H203" s="278">
        <v>0</v>
      </c>
      <c r="I203" s="444">
        <v>0</v>
      </c>
      <c r="J203" s="278">
        <v>0</v>
      </c>
      <c r="K203" s="445">
        <v>0</v>
      </c>
      <c r="L203" s="447">
        <v>0</v>
      </c>
      <c r="M203" s="284"/>
      <c r="N203" s="284"/>
      <c r="O203" s="284"/>
      <c r="P203" s="284"/>
      <c r="Q203" s="284"/>
      <c r="R203" s="284"/>
      <c r="S203" s="284"/>
      <c r="T203" s="283"/>
      <c r="U203" s="275"/>
      <c r="V203" s="314"/>
      <c r="W203" s="314"/>
      <c r="X203" s="314"/>
      <c r="Y203" s="275"/>
      <c r="Z203" s="275"/>
      <c r="AA203" s="275"/>
      <c r="AB203" s="275"/>
      <c r="AC203" s="275"/>
      <c r="AD203" s="275"/>
      <c r="AE203" s="275"/>
    </row>
    <row r="204" spans="1:31" ht="20.100000000000001" customHeight="1" x14ac:dyDescent="0.3">
      <c r="A204" s="275"/>
      <c r="B204" s="450">
        <v>8</v>
      </c>
      <c r="C204" s="691" t="s">
        <v>43</v>
      </c>
      <c r="D204" s="692"/>
      <c r="E204" s="277">
        <v>53</v>
      </c>
      <c r="F204" s="442">
        <v>0.3045977011494253</v>
      </c>
      <c r="G204" s="279">
        <v>174</v>
      </c>
      <c r="H204" s="278">
        <v>4.9486461251167131E-2</v>
      </c>
      <c r="I204" s="444">
        <v>-1.4743882048943606E-2</v>
      </c>
      <c r="J204" s="280">
        <v>6.4230343300110737E-2</v>
      </c>
      <c r="K204" s="445">
        <v>0.25</v>
      </c>
      <c r="L204" s="447">
        <v>0.25</v>
      </c>
      <c r="M204" s="728" t="s">
        <v>516</v>
      </c>
      <c r="N204" s="729"/>
      <c r="O204" s="729"/>
      <c r="P204" s="729"/>
      <c r="Q204" s="729"/>
      <c r="R204" s="729"/>
      <c r="S204" s="729"/>
      <c r="T204" s="730"/>
      <c r="U204" s="275"/>
      <c r="V204" s="314">
        <v>0</v>
      </c>
      <c r="W204" s="314">
        <v>0</v>
      </c>
      <c r="X204" s="314"/>
      <c r="Y204" s="275"/>
      <c r="Z204" s="275"/>
      <c r="AA204" s="275"/>
      <c r="AB204" s="275"/>
      <c r="AC204" s="275"/>
      <c r="AD204" s="275"/>
      <c r="AE204" s="275"/>
    </row>
    <row r="205" spans="1:31" ht="15" customHeight="1" outlineLevel="1" x14ac:dyDescent="0.3">
      <c r="A205" s="275"/>
      <c r="B205" s="475" t="s">
        <v>348</v>
      </c>
      <c r="C205" s="452" t="s">
        <v>43</v>
      </c>
      <c r="D205" s="293" t="s">
        <v>395</v>
      </c>
      <c r="E205" s="276">
        <v>14</v>
      </c>
      <c r="F205" s="442">
        <v>0.15053763440860216</v>
      </c>
      <c r="G205" s="279">
        <v>93</v>
      </c>
      <c r="H205" s="278">
        <v>0.26415094339622641</v>
      </c>
      <c r="I205" s="444">
        <v>-0.2703318152244632</v>
      </c>
      <c r="J205" s="278">
        <v>0.53448275862068961</v>
      </c>
      <c r="K205" s="445">
        <v>0.2</v>
      </c>
      <c r="L205" s="447">
        <v>0.1</v>
      </c>
      <c r="M205" s="284"/>
      <c r="N205" s="284"/>
      <c r="O205" s="284"/>
      <c r="P205" s="284"/>
      <c r="Q205" s="284"/>
      <c r="R205" s="284"/>
      <c r="S205" s="284"/>
      <c r="T205" s="283"/>
      <c r="U205" s="275"/>
      <c r="V205" s="314"/>
      <c r="W205" s="314"/>
      <c r="X205" s="314"/>
      <c r="Y205" s="275"/>
      <c r="Z205" s="275"/>
      <c r="AA205" s="275"/>
      <c r="AB205" s="275"/>
      <c r="AC205" s="275"/>
      <c r="AD205" s="275"/>
      <c r="AE205" s="275"/>
    </row>
    <row r="206" spans="1:31" ht="15" customHeight="1" outlineLevel="1" x14ac:dyDescent="0.3">
      <c r="A206" s="275"/>
      <c r="B206" s="475" t="s">
        <v>349</v>
      </c>
      <c r="C206" s="452" t="s">
        <v>43</v>
      </c>
      <c r="D206" s="293" t="s">
        <v>388</v>
      </c>
      <c r="E206" s="276">
        <v>4</v>
      </c>
      <c r="F206" s="442">
        <v>0.08</v>
      </c>
      <c r="G206" s="279">
        <v>50</v>
      </c>
      <c r="H206" s="278">
        <v>7.5471698113207544E-2</v>
      </c>
      <c r="I206" s="444">
        <v>-0.21188462372587291</v>
      </c>
      <c r="J206" s="278">
        <v>0.28735632183908044</v>
      </c>
      <c r="K206" s="445">
        <v>0.5</v>
      </c>
      <c r="L206" s="447">
        <v>0</v>
      </c>
      <c r="M206" s="284"/>
      <c r="N206" s="284"/>
      <c r="O206" s="284"/>
      <c r="P206" s="284"/>
      <c r="Q206" s="284"/>
      <c r="R206" s="284"/>
      <c r="S206" s="284"/>
      <c r="T206" s="283"/>
      <c r="U206" s="275"/>
      <c r="V206" s="314"/>
      <c r="W206" s="314"/>
      <c r="X206" s="314"/>
      <c r="Y206" s="275"/>
      <c r="Z206" s="275"/>
      <c r="AA206" s="275"/>
      <c r="AB206" s="275"/>
      <c r="AC206" s="275"/>
      <c r="AD206" s="275"/>
      <c r="AE206" s="275"/>
    </row>
    <row r="207" spans="1:31" ht="15" customHeight="1" outlineLevel="1" x14ac:dyDescent="0.3">
      <c r="A207" s="275"/>
      <c r="B207" s="475" t="s">
        <v>350</v>
      </c>
      <c r="C207" s="452" t="s">
        <v>43</v>
      </c>
      <c r="D207" s="293"/>
      <c r="E207" s="276">
        <v>0</v>
      </c>
      <c r="F207" s="442" t="s">
        <v>30</v>
      </c>
      <c r="G207" s="279">
        <v>0</v>
      </c>
      <c r="H207" s="278">
        <v>0</v>
      </c>
      <c r="I207" s="444">
        <v>0</v>
      </c>
      <c r="J207" s="278">
        <v>0</v>
      </c>
      <c r="K207" s="445">
        <v>0</v>
      </c>
      <c r="L207" s="447">
        <v>0</v>
      </c>
      <c r="M207" s="284"/>
      <c r="N207" s="284"/>
      <c r="O207" s="284"/>
      <c r="P207" s="284"/>
      <c r="Q207" s="284"/>
      <c r="R207" s="284"/>
      <c r="S207" s="284"/>
      <c r="T207" s="283"/>
      <c r="U207" s="275"/>
      <c r="V207" s="314"/>
      <c r="W207" s="314"/>
      <c r="X207" s="314"/>
      <c r="Y207" s="275"/>
      <c r="Z207" s="275"/>
      <c r="AA207" s="275"/>
      <c r="AB207" s="275"/>
      <c r="AC207" s="275"/>
      <c r="AD207" s="275"/>
      <c r="AE207" s="275"/>
    </row>
    <row r="208" spans="1:31" ht="15" customHeight="1" outlineLevel="1" x14ac:dyDescent="0.3">
      <c r="A208" s="275"/>
      <c r="B208" s="475" t="s">
        <v>351</v>
      </c>
      <c r="C208" s="452" t="s">
        <v>43</v>
      </c>
      <c r="D208" s="293"/>
      <c r="E208" s="276">
        <v>0</v>
      </c>
      <c r="F208" s="442" t="s">
        <v>30</v>
      </c>
      <c r="G208" s="279">
        <v>0</v>
      </c>
      <c r="H208" s="278">
        <v>0</v>
      </c>
      <c r="I208" s="444">
        <v>0</v>
      </c>
      <c r="J208" s="278">
        <v>0</v>
      </c>
      <c r="K208" s="445">
        <v>0</v>
      </c>
      <c r="L208" s="447">
        <v>0</v>
      </c>
      <c r="M208" s="284"/>
      <c r="N208" s="284"/>
      <c r="O208" s="284"/>
      <c r="P208" s="284"/>
      <c r="Q208" s="284"/>
      <c r="R208" s="284"/>
      <c r="S208" s="284"/>
      <c r="T208" s="283"/>
      <c r="U208" s="275"/>
      <c r="V208" s="314"/>
      <c r="W208" s="314"/>
      <c r="X208" s="314"/>
      <c r="Y208" s="275"/>
      <c r="Z208" s="275"/>
      <c r="AA208" s="275"/>
      <c r="AB208" s="275"/>
      <c r="AC208" s="275"/>
      <c r="AD208" s="275"/>
      <c r="AE208" s="275"/>
    </row>
    <row r="209" spans="1:389" ht="15" customHeight="1" outlineLevel="1" x14ac:dyDescent="0.3">
      <c r="A209" s="275"/>
      <c r="B209" s="475" t="s">
        <v>352</v>
      </c>
      <c r="C209" s="455" t="s">
        <v>43</v>
      </c>
      <c r="D209" s="293"/>
      <c r="E209" s="276">
        <v>0</v>
      </c>
      <c r="F209" s="442" t="s">
        <v>30</v>
      </c>
      <c r="G209" s="279">
        <v>0</v>
      </c>
      <c r="H209" s="278">
        <v>0</v>
      </c>
      <c r="I209" s="444">
        <v>0</v>
      </c>
      <c r="J209" s="278">
        <v>0</v>
      </c>
      <c r="K209" s="445">
        <v>0</v>
      </c>
      <c r="L209" s="447">
        <v>0</v>
      </c>
      <c r="M209" s="284"/>
      <c r="N209" s="284"/>
      <c r="O209" s="284"/>
      <c r="P209" s="284"/>
      <c r="Q209" s="284"/>
      <c r="R209" s="284"/>
      <c r="S209" s="284"/>
      <c r="T209" s="283"/>
      <c r="U209" s="275"/>
      <c r="V209" s="314"/>
      <c r="W209" s="314"/>
      <c r="X209" s="314"/>
      <c r="Y209" s="275"/>
      <c r="Z209" s="275"/>
      <c r="AA209" s="275"/>
      <c r="AB209" s="275"/>
      <c r="AC209" s="275"/>
      <c r="AD209" s="275"/>
      <c r="AE209" s="275"/>
    </row>
    <row r="210" spans="1:389" ht="20.100000000000001" customHeight="1" x14ac:dyDescent="0.3">
      <c r="A210" s="275"/>
      <c r="B210" s="450">
        <v>9</v>
      </c>
      <c r="C210" s="693" t="s">
        <v>40</v>
      </c>
      <c r="D210" s="694"/>
      <c r="E210" s="277">
        <v>43</v>
      </c>
      <c r="F210" s="442">
        <v>1.4827586206896552</v>
      </c>
      <c r="G210" s="279">
        <v>29</v>
      </c>
      <c r="H210" s="278">
        <v>4.0149393090569564E-2</v>
      </c>
      <c r="I210" s="444">
        <v>2.9444335873884439E-2</v>
      </c>
      <c r="J210" s="280">
        <v>1.0705057216685123E-2</v>
      </c>
      <c r="K210" s="445">
        <v>0</v>
      </c>
      <c r="L210" s="447">
        <v>0</v>
      </c>
      <c r="M210" s="728" t="s">
        <v>473</v>
      </c>
      <c r="N210" s="729"/>
      <c r="O210" s="729"/>
      <c r="P210" s="729"/>
      <c r="Q210" s="729"/>
      <c r="R210" s="729"/>
      <c r="S210" s="729"/>
      <c r="T210" s="730"/>
      <c r="U210" s="275"/>
      <c r="V210" s="314" t="s">
        <v>613</v>
      </c>
      <c r="W210" s="314">
        <v>0</v>
      </c>
      <c r="X210" s="314"/>
      <c r="Y210" s="275"/>
      <c r="Z210" s="275"/>
      <c r="AA210" s="275"/>
      <c r="AB210" s="275"/>
      <c r="AC210" s="275"/>
      <c r="AD210" s="275"/>
      <c r="AE210" s="275"/>
    </row>
    <row r="211" spans="1:389" ht="15" customHeight="1" outlineLevel="1" x14ac:dyDescent="0.3">
      <c r="A211" s="275"/>
      <c r="B211" s="475" t="s">
        <v>353</v>
      </c>
      <c r="C211" s="452" t="s">
        <v>40</v>
      </c>
      <c r="D211" s="294" t="s">
        <v>387</v>
      </c>
      <c r="E211" s="276">
        <v>1</v>
      </c>
      <c r="F211" s="442">
        <v>5.8823529411764705E-2</v>
      </c>
      <c r="G211" s="279">
        <v>17</v>
      </c>
      <c r="H211" s="278">
        <v>2.3255813953488372E-2</v>
      </c>
      <c r="I211" s="444">
        <v>-0.56295108259823567</v>
      </c>
      <c r="J211" s="278">
        <v>0.58620689655172409</v>
      </c>
      <c r="K211" s="445" t="s">
        <v>32</v>
      </c>
      <c r="L211" s="447" t="s">
        <v>32</v>
      </c>
      <c r="M211" s="284"/>
      <c r="N211" s="284"/>
      <c r="O211" s="284"/>
      <c r="P211" s="284"/>
      <c r="Q211" s="284"/>
      <c r="R211" s="284"/>
      <c r="S211" s="284"/>
      <c r="T211" s="283"/>
      <c r="U211" s="275"/>
      <c r="V211" s="314"/>
      <c r="W211" s="314"/>
      <c r="X211" s="314"/>
      <c r="Y211" s="275"/>
      <c r="Z211" s="275"/>
      <c r="AA211" s="275"/>
      <c r="AB211" s="275"/>
      <c r="AC211" s="275"/>
      <c r="AD211" s="275"/>
      <c r="AE211" s="275"/>
    </row>
    <row r="212" spans="1:389" ht="15" customHeight="1" outlineLevel="1" x14ac:dyDescent="0.3">
      <c r="A212" s="275"/>
      <c r="B212" s="475" t="s">
        <v>354</v>
      </c>
      <c r="C212" s="452" t="s">
        <v>40</v>
      </c>
      <c r="D212" s="293" t="s">
        <v>422</v>
      </c>
      <c r="E212" s="276">
        <v>0</v>
      </c>
      <c r="F212" s="442">
        <v>0</v>
      </c>
      <c r="G212" s="279">
        <v>1</v>
      </c>
      <c r="H212" s="278">
        <v>0</v>
      </c>
      <c r="I212" s="444">
        <v>-3.4482758620689655E-2</v>
      </c>
      <c r="J212" s="278">
        <v>3.4482758620689655E-2</v>
      </c>
      <c r="K212" s="445" t="s">
        <v>32</v>
      </c>
      <c r="L212" s="447" t="s">
        <v>32</v>
      </c>
      <c r="M212" s="284"/>
      <c r="N212" s="284"/>
      <c r="O212" s="284"/>
      <c r="P212" s="284"/>
      <c r="Q212" s="284"/>
      <c r="R212" s="284"/>
      <c r="S212" s="284"/>
      <c r="T212" s="283"/>
      <c r="U212" s="275"/>
      <c r="V212" s="314"/>
      <c r="W212" s="314"/>
      <c r="X212" s="314"/>
      <c r="Y212" s="275"/>
      <c r="Z212" s="275"/>
      <c r="AA212" s="275"/>
      <c r="AB212" s="275"/>
      <c r="AC212" s="275"/>
      <c r="AD212" s="275"/>
      <c r="AE212" s="275"/>
    </row>
    <row r="213" spans="1:389" ht="15" customHeight="1" outlineLevel="1" x14ac:dyDescent="0.3">
      <c r="A213" s="275"/>
      <c r="B213" s="475" t="s">
        <v>355</v>
      </c>
      <c r="C213" s="452" t="s">
        <v>40</v>
      </c>
      <c r="D213" s="293"/>
      <c r="E213" s="276">
        <v>0</v>
      </c>
      <c r="F213" s="442" t="s">
        <v>30</v>
      </c>
      <c r="G213" s="279">
        <v>0</v>
      </c>
      <c r="H213" s="278">
        <v>0</v>
      </c>
      <c r="I213" s="444">
        <v>0</v>
      </c>
      <c r="J213" s="278">
        <v>0</v>
      </c>
      <c r="K213" s="445">
        <v>0</v>
      </c>
      <c r="L213" s="447">
        <v>0</v>
      </c>
      <c r="M213" s="284"/>
      <c r="N213" s="284"/>
      <c r="O213" s="284"/>
      <c r="P213" s="284"/>
      <c r="Q213" s="284"/>
      <c r="R213" s="284"/>
      <c r="S213" s="284"/>
      <c r="T213" s="283"/>
      <c r="U213" s="275"/>
      <c r="V213" s="314"/>
      <c r="W213" s="314"/>
      <c r="X213" s="314"/>
      <c r="Y213" s="275"/>
      <c r="Z213" s="275"/>
      <c r="AA213" s="275"/>
      <c r="AB213" s="275"/>
      <c r="AC213" s="275"/>
      <c r="AD213" s="275"/>
      <c r="AE213" s="275"/>
    </row>
    <row r="214" spans="1:389" ht="15" customHeight="1" outlineLevel="1" x14ac:dyDescent="0.3">
      <c r="A214" s="275"/>
      <c r="B214" s="475" t="s">
        <v>356</v>
      </c>
      <c r="C214" s="452" t="s">
        <v>40</v>
      </c>
      <c r="D214" s="293"/>
      <c r="E214" s="276">
        <v>0</v>
      </c>
      <c r="F214" s="442" t="s">
        <v>30</v>
      </c>
      <c r="G214" s="279">
        <v>0</v>
      </c>
      <c r="H214" s="278">
        <v>0</v>
      </c>
      <c r="I214" s="444">
        <v>0</v>
      </c>
      <c r="J214" s="278">
        <v>0</v>
      </c>
      <c r="K214" s="445">
        <v>0</v>
      </c>
      <c r="L214" s="447">
        <v>0</v>
      </c>
      <c r="M214" s="284"/>
      <c r="N214" s="284"/>
      <c r="O214" s="284"/>
      <c r="P214" s="284"/>
      <c r="Q214" s="284"/>
      <c r="R214" s="284"/>
      <c r="S214" s="284"/>
      <c r="T214" s="283"/>
      <c r="U214" s="275"/>
      <c r="V214" s="314"/>
      <c r="W214" s="314"/>
      <c r="X214" s="314"/>
      <c r="Y214" s="275"/>
      <c r="Z214" s="275"/>
      <c r="AA214" s="275"/>
      <c r="AB214" s="275"/>
      <c r="AC214" s="275"/>
      <c r="AD214" s="275"/>
      <c r="AE214" s="275"/>
    </row>
    <row r="215" spans="1:389" ht="15" customHeight="1" outlineLevel="1" x14ac:dyDescent="0.3">
      <c r="A215" s="275"/>
      <c r="B215" s="475" t="s">
        <v>357</v>
      </c>
      <c r="C215" s="455" t="s">
        <v>40</v>
      </c>
      <c r="D215" s="293"/>
      <c r="E215" s="276">
        <v>0</v>
      </c>
      <c r="F215" s="442" t="s">
        <v>30</v>
      </c>
      <c r="G215" s="279">
        <v>0</v>
      </c>
      <c r="H215" s="278">
        <v>0</v>
      </c>
      <c r="I215" s="444">
        <v>0</v>
      </c>
      <c r="J215" s="278">
        <v>0</v>
      </c>
      <c r="K215" s="445">
        <v>0</v>
      </c>
      <c r="L215" s="447">
        <v>0</v>
      </c>
      <c r="M215" s="284"/>
      <c r="N215" s="284"/>
      <c r="O215" s="284"/>
      <c r="P215" s="284"/>
      <c r="Q215" s="284"/>
      <c r="R215" s="284"/>
      <c r="S215" s="284"/>
      <c r="T215" s="283"/>
      <c r="U215" s="275"/>
      <c r="V215" s="314"/>
      <c r="W215" s="314"/>
      <c r="X215" s="314"/>
      <c r="Y215" s="275"/>
      <c r="Z215" s="275"/>
      <c r="AA215" s="275"/>
      <c r="AB215" s="275"/>
      <c r="AC215" s="275"/>
      <c r="AD215" s="275"/>
      <c r="AE215" s="275"/>
    </row>
    <row r="216" spans="1:389" ht="39.950000000000003" customHeight="1" x14ac:dyDescent="0.3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314"/>
      <c r="W216" s="314"/>
      <c r="X216" s="314"/>
      <c r="Y216" s="275"/>
      <c r="Z216" s="275"/>
      <c r="AA216" s="275"/>
      <c r="AB216" s="275"/>
      <c r="AC216" s="275"/>
      <c r="AD216" s="275"/>
      <c r="AE216" s="275"/>
    </row>
    <row r="217" spans="1:389" ht="18.75" customHeight="1" x14ac:dyDescent="0.3">
      <c r="A217" s="275"/>
      <c r="B217" s="331" t="s">
        <v>370</v>
      </c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314"/>
      <c r="W217" s="314"/>
      <c r="X217" s="314"/>
      <c r="Y217" s="275"/>
      <c r="Z217" s="275"/>
      <c r="AA217" s="275"/>
      <c r="AB217" s="275"/>
      <c r="AC217" s="275"/>
      <c r="AD217" s="275"/>
      <c r="AE217" s="275"/>
    </row>
    <row r="218" spans="1:389" ht="18.75" customHeight="1" x14ac:dyDescent="0.3">
      <c r="A218" s="275"/>
      <c r="B218" s="331"/>
      <c r="C218" s="331" t="s">
        <v>371</v>
      </c>
      <c r="D218" s="275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275"/>
      <c r="T218" s="275"/>
      <c r="U218" s="275"/>
      <c r="V218" s="314"/>
      <c r="W218" s="314"/>
      <c r="X218" s="314"/>
      <c r="Y218" s="275"/>
      <c r="Z218" s="275"/>
      <c r="AA218" s="275"/>
      <c r="AB218" s="275"/>
      <c r="AC218" s="275"/>
      <c r="AD218" s="275"/>
      <c r="AE218" s="275"/>
    </row>
    <row r="219" spans="1:389" ht="18.75" customHeight="1" x14ac:dyDescent="0.3">
      <c r="A219" s="275"/>
      <c r="B219" s="653" t="s">
        <v>315</v>
      </c>
      <c r="C219" s="653"/>
      <c r="D219" s="653"/>
      <c r="E219" s="653" t="s">
        <v>28</v>
      </c>
      <c r="F219" s="653" t="s">
        <v>29</v>
      </c>
      <c r="G219" s="634" t="s">
        <v>372</v>
      </c>
      <c r="H219" s="661"/>
      <c r="I219" s="661"/>
      <c r="J219" s="661"/>
      <c r="K219" s="661"/>
      <c r="L219" s="661"/>
      <c r="M219" s="661"/>
      <c r="N219" s="661"/>
      <c r="O219" s="661"/>
      <c r="P219" s="661"/>
      <c r="Q219" s="661"/>
      <c r="R219" s="661"/>
      <c r="S219" s="661"/>
      <c r="T219" s="636"/>
      <c r="U219" s="275"/>
      <c r="V219" s="314"/>
      <c r="W219" s="314"/>
      <c r="X219" s="314"/>
      <c r="Y219" s="275"/>
      <c r="Z219" s="275"/>
      <c r="AA219" s="275"/>
      <c r="AB219" s="275"/>
      <c r="AC219" s="275"/>
      <c r="AD219" s="275"/>
      <c r="AE219" s="275"/>
    </row>
    <row r="220" spans="1:389" ht="20.25" customHeight="1" x14ac:dyDescent="0.3">
      <c r="A220" s="275"/>
      <c r="B220" s="653"/>
      <c r="C220" s="653"/>
      <c r="D220" s="653"/>
      <c r="E220" s="653"/>
      <c r="F220" s="653"/>
      <c r="G220" s="635"/>
      <c r="H220" s="707"/>
      <c r="I220" s="707"/>
      <c r="J220" s="707"/>
      <c r="K220" s="707"/>
      <c r="L220" s="662"/>
      <c r="M220" s="662"/>
      <c r="N220" s="662"/>
      <c r="O220" s="662"/>
      <c r="P220" s="662"/>
      <c r="Q220" s="662"/>
      <c r="R220" s="662"/>
      <c r="S220" s="662"/>
      <c r="T220" s="639"/>
      <c r="U220" s="275"/>
      <c r="V220" s="314"/>
      <c r="W220" s="314"/>
      <c r="X220" s="316" t="s">
        <v>379</v>
      </c>
      <c r="Y220" s="275"/>
      <c r="Z220" s="275"/>
      <c r="AA220" s="275"/>
      <c r="AB220" s="275"/>
      <c r="AC220" s="275"/>
      <c r="AD220" s="275"/>
      <c r="AE220" s="275"/>
      <c r="AF220" s="1"/>
      <c r="NY220"/>
    </row>
    <row r="221" spans="1:389" ht="20.100000000000001" customHeight="1" x14ac:dyDescent="0.3">
      <c r="A221" s="275"/>
      <c r="B221" s="679" t="s">
        <v>232</v>
      </c>
      <c r="C221" s="670"/>
      <c r="D221" s="671"/>
      <c r="E221" s="457">
        <v>227</v>
      </c>
      <c r="F221" s="306" t="s">
        <v>31</v>
      </c>
      <c r="G221" s="700"/>
      <c r="H221" s="701"/>
      <c r="I221" s="701"/>
      <c r="J221" s="701"/>
      <c r="K221" s="701"/>
      <c r="L221" s="701"/>
      <c r="M221" s="701"/>
      <c r="N221" s="701"/>
      <c r="O221" s="701"/>
      <c r="P221" s="701"/>
      <c r="Q221" s="701"/>
      <c r="R221" s="701"/>
      <c r="S221" s="701"/>
      <c r="T221" s="702"/>
      <c r="U221" s="275"/>
      <c r="V221" s="314"/>
      <c r="W221" s="314"/>
      <c r="X221" s="458" t="s">
        <v>378</v>
      </c>
      <c r="Y221" s="275"/>
      <c r="Z221" s="275"/>
      <c r="AA221" s="275"/>
      <c r="AB221" s="275"/>
      <c r="AC221" s="275"/>
      <c r="AD221" s="275"/>
      <c r="AE221" s="275"/>
      <c r="AF221" s="1"/>
      <c r="NY221"/>
    </row>
    <row r="222" spans="1:389" ht="20.100000000000001" customHeight="1" x14ac:dyDescent="0.3">
      <c r="A222" s="275"/>
      <c r="B222" s="703">
        <v>1</v>
      </c>
      <c r="C222" s="703"/>
      <c r="D222" s="459" t="s">
        <v>36</v>
      </c>
      <c r="E222" s="460">
        <v>217</v>
      </c>
      <c r="F222" s="461">
        <v>0.13017396520695862</v>
      </c>
      <c r="G222" s="704" t="s">
        <v>456</v>
      </c>
      <c r="H222" s="705"/>
      <c r="I222" s="705"/>
      <c r="J222" s="705"/>
      <c r="K222" s="705"/>
      <c r="L222" s="705"/>
      <c r="M222" s="705"/>
      <c r="N222" s="705"/>
      <c r="O222" s="705"/>
      <c r="P222" s="705"/>
      <c r="Q222" s="705"/>
      <c r="R222" s="705"/>
      <c r="S222" s="705"/>
      <c r="T222" s="706"/>
      <c r="U222" s="275"/>
      <c r="V222" s="314"/>
      <c r="W222" s="314"/>
      <c r="X222" s="223" t="s">
        <v>36</v>
      </c>
      <c r="Y222" s="223">
        <v>217</v>
      </c>
      <c r="Z222" s="224">
        <v>0.44</v>
      </c>
      <c r="AA222" s="275"/>
      <c r="AB222" s="275"/>
      <c r="AC222" s="275"/>
      <c r="AD222" s="275"/>
      <c r="AE222" s="275"/>
      <c r="AF222" s="1"/>
      <c r="NY222"/>
    </row>
    <row r="223" spans="1:389" ht="20.100000000000001" customHeight="1" x14ac:dyDescent="0.3">
      <c r="A223" s="275"/>
      <c r="B223" s="703">
        <v>2</v>
      </c>
      <c r="C223" s="703"/>
      <c r="D223" s="459" t="s">
        <v>39</v>
      </c>
      <c r="E223" s="460">
        <v>203</v>
      </c>
      <c r="F223" s="461">
        <v>0.1217756448710258</v>
      </c>
      <c r="G223" s="704" t="s">
        <v>454</v>
      </c>
      <c r="H223" s="705"/>
      <c r="I223" s="705"/>
      <c r="J223" s="705"/>
      <c r="K223" s="705"/>
      <c r="L223" s="705"/>
      <c r="M223" s="705"/>
      <c r="N223" s="705"/>
      <c r="O223" s="705"/>
      <c r="P223" s="705"/>
      <c r="Q223" s="705"/>
      <c r="R223" s="705"/>
      <c r="S223" s="705"/>
      <c r="T223" s="706"/>
      <c r="U223" s="275"/>
      <c r="V223" s="314" t="s">
        <v>450</v>
      </c>
      <c r="W223" s="314"/>
      <c r="X223" s="223" t="s">
        <v>39</v>
      </c>
      <c r="Y223" s="223">
        <v>203</v>
      </c>
      <c r="Z223" s="224">
        <v>0.41</v>
      </c>
      <c r="AA223" s="275"/>
      <c r="AB223" s="275"/>
      <c r="AC223" s="275"/>
      <c r="AD223" s="275"/>
      <c r="AE223" s="275"/>
      <c r="AF223" s="1"/>
      <c r="NY223"/>
    </row>
    <row r="224" spans="1:389" ht="20.100000000000001" customHeight="1" x14ac:dyDescent="0.3">
      <c r="A224" s="275"/>
      <c r="B224" s="703">
        <v>3</v>
      </c>
      <c r="C224" s="703"/>
      <c r="D224" s="459" t="s">
        <v>35</v>
      </c>
      <c r="E224" s="460">
        <v>196</v>
      </c>
      <c r="F224" s="461">
        <v>0.11757648470305938</v>
      </c>
      <c r="G224" s="704" t="s">
        <v>451</v>
      </c>
      <c r="H224" s="705"/>
      <c r="I224" s="705"/>
      <c r="J224" s="705"/>
      <c r="K224" s="705"/>
      <c r="L224" s="705"/>
      <c r="M224" s="705"/>
      <c r="N224" s="705"/>
      <c r="O224" s="705"/>
      <c r="P224" s="705"/>
      <c r="Q224" s="705"/>
      <c r="R224" s="705"/>
      <c r="S224" s="705"/>
      <c r="T224" s="706"/>
      <c r="U224" s="275"/>
      <c r="V224" s="314" t="s">
        <v>453</v>
      </c>
      <c r="W224" s="314"/>
      <c r="X224" s="223" t="s">
        <v>35</v>
      </c>
      <c r="Y224" s="223">
        <v>196</v>
      </c>
      <c r="Z224" s="224">
        <v>0.4</v>
      </c>
      <c r="AA224" s="275"/>
      <c r="AB224" s="275"/>
      <c r="AC224" s="275"/>
      <c r="AD224" s="275"/>
      <c r="AE224" s="275"/>
      <c r="AF224" s="1"/>
      <c r="NY224"/>
    </row>
    <row r="225" spans="1:389" ht="20.100000000000001" customHeight="1" x14ac:dyDescent="0.3">
      <c r="A225" s="275"/>
      <c r="B225" s="703">
        <v>4</v>
      </c>
      <c r="C225" s="703"/>
      <c r="D225" s="459" t="s">
        <v>42</v>
      </c>
      <c r="E225" s="460">
        <v>187</v>
      </c>
      <c r="F225" s="461">
        <v>0.11217756448710257</v>
      </c>
      <c r="G225" s="704" t="s">
        <v>452</v>
      </c>
      <c r="H225" s="705"/>
      <c r="I225" s="705"/>
      <c r="J225" s="705"/>
      <c r="K225" s="705"/>
      <c r="L225" s="705"/>
      <c r="M225" s="705"/>
      <c r="N225" s="705"/>
      <c r="O225" s="705"/>
      <c r="P225" s="705"/>
      <c r="Q225" s="705"/>
      <c r="R225" s="705"/>
      <c r="S225" s="705"/>
      <c r="T225" s="706"/>
      <c r="U225" s="275"/>
      <c r="V225" s="311" t="s">
        <v>477</v>
      </c>
      <c r="W225" s="314"/>
      <c r="X225" s="223" t="s">
        <v>42</v>
      </c>
      <c r="Y225" s="223">
        <v>187</v>
      </c>
      <c r="Z225" s="224">
        <v>0.38</v>
      </c>
      <c r="AA225" s="275"/>
      <c r="AB225" s="275"/>
      <c r="AC225" s="275"/>
      <c r="AD225" s="275"/>
      <c r="AE225" s="275"/>
      <c r="AF225" s="1"/>
      <c r="NY225"/>
    </row>
    <row r="226" spans="1:389" ht="20.100000000000001" customHeight="1" x14ac:dyDescent="0.3">
      <c r="A226" s="275"/>
      <c r="B226" s="703">
        <v>5</v>
      </c>
      <c r="C226" s="703"/>
      <c r="D226" s="462" t="s">
        <v>41</v>
      </c>
      <c r="E226" s="460">
        <v>155</v>
      </c>
      <c r="F226" s="461">
        <v>9.2981403719256145E-2</v>
      </c>
      <c r="G226" s="502" t="s">
        <v>481</v>
      </c>
      <c r="H226" s="478"/>
      <c r="I226" s="478"/>
      <c r="J226" s="478"/>
      <c r="K226" s="478"/>
      <c r="L226" s="478"/>
      <c r="M226" s="478"/>
      <c r="N226" s="478"/>
      <c r="O226" s="478"/>
      <c r="P226" s="478"/>
      <c r="Q226" s="478"/>
      <c r="R226" s="478"/>
      <c r="S226" s="478"/>
      <c r="T226" s="479"/>
      <c r="U226" s="275"/>
      <c r="V226" s="314" t="s">
        <v>455</v>
      </c>
      <c r="W226" s="314"/>
      <c r="X226" s="223" t="s">
        <v>41</v>
      </c>
      <c r="Y226" s="223">
        <v>155</v>
      </c>
      <c r="Z226" s="224">
        <v>0.32</v>
      </c>
      <c r="AA226" s="275"/>
      <c r="AB226" s="275"/>
      <c r="AC226" s="275"/>
      <c r="AD226" s="275"/>
      <c r="AE226" s="275"/>
      <c r="AF226" s="1"/>
      <c r="NY226"/>
    </row>
    <row r="227" spans="1:389" ht="20.100000000000001" customHeight="1" x14ac:dyDescent="0.3">
      <c r="A227" s="275"/>
      <c r="B227" s="703">
        <v>6</v>
      </c>
      <c r="C227" s="703"/>
      <c r="D227" s="462" t="s">
        <v>38</v>
      </c>
      <c r="E227" s="460">
        <v>152</v>
      </c>
      <c r="F227" s="461">
        <v>9.1181763647270542E-2</v>
      </c>
      <c r="G227" s="711"/>
      <c r="H227" s="712"/>
      <c r="I227" s="712"/>
      <c r="J227" s="712"/>
      <c r="K227" s="712"/>
      <c r="L227" s="712"/>
      <c r="M227" s="712"/>
      <c r="N227" s="712"/>
      <c r="O227" s="712"/>
      <c r="P227" s="712"/>
      <c r="Q227" s="712"/>
      <c r="R227" s="712"/>
      <c r="S227" s="712"/>
      <c r="T227" s="713"/>
      <c r="U227" s="275"/>
      <c r="V227" s="314"/>
      <c r="W227" s="314"/>
      <c r="X227" s="223" t="s">
        <v>38</v>
      </c>
      <c r="Y227" s="223">
        <v>152</v>
      </c>
      <c r="Z227" s="224">
        <v>0.31</v>
      </c>
      <c r="AA227" s="275"/>
      <c r="AB227" s="275"/>
      <c r="AC227" s="275"/>
      <c r="AD227" s="275"/>
      <c r="AE227" s="275"/>
      <c r="AF227" s="1"/>
      <c r="NY227"/>
    </row>
    <row r="228" spans="1:389" ht="20.100000000000001" customHeight="1" x14ac:dyDescent="0.3">
      <c r="A228" s="275"/>
      <c r="B228" s="703">
        <v>7</v>
      </c>
      <c r="C228" s="703"/>
      <c r="D228" s="462" t="s">
        <v>34</v>
      </c>
      <c r="E228" s="460">
        <v>117</v>
      </c>
      <c r="F228" s="461">
        <v>7.0185962807438509E-2</v>
      </c>
      <c r="G228" s="711"/>
      <c r="H228" s="712"/>
      <c r="I228" s="712"/>
      <c r="J228" s="712"/>
      <c r="K228" s="712"/>
      <c r="L228" s="712"/>
      <c r="M228" s="712"/>
      <c r="N228" s="712"/>
      <c r="O228" s="712"/>
      <c r="P228" s="712"/>
      <c r="Q228" s="712"/>
      <c r="R228" s="712"/>
      <c r="S228" s="712"/>
      <c r="T228" s="713"/>
      <c r="U228" s="275"/>
      <c r="V228" s="314"/>
      <c r="W228" s="314"/>
      <c r="X228" s="223" t="s">
        <v>34</v>
      </c>
      <c r="Y228" s="223">
        <v>117</v>
      </c>
      <c r="Z228" s="224">
        <v>0.24</v>
      </c>
      <c r="AA228" s="275"/>
      <c r="AB228" s="275"/>
      <c r="AC228" s="275"/>
      <c r="AD228" s="275"/>
      <c r="AE228" s="275"/>
      <c r="AF228" s="1"/>
      <c r="NY228"/>
    </row>
    <row r="229" spans="1:389" ht="20.100000000000001" customHeight="1" x14ac:dyDescent="0.3">
      <c r="A229" s="275"/>
      <c r="B229" s="703">
        <v>8</v>
      </c>
      <c r="C229" s="703"/>
      <c r="D229" s="462" t="s">
        <v>37</v>
      </c>
      <c r="E229" s="460">
        <v>115</v>
      </c>
      <c r="F229" s="461">
        <v>6.8986202759448112E-2</v>
      </c>
      <c r="G229" s="711"/>
      <c r="H229" s="712"/>
      <c r="I229" s="712"/>
      <c r="J229" s="712"/>
      <c r="K229" s="712"/>
      <c r="L229" s="712"/>
      <c r="M229" s="712"/>
      <c r="N229" s="712"/>
      <c r="O229" s="712"/>
      <c r="P229" s="712"/>
      <c r="Q229" s="712"/>
      <c r="R229" s="712"/>
      <c r="S229" s="712"/>
      <c r="T229" s="713"/>
      <c r="U229" s="275"/>
      <c r="V229" s="314"/>
      <c r="W229" s="314"/>
      <c r="X229" s="223" t="s">
        <v>37</v>
      </c>
      <c r="Y229" s="223">
        <v>115</v>
      </c>
      <c r="Z229" s="224">
        <v>0.23</v>
      </c>
      <c r="AA229" s="275"/>
      <c r="AB229" s="275"/>
      <c r="AC229" s="275"/>
      <c r="AD229" s="275"/>
      <c r="AE229" s="275"/>
      <c r="AF229" s="1"/>
      <c r="NY229"/>
    </row>
    <row r="230" spans="1:389" ht="20.100000000000001" customHeight="1" x14ac:dyDescent="0.3">
      <c r="A230" s="275"/>
      <c r="B230" s="703">
        <v>9</v>
      </c>
      <c r="C230" s="703"/>
      <c r="D230" s="462" t="s">
        <v>44</v>
      </c>
      <c r="E230" s="460">
        <v>70</v>
      </c>
      <c r="F230" s="461">
        <v>4.1991601679664065E-2</v>
      </c>
      <c r="G230" s="711"/>
      <c r="H230" s="712"/>
      <c r="I230" s="712"/>
      <c r="J230" s="712"/>
      <c r="K230" s="712"/>
      <c r="L230" s="712"/>
      <c r="M230" s="712"/>
      <c r="N230" s="712"/>
      <c r="O230" s="712"/>
      <c r="P230" s="712"/>
      <c r="Q230" s="712"/>
      <c r="R230" s="712"/>
      <c r="S230" s="712"/>
      <c r="T230" s="713"/>
      <c r="U230" s="275"/>
      <c r="V230" s="314"/>
      <c r="W230" s="314"/>
      <c r="X230" s="223" t="s">
        <v>44</v>
      </c>
      <c r="Y230" s="223">
        <v>70</v>
      </c>
      <c r="Z230" s="224">
        <v>0.14000000000000001</v>
      </c>
      <c r="AA230" s="275"/>
      <c r="AB230" s="275"/>
      <c r="AC230" s="275"/>
      <c r="AD230" s="275"/>
      <c r="AE230" s="275"/>
      <c r="AF230" s="1"/>
      <c r="NY230"/>
    </row>
    <row r="231" spans="1:389" ht="20.100000000000001" customHeight="1" x14ac:dyDescent="0.3">
      <c r="A231" s="275"/>
      <c r="B231" s="703">
        <v>10</v>
      </c>
      <c r="C231" s="703"/>
      <c r="D231" s="462" t="s">
        <v>45</v>
      </c>
      <c r="E231" s="460">
        <v>67</v>
      </c>
      <c r="F231" s="461">
        <v>4.0191961607678461E-2</v>
      </c>
      <c r="G231" s="711"/>
      <c r="H231" s="712"/>
      <c r="I231" s="712"/>
      <c r="J231" s="712"/>
      <c r="K231" s="712"/>
      <c r="L231" s="712"/>
      <c r="M231" s="712"/>
      <c r="N231" s="712"/>
      <c r="O231" s="712"/>
      <c r="P231" s="712"/>
      <c r="Q231" s="712"/>
      <c r="R231" s="712"/>
      <c r="S231" s="712"/>
      <c r="T231" s="713"/>
      <c r="U231" s="275"/>
      <c r="V231" s="314"/>
      <c r="W231" s="314"/>
      <c r="X231" s="223" t="s">
        <v>45</v>
      </c>
      <c r="Y231" s="223">
        <v>67</v>
      </c>
      <c r="Z231" s="224">
        <v>0.14000000000000001</v>
      </c>
      <c r="AA231" s="275"/>
      <c r="AB231" s="275"/>
      <c r="AC231" s="275"/>
      <c r="AD231" s="275"/>
      <c r="AE231" s="275"/>
      <c r="AF231" s="1"/>
      <c r="NY231"/>
    </row>
    <row r="232" spans="1:389" x14ac:dyDescent="0.3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314"/>
      <c r="W232" s="314"/>
      <c r="X232" s="223" t="s">
        <v>213</v>
      </c>
      <c r="Y232" s="223">
        <v>67</v>
      </c>
      <c r="Z232" s="224">
        <v>0.14000000000000001</v>
      </c>
      <c r="AA232" s="275"/>
      <c r="AB232" s="275"/>
      <c r="AC232" s="275"/>
      <c r="AD232" s="275"/>
      <c r="AE232" s="275"/>
      <c r="AF232" s="1"/>
      <c r="NY232"/>
    </row>
    <row r="233" spans="1:389" ht="20.25" x14ac:dyDescent="0.3">
      <c r="A233" s="275"/>
      <c r="B233" s="331" t="s">
        <v>236</v>
      </c>
      <c r="C233" s="331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314"/>
      <c r="W233" s="314"/>
      <c r="X233" s="223" t="s">
        <v>40</v>
      </c>
      <c r="Y233" s="223">
        <v>64</v>
      </c>
      <c r="Z233" s="224">
        <v>0.13</v>
      </c>
      <c r="AA233" s="275"/>
      <c r="AB233" s="275"/>
      <c r="AC233" s="275"/>
      <c r="AD233" s="275"/>
      <c r="AE233" s="275"/>
    </row>
    <row r="234" spans="1:389" ht="9.9499999999999993" customHeight="1" x14ac:dyDescent="0.3">
      <c r="A234" s="275"/>
      <c r="B234" s="725"/>
      <c r="C234" s="726"/>
      <c r="D234" s="727"/>
      <c r="E234" s="631" t="s">
        <v>233</v>
      </c>
      <c r="F234" s="412"/>
      <c r="G234" s="412"/>
      <c r="H234" s="376"/>
      <c r="I234" s="463"/>
      <c r="J234" s="634" t="s">
        <v>262</v>
      </c>
      <c r="K234" s="661"/>
      <c r="L234" s="661"/>
      <c r="M234" s="661"/>
      <c r="N234" s="661"/>
      <c r="O234" s="661"/>
      <c r="P234" s="661"/>
      <c r="Q234" s="661"/>
      <c r="R234" s="661"/>
      <c r="S234" s="661"/>
      <c r="T234" s="636"/>
      <c r="U234" s="275"/>
      <c r="V234" s="314"/>
      <c r="W234" s="314"/>
      <c r="X234" s="223" t="s">
        <v>43</v>
      </c>
      <c r="Y234" s="223">
        <v>38</v>
      </c>
      <c r="Z234" s="224">
        <v>0.08</v>
      </c>
      <c r="AA234" s="275"/>
      <c r="AB234" s="275"/>
      <c r="AC234" s="275"/>
      <c r="AD234" s="275"/>
      <c r="AE234" s="275"/>
      <c r="AF234" s="1"/>
      <c r="NY234"/>
    </row>
    <row r="235" spans="1:389" ht="9.9499999999999993" customHeight="1" x14ac:dyDescent="0.3">
      <c r="A235" s="275"/>
      <c r="B235" s="725"/>
      <c r="C235" s="726"/>
      <c r="D235" s="727"/>
      <c r="E235" s="632"/>
      <c r="F235" s="631" t="s">
        <v>234</v>
      </c>
      <c r="G235" s="649"/>
      <c r="H235" s="376"/>
      <c r="I235" s="463"/>
      <c r="J235" s="635"/>
      <c r="K235" s="707"/>
      <c r="L235" s="707"/>
      <c r="M235" s="707"/>
      <c r="N235" s="707"/>
      <c r="O235" s="707"/>
      <c r="P235" s="707"/>
      <c r="Q235" s="707"/>
      <c r="R235" s="707"/>
      <c r="S235" s="707"/>
      <c r="T235" s="637"/>
      <c r="U235" s="275"/>
      <c r="V235" s="314"/>
      <c r="W235" s="314"/>
      <c r="X235" s="223" t="s">
        <v>212</v>
      </c>
      <c r="Y235" s="223">
        <v>19</v>
      </c>
      <c r="Z235" s="224">
        <v>0.04</v>
      </c>
      <c r="AA235" s="275"/>
      <c r="AB235" s="275"/>
      <c r="AC235" s="275"/>
      <c r="AD235" s="275"/>
      <c r="AE235" s="275"/>
      <c r="AF235" s="1"/>
      <c r="NY235"/>
    </row>
    <row r="236" spans="1:389" ht="30" customHeight="1" x14ac:dyDescent="0.3">
      <c r="A236" s="275"/>
      <c r="B236" s="725"/>
      <c r="C236" s="726"/>
      <c r="D236" s="727"/>
      <c r="E236" s="633"/>
      <c r="F236" s="633"/>
      <c r="G236" s="651"/>
      <c r="H236" s="464" t="s">
        <v>380</v>
      </c>
      <c r="I236" s="411" t="s">
        <v>29</v>
      </c>
      <c r="J236" s="638"/>
      <c r="K236" s="662"/>
      <c r="L236" s="662"/>
      <c r="M236" s="662"/>
      <c r="N236" s="662"/>
      <c r="O236" s="662"/>
      <c r="P236" s="662"/>
      <c r="Q236" s="662"/>
      <c r="R236" s="662"/>
      <c r="S236" s="662"/>
      <c r="T236" s="639"/>
      <c r="U236" s="275"/>
      <c r="V236" s="314"/>
      <c r="W236" s="314"/>
      <c r="Z236" s="275"/>
      <c r="AA236" s="275"/>
      <c r="AB236" s="275"/>
      <c r="AC236" s="275"/>
      <c r="AD236" s="275"/>
      <c r="AE236" s="275"/>
      <c r="AF236" s="1"/>
      <c r="NY236"/>
    </row>
    <row r="237" spans="1:389" ht="19.149999999999999" customHeight="1" x14ac:dyDescent="0.3">
      <c r="A237" s="275"/>
      <c r="B237" s="717" t="s">
        <v>28</v>
      </c>
      <c r="C237" s="718"/>
      <c r="D237" s="719"/>
      <c r="E237" s="465">
        <v>1370</v>
      </c>
      <c r="F237" s="720">
        <v>638</v>
      </c>
      <c r="G237" s="721"/>
      <c r="H237" s="466">
        <v>27</v>
      </c>
      <c r="I237" s="467">
        <v>4.2319749216300939E-2</v>
      </c>
      <c r="J237" s="722" t="s">
        <v>487</v>
      </c>
      <c r="K237" s="723"/>
      <c r="L237" s="723"/>
      <c r="M237" s="723"/>
      <c r="N237" s="723"/>
      <c r="O237" s="723"/>
      <c r="P237" s="723"/>
      <c r="Q237" s="723"/>
      <c r="R237" s="723"/>
      <c r="S237" s="723"/>
      <c r="T237" s="724"/>
      <c r="U237" s="275"/>
      <c r="V237" s="314"/>
      <c r="W237" s="314"/>
      <c r="X237" s="506" t="s">
        <v>377</v>
      </c>
      <c r="Y237" s="275"/>
      <c r="Z237" s="275"/>
      <c r="AA237" s="275"/>
      <c r="AB237" s="275"/>
      <c r="AC237" s="275"/>
      <c r="AD237" s="275"/>
      <c r="AE237" s="275"/>
      <c r="AF237" s="1"/>
      <c r="NY237"/>
    </row>
    <row r="238" spans="1:389" ht="39.950000000000003" customHeight="1" x14ac:dyDescent="0.3">
      <c r="X238" s="458" t="s">
        <v>448</v>
      </c>
    </row>
  </sheetData>
  <mergeCells count="134">
    <mergeCell ref="B237:D237"/>
    <mergeCell ref="F237:G237"/>
    <mergeCell ref="J237:T237"/>
    <mergeCell ref="B231:C231"/>
    <mergeCell ref="G231:T231"/>
    <mergeCell ref="B234:D236"/>
    <mergeCell ref="E234:E236"/>
    <mergeCell ref="J234:T236"/>
    <mergeCell ref="F235:G236"/>
    <mergeCell ref="B228:C228"/>
    <mergeCell ref="G228:T228"/>
    <mergeCell ref="B229:C229"/>
    <mergeCell ref="G229:T229"/>
    <mergeCell ref="B230:C230"/>
    <mergeCell ref="G230:T230"/>
    <mergeCell ref="B224:C224"/>
    <mergeCell ref="G224:T224"/>
    <mergeCell ref="B225:C225"/>
    <mergeCell ref="G225:T225"/>
    <mergeCell ref="B226:C226"/>
    <mergeCell ref="B227:C227"/>
    <mergeCell ref="G227:T227"/>
    <mergeCell ref="B221:D221"/>
    <mergeCell ref="G221:T221"/>
    <mergeCell ref="B222:C222"/>
    <mergeCell ref="G222:T222"/>
    <mergeCell ref="B223:C223"/>
    <mergeCell ref="G223:T223"/>
    <mergeCell ref="C210:D210"/>
    <mergeCell ref="M210:T210"/>
    <mergeCell ref="B219:D220"/>
    <mergeCell ref="E219:E220"/>
    <mergeCell ref="F219:F220"/>
    <mergeCell ref="G219:T220"/>
    <mergeCell ref="C192:D192"/>
    <mergeCell ref="M192:T192"/>
    <mergeCell ref="C198:D198"/>
    <mergeCell ref="M198:T198"/>
    <mergeCell ref="C204:D204"/>
    <mergeCell ref="M204:T204"/>
    <mergeCell ref="C174:D174"/>
    <mergeCell ref="M174:T174"/>
    <mergeCell ref="C180:D180"/>
    <mergeCell ref="M180:T180"/>
    <mergeCell ref="C186:D186"/>
    <mergeCell ref="M186:T186"/>
    <mergeCell ref="X159:Y160"/>
    <mergeCell ref="B161:D161"/>
    <mergeCell ref="C162:D162"/>
    <mergeCell ref="M162:T162"/>
    <mergeCell ref="C168:D168"/>
    <mergeCell ref="M168:T168"/>
    <mergeCell ref="C143:D143"/>
    <mergeCell ref="M143:T143"/>
    <mergeCell ref="C149:D149"/>
    <mergeCell ref="M149:T149"/>
    <mergeCell ref="B157:T157"/>
    <mergeCell ref="B159:D160"/>
    <mergeCell ref="K159:L159"/>
    <mergeCell ref="M159:T160"/>
    <mergeCell ref="C125:D125"/>
    <mergeCell ref="M125:T125"/>
    <mergeCell ref="C131:D131"/>
    <mergeCell ref="M131:T131"/>
    <mergeCell ref="C137:D137"/>
    <mergeCell ref="M137:T137"/>
    <mergeCell ref="C107:D107"/>
    <mergeCell ref="M107:T107"/>
    <mergeCell ref="C113:D113"/>
    <mergeCell ref="M113:T113"/>
    <mergeCell ref="C119:D119"/>
    <mergeCell ref="M119:T119"/>
    <mergeCell ref="X92:Y93"/>
    <mergeCell ref="B94:D94"/>
    <mergeCell ref="C95:D95"/>
    <mergeCell ref="M95:T95"/>
    <mergeCell ref="C101:D101"/>
    <mergeCell ref="M101:T101"/>
    <mergeCell ref="J82:T82"/>
    <mergeCell ref="J83:T83"/>
    <mergeCell ref="J84:T84"/>
    <mergeCell ref="J85:T85"/>
    <mergeCell ref="B90:T90"/>
    <mergeCell ref="B92:D93"/>
    <mergeCell ref="K92:L92"/>
    <mergeCell ref="M92:T93"/>
    <mergeCell ref="J76:T76"/>
    <mergeCell ref="J77:T77"/>
    <mergeCell ref="J78:T78"/>
    <mergeCell ref="J79:T79"/>
    <mergeCell ref="J80:T80"/>
    <mergeCell ref="J81:T81"/>
    <mergeCell ref="J70:T71"/>
    <mergeCell ref="B72:E72"/>
    <mergeCell ref="J72:T72"/>
    <mergeCell ref="J73:T73"/>
    <mergeCell ref="J74:T74"/>
    <mergeCell ref="J75:T75"/>
    <mergeCell ref="B47:D48"/>
    <mergeCell ref="E47:E48"/>
    <mergeCell ref="H47:H48"/>
    <mergeCell ref="B49:D49"/>
    <mergeCell ref="B68:T68"/>
    <mergeCell ref="X68:AB71"/>
    <mergeCell ref="B70:E71"/>
    <mergeCell ref="F70:F71"/>
    <mergeCell ref="G70:G71"/>
    <mergeCell ref="H70:I70"/>
    <mergeCell ref="B29:D29"/>
    <mergeCell ref="X29:Y29"/>
    <mergeCell ref="B30:D30"/>
    <mergeCell ref="X30:Y30"/>
    <mergeCell ref="B31:D31"/>
    <mergeCell ref="X31:Y31"/>
    <mergeCell ref="S26:T27"/>
    <mergeCell ref="AA26:AA28"/>
    <mergeCell ref="AD26:AD28"/>
    <mergeCell ref="AE26:AE28"/>
    <mergeCell ref="G27:G28"/>
    <mergeCell ref="H27:H28"/>
    <mergeCell ref="O27:P27"/>
    <mergeCell ref="Q27:R27"/>
    <mergeCell ref="AB27:AB28"/>
    <mergeCell ref="AC27:AC28"/>
    <mergeCell ref="B2:T3"/>
    <mergeCell ref="B25:D28"/>
    <mergeCell ref="E25:E28"/>
    <mergeCell ref="L25:L28"/>
    <mergeCell ref="X25:Y28"/>
    <mergeCell ref="Z25:Z28"/>
    <mergeCell ref="F26:F28"/>
    <mergeCell ref="I26:I28"/>
    <mergeCell ref="J26:J28"/>
    <mergeCell ref="M26:N27"/>
  </mergeCells>
  <phoneticPr fontId="3" type="noConversion"/>
  <conditionalFormatting sqref="E30:J30 V30">
    <cfRule type="cellIs" dxfId="128" priority="15" operator="lessThan">
      <formula>1</formula>
    </cfRule>
    <cfRule type="cellIs" dxfId="127" priority="16" operator="greaterThanOrEqual">
      <formula>1</formula>
    </cfRule>
  </conditionalFormatting>
  <conditionalFormatting sqref="E96:L100 E102:L106 E108:L112 E114:L118 E120:L124 E126:L130 E132:L136 E138:L142 E144:L148 E150:L154">
    <cfRule type="expression" dxfId="126" priority="4">
      <formula>$D96=""</formula>
    </cfRule>
  </conditionalFormatting>
  <conditionalFormatting sqref="E163:L167 E169:L173 E175:L179 E181:L185 E187:L191 E193:L197 E199:L203 E205:L209 E211:L215">
    <cfRule type="expression" dxfId="125" priority="3">
      <formula>$D163=""</formula>
    </cfRule>
  </conditionalFormatting>
  <conditionalFormatting sqref="F49:F60">
    <cfRule type="cellIs" dxfId="124" priority="7" operator="lessThan">
      <formula>1</formula>
    </cfRule>
    <cfRule type="cellIs" dxfId="123" priority="8" operator="greaterThan">
      <formula>1</formula>
    </cfRule>
  </conditionalFormatting>
  <conditionalFormatting sqref="I50:I60">
    <cfRule type="cellIs" dxfId="122" priority="9" operator="lessThan">
      <formula>0</formula>
    </cfRule>
    <cfRule type="cellIs" dxfId="121" priority="10" operator="greaterThan">
      <formula>0</formula>
    </cfRule>
  </conditionalFormatting>
  <conditionalFormatting sqref="Z30:AD30">
    <cfRule type="cellIs" dxfId="120" priority="11" operator="lessThan">
      <formula>0.95</formula>
    </cfRule>
    <cfRule type="cellIs" dxfId="119" priority="12" operator="greaterThanOrEqual">
      <formula>0.95</formula>
    </cfRule>
  </conditionalFormatting>
  <conditionalFormatting sqref="AE30">
    <cfRule type="cellIs" dxfId="118" priority="5" operator="lessThan">
      <formula>1</formula>
    </cfRule>
    <cfRule type="cellIs" dxfId="117" priority="6" operator="greaterThanOrEqual">
      <formula>1</formula>
    </cfRule>
  </conditionalFormatting>
  <conditionalFormatting sqref="AH30:AL30">
    <cfRule type="cellIs" dxfId="116" priority="13" operator="lessThan">
      <formula>0.95</formula>
    </cfRule>
    <cfRule type="cellIs" dxfId="115" priority="14" operator="greaterThanOrEqual">
      <formula>0.95</formula>
    </cfRule>
  </conditionalFormatting>
  <hyperlinks>
    <hyperlink ref="X220" r:id="rId1" xr:uid="{ACB3C5BF-3B50-4FD2-863D-A08CC9CBA944}"/>
    <hyperlink ref="V225" r:id="rId2" xr:uid="{98F71EAB-3084-4EB7-AB19-2F5BD51EDE8B}"/>
    <hyperlink ref="V41" r:id="rId3" xr:uid="{ED7F9106-0273-4C7E-A3AF-EAB3D430F33A}"/>
    <hyperlink ref="V45" r:id="rId4" xr:uid="{8CA18BE4-2A46-4730-A075-E7DA8D59080D}"/>
    <hyperlink ref="V39" r:id="rId5" xr:uid="{61DFA6BB-1676-42FC-9E93-3D8810344DD1}"/>
    <hyperlink ref="V74" r:id="rId6" xr:uid="{3F2079FA-A572-49F4-91B3-757768D35E24}"/>
    <hyperlink ref="V76" r:id="rId7" xr:uid="{4756FC5D-9C55-4B63-995F-452E5DDC15C4}"/>
    <hyperlink ref="V7" r:id="rId8" xr:uid="{440409E6-820E-48C3-A577-9CE84A35BD4D}"/>
    <hyperlink ref="V8" r:id="rId9" xr:uid="{AF7B38EB-9DFD-4313-AE8D-E7BD66CE77DE}"/>
    <hyperlink ref="W20" r:id="rId10" xr:uid="{FFCB7A68-4B89-45C7-BFCD-5C7F7DB6DA04}"/>
    <hyperlink ref="V9" r:id="rId11" xr:uid="{6FDA47FD-20FD-4E41-9674-9A6EF9453DB4}"/>
    <hyperlink ref="W10" r:id="rId12" xr:uid="{14B8A12E-572C-44C7-A3A4-AAD1F18B6236}"/>
    <hyperlink ref="V15" r:id="rId13" xr:uid="{429ECCD0-DE13-4D84-BD44-C6A88075F217}"/>
    <hyperlink ref="W15" r:id="rId14" xr:uid="{4C2C086C-F457-42E1-876A-64E352028AE7}"/>
    <hyperlink ref="V16" r:id="rId15" xr:uid="{09665A14-0F7C-4C13-B25E-C75695FF512A}"/>
    <hyperlink ref="W16" r:id="rId16" xr:uid="{3A56D646-BC75-4CEE-B3AC-89534A2B7B15}"/>
    <hyperlink ref="V13" r:id="rId17" xr:uid="{D62FFBC1-1073-459C-A04D-0672820B2778}"/>
    <hyperlink ref="W13" r:id="rId18" xr:uid="{D8972F79-2E4A-4141-BF45-A78F52D09EE1}"/>
    <hyperlink ref="V44" r:id="rId19" xr:uid="{7AE63445-8870-426B-B7F3-A54A0324F754}"/>
    <hyperlink ref="V95" r:id="rId20" xr:uid="{4B3AA059-774F-4888-947D-9B33020C3E49}"/>
    <hyperlink ref="V79" r:id="rId21" xr:uid="{52EBBC74-F3D5-49BE-B8D1-C79A4164BADF}"/>
  </hyperlinks>
  <pageMargins left="0.7" right="0.7" top="0.75" bottom="0.75" header="0.3" footer="0.3"/>
  <pageSetup paperSize="9" scale="37" fitToWidth="0" orientation="portrait" r:id="rId22"/>
  <rowBreaks count="1" manualBreakCount="1">
    <brk id="86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54E0-A34C-4CB3-870E-198AA886A724}">
  <sheetPr>
    <tabColor rgb="FF0000FF"/>
  </sheetPr>
  <dimension ref="A1:XEY350"/>
  <sheetViews>
    <sheetView showGridLines="0" view="pageBreakPreview" zoomScale="85" zoomScaleNormal="55" zoomScaleSheetLayoutView="85" workbookViewId="0">
      <selection activeCell="D357" sqref="D357"/>
    </sheetView>
  </sheetViews>
  <sheetFormatPr defaultColWidth="9" defaultRowHeight="16.5" outlineLevelRow="1" x14ac:dyDescent="0.3"/>
  <cols>
    <col min="1" max="1" width="2.625" customWidth="1"/>
    <col min="2" max="2" width="4.25" customWidth="1"/>
    <col min="3" max="3" width="3.375" customWidth="1"/>
    <col min="4" max="4" width="13.25" customWidth="1"/>
    <col min="5" max="12" width="12.625" customWidth="1"/>
    <col min="13" max="20" width="6.625" customWidth="1"/>
    <col min="21" max="21" width="2.625" customWidth="1"/>
    <col min="22" max="24" width="11.5" style="297" customWidth="1"/>
    <col min="25" max="31" width="14.125" customWidth="1"/>
    <col min="32" max="32" width="11.875" customWidth="1"/>
    <col min="33" max="37" width="12.75" style="1" customWidth="1"/>
    <col min="38" max="38" width="12.375" style="1" customWidth="1"/>
    <col min="39" max="39" width="11.875" style="1" customWidth="1"/>
    <col min="40" max="40" width="12.75" style="1" customWidth="1"/>
    <col min="41" max="41" width="9.875" style="1" customWidth="1"/>
    <col min="42" max="42" width="9.125" style="1" customWidth="1"/>
    <col min="43" max="389" width="9" style="1" customWidth="1"/>
    <col min="390" max="392" width="9" customWidth="1"/>
  </cols>
  <sheetData>
    <row r="1" spans="1:389" s="6" customFormat="1" ht="20.100000000000001" customHeight="1" x14ac:dyDescent="0.3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25"/>
      <c r="W1" s="323"/>
      <c r="X1" s="323"/>
      <c r="Y1" s="318"/>
      <c r="Z1" s="318"/>
      <c r="AA1" s="318"/>
      <c r="AB1" s="318"/>
      <c r="AC1" s="318"/>
      <c r="AD1" s="318"/>
      <c r="AE1" s="318"/>
      <c r="AF1" s="158"/>
      <c r="AG1" s="158"/>
      <c r="AH1" s="158"/>
      <c r="AI1" s="158"/>
      <c r="AJ1" s="158"/>
      <c r="AK1" s="158"/>
      <c r="AL1" s="158"/>
      <c r="AM1" s="158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 s="1"/>
    </row>
    <row r="2" spans="1:389" s="7" customFormat="1" ht="20.100000000000001" customHeight="1" x14ac:dyDescent="0.3">
      <c r="A2" s="326"/>
      <c r="B2" s="627" t="s">
        <v>501</v>
      </c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324"/>
      <c r="V2" s="327"/>
      <c r="W2" s="328"/>
      <c r="X2" s="468" t="s">
        <v>220</v>
      </c>
      <c r="Y2" s="469" t="s">
        <v>211</v>
      </c>
      <c r="Z2" s="329" t="s">
        <v>207</v>
      </c>
      <c r="AA2" s="469" t="s">
        <v>210</v>
      </c>
      <c r="AB2" s="470" t="s">
        <v>208</v>
      </c>
      <c r="AC2" s="470" t="s">
        <v>209</v>
      </c>
      <c r="AD2" s="326"/>
      <c r="AE2" s="326"/>
      <c r="AF2" s="330"/>
      <c r="AG2" s="330"/>
      <c r="AH2" s="330"/>
      <c r="AI2" s="330"/>
      <c r="AJ2" s="330"/>
      <c r="AK2" s="330"/>
      <c r="AL2" s="330"/>
      <c r="AM2" s="330"/>
      <c r="NY2" s="1"/>
    </row>
    <row r="3" spans="1:389" s="6" customFormat="1" ht="20.100000000000001" customHeight="1" x14ac:dyDescent="0.3">
      <c r="A3" s="318"/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324"/>
      <c r="V3" s="323"/>
      <c r="W3" s="323"/>
      <c r="X3" s="322">
        <v>45651</v>
      </c>
      <c r="Y3" s="321">
        <v>45679</v>
      </c>
      <c r="Z3" s="321">
        <v>45680</v>
      </c>
      <c r="AA3" s="321">
        <v>45721</v>
      </c>
      <c r="AB3" s="321">
        <f>AB4-399</f>
        <v>45651</v>
      </c>
      <c r="AC3" s="321">
        <f>AC4-399</f>
        <v>45651</v>
      </c>
      <c r="AD3" s="318"/>
      <c r="AE3" s="318"/>
      <c r="AF3" s="158"/>
      <c r="AG3" s="158"/>
      <c r="AH3" s="158"/>
      <c r="AI3" s="158"/>
      <c r="AJ3" s="158"/>
      <c r="AK3" s="158"/>
      <c r="AL3" s="158"/>
      <c r="AM3" s="15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 s="1"/>
    </row>
    <row r="4" spans="1:389" s="6" customFormat="1" ht="24.95" customHeight="1" x14ac:dyDescent="0.3">
      <c r="A4" s="318"/>
      <c r="B4" s="331" t="s">
        <v>502</v>
      </c>
      <c r="C4" s="331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32" t="s">
        <v>503</v>
      </c>
      <c r="Q4" s="318"/>
      <c r="R4" s="318"/>
      <c r="S4" s="318"/>
      <c r="T4" s="324"/>
      <c r="U4" s="324"/>
      <c r="V4" s="323"/>
      <c r="W4" s="323"/>
      <c r="X4" s="322">
        <v>46050</v>
      </c>
      <c r="Y4" s="321">
        <v>46078</v>
      </c>
      <c r="Z4" s="321">
        <v>46079</v>
      </c>
      <c r="AA4" s="321">
        <v>46120</v>
      </c>
      <c r="AB4" s="321">
        <v>46050</v>
      </c>
      <c r="AC4" s="321">
        <v>46050</v>
      </c>
      <c r="AD4" s="318"/>
      <c r="AE4" s="318"/>
      <c r="AF4" s="158"/>
      <c r="AG4" s="158"/>
      <c r="AH4" s="158"/>
      <c r="AI4" s="158"/>
      <c r="AJ4" s="158"/>
      <c r="AK4" s="158"/>
      <c r="AL4" s="158"/>
      <c r="AM4" s="158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 s="1"/>
    </row>
    <row r="5" spans="1:389" s="6" customFormat="1" ht="278.25" customHeight="1" x14ac:dyDescent="0.3">
      <c r="A5" s="318"/>
      <c r="B5" s="319"/>
      <c r="C5" s="734" t="s">
        <v>498</v>
      </c>
      <c r="D5" s="735"/>
      <c r="E5" s="735"/>
      <c r="F5" s="735"/>
      <c r="G5" s="735"/>
      <c r="H5" s="735"/>
      <c r="I5" s="735"/>
      <c r="J5" s="735"/>
      <c r="K5" s="735"/>
      <c r="L5" s="735"/>
      <c r="M5" s="735"/>
      <c r="N5" s="735"/>
      <c r="O5" s="735"/>
      <c r="P5" s="735"/>
      <c r="Q5" s="735"/>
      <c r="R5" s="735"/>
      <c r="S5" s="735"/>
      <c r="T5" s="735"/>
      <c r="U5" s="178"/>
      <c r="V5" s="296" t="s">
        <v>461</v>
      </c>
      <c r="W5" s="309" t="s">
        <v>463</v>
      </c>
      <c r="X5" s="310" t="s">
        <v>478</v>
      </c>
      <c r="Y5" s="320"/>
      <c r="Z5" s="320"/>
      <c r="AA5" s="320"/>
      <c r="AB5" s="320"/>
      <c r="AC5" s="320"/>
      <c r="AD5" s="318"/>
      <c r="AE5" s="318"/>
      <c r="AF5" s="158"/>
      <c r="AG5" s="158"/>
      <c r="AH5" s="158"/>
      <c r="AI5" s="158"/>
      <c r="AJ5" s="158"/>
      <c r="AK5" s="158"/>
      <c r="AL5" s="158"/>
      <c r="AM5" s="15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 s="1"/>
    </row>
    <row r="6" spans="1:389" s="6" customFormat="1" ht="7.5" customHeight="1" x14ac:dyDescent="0.3">
      <c r="A6" s="318"/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3"/>
      <c r="W6" s="323"/>
      <c r="X6" s="322"/>
      <c r="Y6" s="321"/>
      <c r="Z6" s="321"/>
      <c r="AA6" s="321"/>
      <c r="AB6" s="321"/>
      <c r="AC6" s="321"/>
      <c r="AD6" s="318"/>
      <c r="AE6" s="318"/>
      <c r="AF6" s="158"/>
      <c r="AG6" s="158"/>
      <c r="AH6" s="158"/>
      <c r="AI6" s="158"/>
      <c r="AJ6" s="158"/>
      <c r="AK6" s="158"/>
      <c r="AL6" s="158"/>
      <c r="AM6" s="158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 s="1"/>
    </row>
    <row r="7" spans="1:389" s="8" customFormat="1" ht="18.75" customHeight="1" x14ac:dyDescent="0.3">
      <c r="A7" s="331"/>
      <c r="B7" s="331" t="s">
        <v>298</v>
      </c>
      <c r="C7" s="331"/>
      <c r="D7" s="331"/>
      <c r="E7" s="331"/>
      <c r="F7" s="331"/>
      <c r="G7" s="331"/>
      <c r="H7" s="331"/>
      <c r="I7" s="333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4"/>
      <c r="W7" s="334"/>
      <c r="X7" s="334" t="s">
        <v>373</v>
      </c>
      <c r="Y7" s="178"/>
      <c r="Z7" s="178"/>
      <c r="AA7" s="178"/>
      <c r="AB7" s="178"/>
      <c r="AC7" s="178"/>
      <c r="AD7" s="178"/>
      <c r="AE7" s="178"/>
      <c r="AF7" s="259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Y7" s="1"/>
    </row>
    <row r="8" spans="1:389" s="9" customFormat="1" ht="9.9499999999999993" customHeight="1" x14ac:dyDescent="0.3">
      <c r="A8" s="178"/>
      <c r="B8" s="628" t="s">
        <v>17</v>
      </c>
      <c r="C8" s="629"/>
      <c r="D8" s="630"/>
      <c r="E8" s="631" t="s">
        <v>18</v>
      </c>
      <c r="F8" s="338"/>
      <c r="G8" s="338"/>
      <c r="H8" s="338"/>
      <c r="I8" s="338"/>
      <c r="J8" s="339"/>
      <c r="K8" s="178"/>
      <c r="L8" s="634" t="s">
        <v>17</v>
      </c>
      <c r="M8" s="338"/>
      <c r="N8" s="338"/>
      <c r="O8" s="338"/>
      <c r="P8" s="338"/>
      <c r="Q8" s="338"/>
      <c r="R8" s="338"/>
      <c r="S8" s="338"/>
      <c r="T8" s="339"/>
      <c r="U8" s="178"/>
      <c r="V8" s="312"/>
      <c r="W8" s="312"/>
      <c r="X8" s="634" t="s">
        <v>17</v>
      </c>
      <c r="Y8" s="636"/>
      <c r="Z8" s="631" t="s">
        <v>18</v>
      </c>
      <c r="AA8" s="338"/>
      <c r="AB8" s="338"/>
      <c r="AC8" s="338"/>
      <c r="AD8" s="338"/>
      <c r="AE8" s="339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Y8" s="1"/>
    </row>
    <row r="9" spans="1:389" s="9" customFormat="1" ht="9.9499999999999993" customHeight="1" x14ac:dyDescent="0.3">
      <c r="A9" s="178"/>
      <c r="B9" s="628"/>
      <c r="C9" s="629"/>
      <c r="D9" s="630"/>
      <c r="E9" s="632"/>
      <c r="F9" s="634" t="s">
        <v>55</v>
      </c>
      <c r="G9" s="338"/>
      <c r="H9" s="335"/>
      <c r="I9" s="647" t="s">
        <v>216</v>
      </c>
      <c r="J9" s="647" t="s">
        <v>299</v>
      </c>
      <c r="K9" s="178"/>
      <c r="L9" s="635"/>
      <c r="M9" s="634" t="s">
        <v>55</v>
      </c>
      <c r="N9" s="661"/>
      <c r="O9" s="338"/>
      <c r="P9" s="338"/>
      <c r="Q9" s="338"/>
      <c r="R9" s="338"/>
      <c r="S9" s="631" t="s">
        <v>216</v>
      </c>
      <c r="T9" s="650"/>
      <c r="U9" s="178"/>
      <c r="V9" s="312"/>
      <c r="W9" s="312"/>
      <c r="X9" s="635"/>
      <c r="Y9" s="637"/>
      <c r="Z9" s="632"/>
      <c r="AA9" s="634" t="s">
        <v>55</v>
      </c>
      <c r="AB9" s="338"/>
      <c r="AC9" s="339"/>
      <c r="AD9" s="647" t="s">
        <v>216</v>
      </c>
      <c r="AE9" s="647" t="s">
        <v>299</v>
      </c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Y9" s="1"/>
    </row>
    <row r="10" spans="1:389" s="9" customFormat="1" ht="30" customHeight="1" x14ac:dyDescent="0.3">
      <c r="A10" s="178"/>
      <c r="B10" s="628"/>
      <c r="C10" s="629"/>
      <c r="D10" s="630"/>
      <c r="E10" s="632"/>
      <c r="F10" s="635"/>
      <c r="G10" s="659" t="s">
        <v>56</v>
      </c>
      <c r="H10" s="659" t="s">
        <v>219</v>
      </c>
      <c r="I10" s="658"/>
      <c r="J10" s="658"/>
      <c r="K10" s="178"/>
      <c r="L10" s="635"/>
      <c r="M10" s="638"/>
      <c r="N10" s="662"/>
      <c r="O10" s="628" t="s">
        <v>56</v>
      </c>
      <c r="P10" s="630"/>
      <c r="Q10" s="628" t="s">
        <v>219</v>
      </c>
      <c r="R10" s="630"/>
      <c r="S10" s="633"/>
      <c r="T10" s="652"/>
      <c r="U10" s="178"/>
      <c r="V10" s="312"/>
      <c r="W10" s="312"/>
      <c r="X10" s="635"/>
      <c r="Y10" s="637"/>
      <c r="Z10" s="632"/>
      <c r="AA10" s="635"/>
      <c r="AB10" s="659" t="s">
        <v>56</v>
      </c>
      <c r="AC10" s="659" t="s">
        <v>219</v>
      </c>
      <c r="AD10" s="658"/>
      <c r="AE10" s="6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Y10" s="1"/>
    </row>
    <row r="11" spans="1:389" s="9" customFormat="1" ht="30" customHeight="1" x14ac:dyDescent="0.3">
      <c r="A11" s="178"/>
      <c r="B11" s="628"/>
      <c r="C11" s="629"/>
      <c r="D11" s="630"/>
      <c r="E11" s="633"/>
      <c r="F11" s="638"/>
      <c r="G11" s="660"/>
      <c r="H11" s="660"/>
      <c r="I11" s="648"/>
      <c r="J11" s="648"/>
      <c r="K11" s="178"/>
      <c r="L11" s="635"/>
      <c r="M11" s="344" t="s">
        <v>303</v>
      </c>
      <c r="N11" s="344" t="s">
        <v>304</v>
      </c>
      <c r="O11" s="344" t="s">
        <v>303</v>
      </c>
      <c r="P11" s="344" t="s">
        <v>304</v>
      </c>
      <c r="Q11" s="344" t="s">
        <v>303</v>
      </c>
      <c r="R11" s="344" t="s">
        <v>304</v>
      </c>
      <c r="S11" s="344" t="s">
        <v>303</v>
      </c>
      <c r="T11" s="344" t="s">
        <v>304</v>
      </c>
      <c r="U11" s="178"/>
      <c r="V11" s="312"/>
      <c r="W11" s="312"/>
      <c r="X11" s="638"/>
      <c r="Y11" s="639"/>
      <c r="Z11" s="633"/>
      <c r="AA11" s="638"/>
      <c r="AB11" s="660"/>
      <c r="AC11" s="660"/>
      <c r="AD11" s="648"/>
      <c r="AE11" s="64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Y11" s="1"/>
    </row>
    <row r="12" spans="1:389" s="9" customFormat="1" ht="30" customHeight="1" x14ac:dyDescent="0.3">
      <c r="A12" s="178"/>
      <c r="B12" s="640" t="s">
        <v>240</v>
      </c>
      <c r="C12" s="641"/>
      <c r="D12" s="642"/>
      <c r="E12" s="345">
        <v>35204</v>
      </c>
      <c r="F12" s="346">
        <v>12123</v>
      </c>
      <c r="G12" s="347">
        <v>6004</v>
      </c>
      <c r="H12" s="346">
        <v>6119</v>
      </c>
      <c r="I12" s="347">
        <v>188</v>
      </c>
      <c r="J12" s="347">
        <v>4053</v>
      </c>
      <c r="K12" s="178"/>
      <c r="L12" s="348" t="s">
        <v>240</v>
      </c>
      <c r="M12" s="305">
        <v>0.28894731899708892</v>
      </c>
      <c r="N12" s="349">
        <v>9.5971452718565123E-2</v>
      </c>
      <c r="O12" s="349">
        <v>0.4601406799531067</v>
      </c>
      <c r="P12" s="349">
        <v>0.14028917545916372</v>
      </c>
      <c r="Q12" s="349">
        <v>0.13053697342252757</v>
      </c>
      <c r="R12" s="349">
        <v>5.4962936177906346E-2</v>
      </c>
      <c r="S12" s="349">
        <v>0.26126126126126126</v>
      </c>
      <c r="T12" s="349">
        <v>0.10810810810810811</v>
      </c>
      <c r="U12" s="178"/>
      <c r="V12" s="350"/>
      <c r="W12" s="312"/>
      <c r="X12" s="640" t="s">
        <v>240</v>
      </c>
      <c r="Y12" s="642"/>
      <c r="Z12" s="345">
        <f>E12-SUMIFS(Total!T:T,Total!G:G,"&gt;=" &amp; $AB$4,Total!G:G,"&lt;=" &amp; $AC$4)</f>
        <v>35204</v>
      </c>
      <c r="AA12" s="347">
        <f>SUMIFS(Total!BQ:BQ,Total!G:G,"&gt;=" &amp; $AB$4,Total!G:G,"&lt;=" &amp; $AC$4)</f>
        <v>12123</v>
      </c>
      <c r="AB12" s="347">
        <f>SUMIFS(Total!BT:BT,Total!G:G,"&gt;=" &amp; $AB$4,Total!G:G,"&lt;=" &amp; $AC$4)</f>
        <v>6004</v>
      </c>
      <c r="AC12" s="347">
        <f>SUMIFS(Total!BW:BW,Total!G:G,"&gt;=" &amp; $AB$4,Total!G:G,"&lt;=" &amp; $AC$4)</f>
        <v>6119</v>
      </c>
      <c r="AD12" s="347">
        <f>SUMIFS(Total!BZ:BZ,Total!G:G,"&gt;=" &amp; $AB$4,Total!G:G,"&lt;=" &amp; $AC$4)</f>
        <v>188</v>
      </c>
      <c r="AE12" s="347" t="e">
        <f>J12-SUMIFS(#REF!,#REF!,"&gt;=" &amp; $AB$4,#REF!,"&lt;=" &amp; $AC$4,#REF!,"AI",#REF!,"AI",#REF!,"Y")</f>
        <v>#REF!</v>
      </c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Y12" s="1"/>
    </row>
    <row r="13" spans="1:389" s="9" customFormat="1" ht="30" customHeight="1" x14ac:dyDescent="0.3">
      <c r="A13" s="178"/>
      <c r="B13" s="640" t="s">
        <v>227</v>
      </c>
      <c r="C13" s="641"/>
      <c r="D13" s="642"/>
      <c r="E13" s="351">
        <v>3.7821229050279328</v>
      </c>
      <c r="F13" s="352">
        <v>3.1927837766657889</v>
      </c>
      <c r="G13" s="353">
        <v>3.4585253456221197</v>
      </c>
      <c r="H13" s="352">
        <v>3.8949713558243158</v>
      </c>
      <c r="I13" s="353">
        <v>0.11230585424133811</v>
      </c>
      <c r="J13" s="353">
        <v>1.0596078431372549</v>
      </c>
      <c r="K13" s="178"/>
      <c r="L13" s="348" t="s">
        <v>227</v>
      </c>
      <c r="M13" s="354">
        <v>0.1233240975969751</v>
      </c>
      <c r="N13" s="355">
        <v>1.7997633708889543E-2</v>
      </c>
      <c r="O13" s="356">
        <v>0.31882566523279265</v>
      </c>
      <c r="P13" s="357">
        <v>0.10005365043462987</v>
      </c>
      <c r="Q13" s="357">
        <v>-8.5031888852921539E-2</v>
      </c>
      <c r="R13" s="356">
        <v>-0.10870971851271241</v>
      </c>
      <c r="S13" s="356">
        <v>5.2371648757190692E-3</v>
      </c>
      <c r="T13" s="356">
        <v>-1.8397915988277419E-2</v>
      </c>
      <c r="U13" s="178"/>
      <c r="V13" s="358"/>
      <c r="W13" s="312"/>
      <c r="X13" s="640" t="s">
        <v>227</v>
      </c>
      <c r="Y13" s="642"/>
      <c r="Z13" s="351">
        <f t="shared" ref="Z13:AE13" si="0">Z12/Z14</f>
        <v>3.7821229050279328</v>
      </c>
      <c r="AA13" s="353">
        <f t="shared" si="0"/>
        <v>3.1927837766657889</v>
      </c>
      <c r="AB13" s="353">
        <f t="shared" si="0"/>
        <v>3.4585253456221197</v>
      </c>
      <c r="AC13" s="353">
        <f t="shared" si="0"/>
        <v>3.8949713558243158</v>
      </c>
      <c r="AD13" s="353">
        <f t="shared" si="0"/>
        <v>0.11230585424133811</v>
      </c>
      <c r="AE13" s="353" t="e">
        <f t="shared" si="0"/>
        <v>#REF!</v>
      </c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Y13" s="1"/>
    </row>
    <row r="14" spans="1:389" s="9" customFormat="1" ht="30" customHeight="1" x14ac:dyDescent="0.3">
      <c r="A14" s="178"/>
      <c r="B14" s="640" t="s">
        <v>241</v>
      </c>
      <c r="C14" s="641"/>
      <c r="D14" s="642"/>
      <c r="E14" s="345">
        <v>9308</v>
      </c>
      <c r="F14" s="346">
        <v>3797</v>
      </c>
      <c r="G14" s="347">
        <v>1736</v>
      </c>
      <c r="H14" s="346">
        <v>1571</v>
      </c>
      <c r="I14" s="347">
        <v>1674</v>
      </c>
      <c r="J14" s="347">
        <v>3825</v>
      </c>
      <c r="K14" s="178"/>
      <c r="L14" s="348" t="s">
        <v>241</v>
      </c>
      <c r="M14" s="359">
        <v>0.16562322140011382</v>
      </c>
      <c r="N14" s="360">
        <v>7.797381900967558E-2</v>
      </c>
      <c r="O14" s="360">
        <v>0.14131501472031405</v>
      </c>
      <c r="P14" s="360">
        <v>4.0235525024533855E-2</v>
      </c>
      <c r="Q14" s="360">
        <v>0.21556886227544911</v>
      </c>
      <c r="R14" s="360">
        <v>0.16367265469061876</v>
      </c>
      <c r="S14" s="360">
        <v>0.25602409638554219</v>
      </c>
      <c r="T14" s="360">
        <v>0.12650602409638553</v>
      </c>
      <c r="U14" s="178"/>
      <c r="V14" s="312"/>
      <c r="W14" s="312"/>
      <c r="X14" s="640" t="s">
        <v>241</v>
      </c>
      <c r="Y14" s="642"/>
      <c r="Z14" s="345">
        <f>E14-SUMIFS(Total!S:S,Total!F:F,"&gt;=" &amp; $AB$3,Total!F:F,"&lt;=" &amp; $AC$3)</f>
        <v>9308</v>
      </c>
      <c r="AA14" s="347">
        <f>SUMIFS(Total!BP:BP,Total!F:F,"&gt;=" &amp; $AB$3,Total!F:F,"&lt;=" &amp; $AC$3)</f>
        <v>3797</v>
      </c>
      <c r="AB14" s="347">
        <f>SUMIFS(Total!BS:BS,Total!F:F,"&gt;=" &amp; $AB$3,Total!F:F,"&lt;=" &amp; $AC$3)</f>
        <v>1736</v>
      </c>
      <c r="AC14" s="347">
        <f>SUMIFS(Total!BV:BV,Total!F:F,"&gt;=" &amp; $AB$3,Total!F:F,"&lt;=" &amp; $AC$3)</f>
        <v>1571</v>
      </c>
      <c r="AD14" s="347">
        <f>SUMIFS(Total!BY:BY,Total!C:C,"&gt;=" &amp; $AB$3-197,Total!C:C,"&lt;=" &amp; $AC$3-197)</f>
        <v>1674</v>
      </c>
      <c r="AE14" s="347" t="e">
        <f>J14-SUMIFS(#REF!,#REF!,"&gt;=" &amp; $AB$3,#REF!,"&lt;=" &amp; $AC$3,#REF!,"AI")</f>
        <v>#REF!</v>
      </c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Y14" s="1"/>
    </row>
    <row r="15" spans="1:389" s="9" customFormat="1" ht="20.100000000000001" customHeight="1" x14ac:dyDescent="0.3">
      <c r="A15" s="178"/>
      <c r="B15" s="361" t="s">
        <v>300</v>
      </c>
      <c r="C15" s="178"/>
      <c r="D15" s="333"/>
      <c r="E15" s="362"/>
      <c r="F15" s="363"/>
      <c r="G15" s="364"/>
      <c r="H15" s="365"/>
      <c r="I15" s="366"/>
      <c r="J15" s="367"/>
      <c r="K15" s="178"/>
      <c r="L15" s="361" t="s">
        <v>313</v>
      </c>
      <c r="M15" s="368"/>
      <c r="N15" s="368"/>
      <c r="O15" s="331"/>
      <c r="P15" s="331"/>
      <c r="Q15" s="331"/>
      <c r="R15" s="331"/>
      <c r="S15" s="331"/>
      <c r="T15" s="331"/>
      <c r="U15" s="331"/>
      <c r="V15" s="369"/>
      <c r="W15" s="312"/>
      <c r="X15" s="312"/>
      <c r="Y15" s="178"/>
      <c r="Z15" s="178"/>
      <c r="AA15" s="178"/>
      <c r="AB15" s="178"/>
      <c r="AC15" s="178"/>
      <c r="AD15" s="178"/>
      <c r="AE15" s="178"/>
      <c r="AF15" s="259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Y15" s="1"/>
    </row>
    <row r="16" spans="1:389" s="9" customFormat="1" ht="19.5" customHeight="1" x14ac:dyDescent="0.3">
      <c r="A16" s="178"/>
      <c r="B16" s="361" t="s">
        <v>374</v>
      </c>
      <c r="C16" s="178"/>
      <c r="D16" s="333"/>
      <c r="E16" s="362"/>
      <c r="F16" s="363"/>
      <c r="G16" s="364"/>
      <c r="H16" s="370"/>
      <c r="I16" s="366"/>
      <c r="J16" s="367"/>
      <c r="K16" s="333"/>
      <c r="L16" s="368"/>
      <c r="M16" s="368"/>
      <c r="N16" s="331"/>
      <c r="O16" s="331"/>
      <c r="P16" s="331"/>
      <c r="Q16" s="331"/>
      <c r="R16" s="331"/>
      <c r="S16" s="331"/>
      <c r="T16" s="331"/>
      <c r="U16" s="331"/>
      <c r="V16" s="369"/>
      <c r="W16" s="312"/>
      <c r="X16" s="312"/>
      <c r="Y16" s="178"/>
      <c r="Z16" s="178"/>
      <c r="AA16" s="178"/>
      <c r="AB16" s="178"/>
      <c r="AC16" s="178"/>
      <c r="AD16" s="178"/>
      <c r="AE16" s="178"/>
      <c r="AF16" s="259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Y16" s="1"/>
    </row>
    <row r="17" spans="1:389" s="9" customFormat="1" ht="19.5" customHeight="1" x14ac:dyDescent="0.3">
      <c r="A17" s="178"/>
      <c r="B17" s="361" t="s">
        <v>482</v>
      </c>
      <c r="C17" s="178"/>
      <c r="D17" s="333"/>
      <c r="E17" s="362"/>
      <c r="F17" s="363"/>
      <c r="G17" s="364"/>
      <c r="H17" s="370"/>
      <c r="I17" s="366"/>
      <c r="J17" s="367"/>
      <c r="K17" s="333"/>
      <c r="L17" s="368"/>
      <c r="M17" s="368"/>
      <c r="N17" s="331"/>
      <c r="O17" s="331"/>
      <c r="P17" s="331"/>
      <c r="Q17" s="331"/>
      <c r="R17" s="331"/>
      <c r="S17" s="331"/>
      <c r="T17" s="331"/>
      <c r="U17" s="331"/>
      <c r="V17" s="369"/>
      <c r="W17" s="312"/>
      <c r="X17" s="312"/>
      <c r="Y17" s="178"/>
      <c r="Z17" s="178"/>
      <c r="AA17" s="178"/>
      <c r="AB17" s="178"/>
      <c r="AC17" s="178"/>
      <c r="AD17" s="178"/>
      <c r="AE17" s="178"/>
      <c r="AF17" s="259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Y17" s="1"/>
    </row>
    <row r="18" spans="1:389" s="9" customFormat="1" ht="39.950000000000003" customHeight="1" x14ac:dyDescent="0.3">
      <c r="A18" s="178"/>
      <c r="B18" s="333"/>
      <c r="C18" s="333"/>
      <c r="D18" s="362"/>
      <c r="E18" s="367"/>
      <c r="F18" s="371"/>
      <c r="G18" s="367"/>
      <c r="H18" s="372"/>
      <c r="I18" s="367"/>
      <c r="J18" s="333"/>
      <c r="K18" s="333"/>
      <c r="L18" s="368"/>
      <c r="M18" s="368"/>
      <c r="N18" s="331"/>
      <c r="O18" s="331"/>
      <c r="P18" s="331"/>
      <c r="Q18" s="331"/>
      <c r="R18" s="331"/>
      <c r="S18" s="331"/>
      <c r="T18" s="331"/>
      <c r="U18" s="331"/>
      <c r="V18" s="369"/>
      <c r="W18" s="312"/>
      <c r="X18" s="312"/>
      <c r="Y18" s="178"/>
      <c r="Z18" s="178"/>
      <c r="AA18" s="178"/>
      <c r="AB18" s="178"/>
      <c r="AC18" s="178"/>
      <c r="AD18" s="178"/>
      <c r="AE18" s="178"/>
      <c r="AF18" s="259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Y18" s="1"/>
    </row>
    <row r="19" spans="1:389" s="9" customFormat="1" ht="18.75" customHeight="1" x14ac:dyDescent="0.3">
      <c r="A19" s="178"/>
      <c r="B19" s="331" t="s">
        <v>504</v>
      </c>
      <c r="C19" s="331"/>
      <c r="D19" s="178"/>
      <c r="E19" s="178"/>
      <c r="F19" s="178"/>
      <c r="G19" s="178"/>
      <c r="H19" s="178"/>
      <c r="I19" s="178"/>
      <c r="J19" s="178"/>
      <c r="K19" s="178"/>
      <c r="L19" s="373"/>
      <c r="M19" s="373"/>
      <c r="N19" s="331"/>
      <c r="O19" s="331"/>
      <c r="P19" s="331"/>
      <c r="Q19" s="331"/>
      <c r="R19" s="331"/>
      <c r="S19" s="331"/>
      <c r="T19" s="331"/>
      <c r="U19" s="331"/>
      <c r="V19" s="369"/>
      <c r="W19" s="312"/>
      <c r="X19" s="312"/>
      <c r="Y19" s="178"/>
      <c r="Z19" s="178"/>
      <c r="AA19" s="178"/>
      <c r="AB19" s="178"/>
      <c r="AC19" s="178"/>
      <c r="AD19" s="178"/>
      <c r="AE19" s="178"/>
      <c r="AF19" s="259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Y19" s="1"/>
    </row>
    <row r="20" spans="1:389" s="9" customFormat="1" ht="138.75" customHeight="1" x14ac:dyDescent="0.3">
      <c r="A20" s="178"/>
      <c r="B20" s="736" t="s">
        <v>490</v>
      </c>
      <c r="C20" s="737"/>
      <c r="D20" s="737"/>
      <c r="E20" s="737"/>
      <c r="F20" s="737"/>
      <c r="G20" s="737"/>
      <c r="H20" s="737"/>
      <c r="I20" s="737"/>
      <c r="J20" s="737"/>
      <c r="K20" s="737"/>
      <c r="L20" s="737"/>
      <c r="M20" s="737"/>
      <c r="N20" s="737"/>
      <c r="O20" s="737"/>
      <c r="P20" s="737"/>
      <c r="Q20" s="737"/>
      <c r="R20" s="737"/>
      <c r="S20" s="737"/>
      <c r="T20" s="737"/>
      <c r="U20" s="331"/>
      <c r="V20" s="296" t="s">
        <v>461</v>
      </c>
      <c r="W20" s="296" t="s">
        <v>486</v>
      </c>
      <c r="X20" s="311" t="s">
        <v>462</v>
      </c>
      <c r="Y20" s="178"/>
      <c r="Z20" s="178"/>
      <c r="AA20" s="178"/>
      <c r="AB20" s="178"/>
      <c r="AC20" s="178"/>
      <c r="AD20" s="178"/>
      <c r="AE20" s="17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 s="1"/>
    </row>
    <row r="21" spans="1:389" s="9" customFormat="1" ht="7.5" customHeight="1" x14ac:dyDescent="0.3">
      <c r="A21" s="178"/>
      <c r="B21" s="178"/>
      <c r="C21" s="178"/>
      <c r="D21" s="178"/>
      <c r="E21" s="374"/>
      <c r="F21" s="374"/>
      <c r="G21" s="374"/>
      <c r="H21" s="375"/>
      <c r="I21" s="331"/>
      <c r="J21" s="331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12"/>
      <c r="W21" s="312"/>
      <c r="X21" s="312"/>
      <c r="Y21" s="178"/>
      <c r="Z21" s="178"/>
      <c r="AA21" s="178"/>
      <c r="AB21" s="178"/>
      <c r="AC21" s="178"/>
      <c r="AD21" s="178"/>
      <c r="AE21" s="178"/>
      <c r="AF21" s="158"/>
      <c r="AG21" s="158"/>
      <c r="AH21" s="158"/>
      <c r="AI21" s="158"/>
      <c r="AJ21" s="158"/>
      <c r="AK21" s="158"/>
      <c r="AL21" s="158"/>
      <c r="AM21" s="158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 s="1"/>
    </row>
    <row r="22" spans="1:389" s="9" customFormat="1" ht="9.9499999999999993" customHeight="1" x14ac:dyDescent="0.3">
      <c r="A22" s="178"/>
      <c r="B22" s="653" t="s">
        <v>225</v>
      </c>
      <c r="C22" s="653"/>
      <c r="D22" s="653"/>
      <c r="E22" s="631" t="s">
        <v>28</v>
      </c>
      <c r="F22" s="335"/>
      <c r="G22" s="336"/>
      <c r="H22" s="631" t="s">
        <v>29</v>
      </c>
      <c r="I22" s="376"/>
      <c r="J22" s="377"/>
      <c r="K22" s="178"/>
      <c r="L22" s="331"/>
      <c r="M22" s="331"/>
      <c r="N22" s="331"/>
      <c r="O22" s="331"/>
      <c r="P22" s="331"/>
      <c r="Q22" s="331"/>
      <c r="R22" s="331"/>
      <c r="S22" s="331"/>
      <c r="T22" s="331"/>
      <c r="U22" s="331"/>
      <c r="V22" s="334"/>
      <c r="W22" s="334"/>
      <c r="X22" s="334"/>
      <c r="Y22" s="378"/>
      <c r="Z22" s="378"/>
      <c r="AA22" s="378"/>
      <c r="AB22" s="378"/>
      <c r="AC22" s="378"/>
      <c r="AD22" s="378"/>
      <c r="AE22" s="378"/>
      <c r="AF22" s="158"/>
      <c r="AG22" s="158"/>
      <c r="AH22" s="158"/>
      <c r="AI22" s="158"/>
      <c r="AJ22" s="158"/>
      <c r="AK22" s="158"/>
      <c r="AL22" s="158"/>
      <c r="AM22" s="158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Y22" s="1"/>
    </row>
    <row r="23" spans="1:389" s="9" customFormat="1" ht="30" customHeight="1" x14ac:dyDescent="0.3">
      <c r="A23" s="178"/>
      <c r="B23" s="653"/>
      <c r="C23" s="653"/>
      <c r="D23" s="653"/>
      <c r="E23" s="633"/>
      <c r="F23" s="307" t="s">
        <v>228</v>
      </c>
      <c r="G23" s="379" t="s">
        <v>226</v>
      </c>
      <c r="H23" s="633"/>
      <c r="I23" s="340" t="s">
        <v>228</v>
      </c>
      <c r="J23" s="379" t="s">
        <v>226</v>
      </c>
      <c r="K23" s="178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4"/>
      <c r="W23" s="334"/>
      <c r="X23" s="334"/>
      <c r="Y23" s="378"/>
      <c r="Z23" s="378"/>
      <c r="AA23" s="378"/>
      <c r="AB23" s="378"/>
      <c r="AC23" s="378"/>
      <c r="AD23" s="378"/>
      <c r="AE23" s="378"/>
      <c r="AF23" s="158"/>
      <c r="AG23" s="158"/>
      <c r="AH23" s="158"/>
      <c r="AI23" s="158"/>
      <c r="AJ23" s="158"/>
      <c r="AK23" s="158"/>
      <c r="AL23" s="158"/>
      <c r="AM23" s="158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Y23" s="1"/>
    </row>
    <row r="24" spans="1:389" s="9" customFormat="1" ht="20.100000000000001" customHeight="1" x14ac:dyDescent="0.3">
      <c r="A24" s="178"/>
      <c r="B24" s="654" t="s">
        <v>232</v>
      </c>
      <c r="C24" s="655"/>
      <c r="D24" s="655"/>
      <c r="E24" s="380">
        <v>35204</v>
      </c>
      <c r="F24" s="381">
        <v>3.7821229050279328</v>
      </c>
      <c r="G24" s="382">
        <v>17913</v>
      </c>
      <c r="H24" s="471" t="s">
        <v>31</v>
      </c>
      <c r="I24" s="471" t="s">
        <v>31</v>
      </c>
      <c r="J24" s="472" t="s">
        <v>31</v>
      </c>
      <c r="K24" s="178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4"/>
      <c r="W24" s="334"/>
      <c r="X24" s="334"/>
      <c r="Y24" s="378"/>
      <c r="Z24" s="378"/>
      <c r="AA24" s="378"/>
      <c r="AB24" s="378"/>
      <c r="AC24" s="378"/>
      <c r="AD24" s="378"/>
      <c r="AE24" s="378"/>
      <c r="AF24" s="158"/>
      <c r="AG24" s="158"/>
      <c r="AH24" s="158"/>
      <c r="AI24" s="158"/>
      <c r="AJ24" s="158"/>
      <c r="AK24" s="158"/>
      <c r="AL24" s="158"/>
      <c r="AM24" s="158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Y24" s="1"/>
    </row>
    <row r="25" spans="1:389" s="9" customFormat="1" ht="20.100000000000001" customHeight="1" x14ac:dyDescent="0.3">
      <c r="A25" s="178"/>
      <c r="B25" s="384"/>
      <c r="C25" s="251" t="s">
        <v>23</v>
      </c>
      <c r="D25" s="252"/>
      <c r="E25" s="385">
        <v>5334</v>
      </c>
      <c r="F25" s="381">
        <v>58.615384615384613</v>
      </c>
      <c r="G25" s="380">
        <v>285</v>
      </c>
      <c r="H25" s="383">
        <v>0.15151687308260425</v>
      </c>
      <c r="I25" s="386">
        <v>0.14174033676975509</v>
      </c>
      <c r="J25" s="387">
        <v>1.5910676901605025E-2</v>
      </c>
      <c r="K25" s="178"/>
      <c r="L25" s="388"/>
      <c r="M25" s="389"/>
      <c r="N25" s="331"/>
      <c r="O25" s="331"/>
      <c r="P25" s="331"/>
      <c r="Q25" s="331"/>
      <c r="R25" s="331"/>
      <c r="S25" s="331"/>
      <c r="T25" s="331"/>
      <c r="U25" s="331"/>
      <c r="V25" s="334"/>
      <c r="W25" s="334"/>
      <c r="X25" s="334"/>
      <c r="Y25" s="378"/>
      <c r="Z25" s="378"/>
      <c r="AA25" s="378"/>
      <c r="AB25" s="378"/>
      <c r="AC25" s="378"/>
      <c r="AD25" s="378"/>
      <c r="AE25" s="378"/>
      <c r="AF25" s="158"/>
      <c r="AG25" s="158"/>
      <c r="AH25" s="158"/>
      <c r="AI25" s="158"/>
      <c r="AJ25" s="158"/>
      <c r="AK25" s="158"/>
      <c r="AL25" s="158"/>
      <c r="AM25" s="158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Y25" s="1"/>
    </row>
    <row r="26" spans="1:389" s="9" customFormat="1" ht="20.100000000000001" customHeight="1" outlineLevel="1" x14ac:dyDescent="0.3">
      <c r="A26" s="178"/>
      <c r="B26" s="390"/>
      <c r="C26" s="391"/>
      <c r="D26" s="392" t="s">
        <v>243</v>
      </c>
      <c r="E26" s="393">
        <v>0</v>
      </c>
      <c r="F26" s="352" t="s">
        <v>30</v>
      </c>
      <c r="G26" s="394"/>
      <c r="H26" s="395">
        <v>0</v>
      </c>
      <c r="I26" s="396">
        <v>0</v>
      </c>
      <c r="J26" s="394"/>
      <c r="K26" s="178"/>
      <c r="L26" s="397"/>
      <c r="M26" s="388"/>
      <c r="N26" s="331"/>
      <c r="O26" s="331"/>
      <c r="P26" s="331"/>
      <c r="Q26" s="331"/>
      <c r="R26" s="331"/>
      <c r="S26" s="331"/>
      <c r="T26" s="331"/>
      <c r="U26" s="331"/>
      <c r="V26" s="334"/>
      <c r="W26" s="334"/>
      <c r="X26" s="334"/>
      <c r="Y26" s="378"/>
      <c r="Z26" s="378"/>
      <c r="AA26" s="378"/>
      <c r="AB26" s="378"/>
      <c r="AC26" s="378"/>
      <c r="AD26" s="378"/>
      <c r="AE26" s="378"/>
      <c r="AF26" s="158"/>
      <c r="AG26" s="158"/>
      <c r="AH26" s="158"/>
      <c r="AI26" s="158"/>
      <c r="AJ26" s="158"/>
      <c r="AK26" s="158"/>
      <c r="AL26" s="158"/>
      <c r="AM26" s="158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Y26" s="1"/>
    </row>
    <row r="27" spans="1:389" s="9" customFormat="1" ht="20.100000000000001" customHeight="1" outlineLevel="1" x14ac:dyDescent="0.3">
      <c r="A27" s="178"/>
      <c r="B27" s="390"/>
      <c r="C27" s="391"/>
      <c r="D27" s="392" t="s">
        <v>263</v>
      </c>
      <c r="E27" s="393">
        <v>5141</v>
      </c>
      <c r="F27" s="352">
        <v>233.68181818181819</v>
      </c>
      <c r="G27" s="394"/>
      <c r="H27" s="395">
        <v>0.96381702287214099</v>
      </c>
      <c r="I27" s="396">
        <v>0.72205878111389921</v>
      </c>
      <c r="J27" s="394"/>
      <c r="K27" s="178"/>
      <c r="L27" s="388"/>
      <c r="M27" s="388"/>
      <c r="N27" s="331"/>
      <c r="O27" s="331"/>
      <c r="P27" s="331"/>
      <c r="Q27" s="331"/>
      <c r="R27" s="331"/>
      <c r="S27" s="331"/>
      <c r="T27" s="331"/>
      <c r="U27" s="331"/>
      <c r="V27" s="334"/>
      <c r="W27" s="334"/>
      <c r="X27" s="334"/>
      <c r="Y27" s="378"/>
      <c r="Z27" s="378"/>
      <c r="AA27" s="378"/>
      <c r="AB27" s="378"/>
      <c r="AC27" s="378"/>
      <c r="AD27" s="378"/>
      <c r="AE27" s="378"/>
      <c r="AF27" s="158"/>
      <c r="AG27" s="158"/>
      <c r="AH27" s="158"/>
      <c r="AI27" s="158"/>
      <c r="AJ27" s="158"/>
      <c r="AK27" s="158"/>
      <c r="AL27" s="158"/>
      <c r="AM27" s="158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Y27" s="1"/>
    </row>
    <row r="28" spans="1:389" s="9" customFormat="1" ht="20.100000000000001" customHeight="1" outlineLevel="1" x14ac:dyDescent="0.3">
      <c r="A28" s="178"/>
      <c r="B28" s="390"/>
      <c r="C28" s="398"/>
      <c r="D28" s="392" t="s">
        <v>264</v>
      </c>
      <c r="E28" s="393">
        <v>193</v>
      </c>
      <c r="F28" s="352">
        <v>2.7971014492753623</v>
      </c>
      <c r="G28" s="394"/>
      <c r="H28" s="395">
        <v>3.618297712785902E-2</v>
      </c>
      <c r="I28" s="396">
        <v>-0.72205878111389921</v>
      </c>
      <c r="J28" s="394"/>
      <c r="K28" s="178"/>
      <c r="L28" s="388"/>
      <c r="M28" s="388"/>
      <c r="N28" s="331"/>
      <c r="O28" s="331"/>
      <c r="P28" s="331"/>
      <c r="Q28" s="331"/>
      <c r="R28" s="331"/>
      <c r="S28" s="331"/>
      <c r="T28" s="331"/>
      <c r="U28" s="331"/>
      <c r="V28" s="334"/>
      <c r="W28" s="334"/>
      <c r="X28" s="334"/>
      <c r="Y28" s="378"/>
      <c r="Z28" s="378"/>
      <c r="AA28" s="378"/>
      <c r="AB28" s="378"/>
      <c r="AC28" s="378"/>
      <c r="AD28" s="378"/>
      <c r="AE28" s="378"/>
      <c r="AF28" s="158"/>
      <c r="AG28" s="158"/>
      <c r="AH28" s="158"/>
      <c r="AI28" s="158"/>
      <c r="AJ28" s="158"/>
      <c r="AK28" s="158"/>
      <c r="AL28" s="158"/>
      <c r="AM28" s="15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Y28" s="1"/>
    </row>
    <row r="29" spans="1:389" s="9" customFormat="1" ht="20.100000000000001" customHeight="1" x14ac:dyDescent="0.3">
      <c r="A29" s="178"/>
      <c r="B29" s="384"/>
      <c r="C29" s="251" t="s">
        <v>24</v>
      </c>
      <c r="D29" s="252"/>
      <c r="E29" s="385">
        <v>14663</v>
      </c>
      <c r="F29" s="381">
        <v>2.547428769979152</v>
      </c>
      <c r="G29" s="380">
        <v>2676.75</v>
      </c>
      <c r="H29" s="383">
        <v>0.41651516873082606</v>
      </c>
      <c r="I29" s="386">
        <v>-0.20187761167312757</v>
      </c>
      <c r="J29" s="387">
        <v>0.14943475226796929</v>
      </c>
      <c r="K29" s="178"/>
      <c r="L29" s="388"/>
      <c r="M29" s="389"/>
      <c r="N29" s="331"/>
      <c r="O29" s="331"/>
      <c r="P29" s="331"/>
      <c r="Q29" s="331"/>
      <c r="R29" s="331"/>
      <c r="S29" s="331"/>
      <c r="T29" s="331"/>
      <c r="U29" s="331"/>
      <c r="V29" s="334"/>
      <c r="W29" s="334"/>
      <c r="X29" s="334"/>
      <c r="Y29" s="378"/>
      <c r="Z29" s="378"/>
      <c r="AA29" s="378"/>
      <c r="AB29" s="378"/>
      <c r="AC29" s="378"/>
      <c r="AD29" s="378"/>
      <c r="AE29" s="378"/>
      <c r="AF29" s="259"/>
      <c r="AG29" s="158"/>
      <c r="AH29" s="158"/>
      <c r="AI29" s="158"/>
      <c r="AJ29" s="158"/>
      <c r="AK29" s="158"/>
      <c r="AL29" s="158"/>
      <c r="AM29" s="158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Y29" s="1"/>
    </row>
    <row r="30" spans="1:389" s="9" customFormat="1" ht="20.100000000000001" customHeight="1" outlineLevel="1" x14ac:dyDescent="0.3">
      <c r="A30" s="178"/>
      <c r="B30" s="390"/>
      <c r="C30" s="399"/>
      <c r="D30" s="392" t="s">
        <v>268</v>
      </c>
      <c r="E30" s="400">
        <v>13820</v>
      </c>
      <c r="F30" s="352">
        <v>3.0440528634361232</v>
      </c>
      <c r="G30" s="394"/>
      <c r="H30" s="395">
        <v>0.94250835436131764</v>
      </c>
      <c r="I30" s="401">
        <v>0.1537661722904351</v>
      </c>
      <c r="J30" s="394"/>
      <c r="K30" s="178"/>
      <c r="L30" s="388"/>
      <c r="M30" s="388"/>
      <c r="N30" s="402"/>
      <c r="O30" s="331"/>
      <c r="P30" s="331"/>
      <c r="Q30" s="331"/>
      <c r="R30" s="331"/>
      <c r="S30" s="331"/>
      <c r="T30" s="331"/>
      <c r="U30" s="331"/>
      <c r="V30" s="334"/>
      <c r="W30" s="334"/>
      <c r="X30" s="334"/>
      <c r="Y30" s="378"/>
      <c r="Z30" s="378"/>
      <c r="AA30" s="378"/>
      <c r="AB30" s="378"/>
      <c r="AC30" s="378"/>
      <c r="AD30" s="378"/>
      <c r="AE30" s="378"/>
      <c r="AF30" s="158"/>
      <c r="AG30" s="158"/>
      <c r="AH30" s="158"/>
      <c r="AI30" s="158"/>
      <c r="AJ30" s="158"/>
      <c r="AK30" s="158"/>
      <c r="AL30" s="158"/>
      <c r="AM30" s="158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Y30" s="1"/>
    </row>
    <row r="31" spans="1:389" s="9" customFormat="1" ht="20.100000000000001" customHeight="1" outlineLevel="1" x14ac:dyDescent="0.3">
      <c r="A31" s="178"/>
      <c r="B31" s="390"/>
      <c r="C31" s="399"/>
      <c r="D31" s="392" t="s">
        <v>251</v>
      </c>
      <c r="E31" s="400">
        <v>28</v>
      </c>
      <c r="F31" s="352">
        <v>0.30107526881720431</v>
      </c>
      <c r="G31" s="394"/>
      <c r="H31" s="395">
        <v>1.9095683011662006E-3</v>
      </c>
      <c r="I31" s="401">
        <v>-1.4247485208215314E-2</v>
      </c>
      <c r="J31" s="394"/>
      <c r="K31" s="178"/>
      <c r="L31" s="388"/>
      <c r="M31" s="388"/>
      <c r="N31" s="402"/>
      <c r="O31" s="331"/>
      <c r="P31" s="331"/>
      <c r="Q31" s="331"/>
      <c r="R31" s="331"/>
      <c r="S31" s="331"/>
      <c r="T31" s="331"/>
      <c r="U31" s="331"/>
      <c r="V31" s="334"/>
      <c r="W31" s="334"/>
      <c r="X31" s="334"/>
      <c r="Y31" s="378"/>
      <c r="Z31" s="378"/>
      <c r="AA31" s="378"/>
      <c r="AB31" s="378"/>
      <c r="AC31" s="378"/>
      <c r="AD31" s="378"/>
      <c r="AE31" s="378"/>
      <c r="AF31" s="158"/>
      <c r="AG31" s="158"/>
      <c r="AH31" s="158"/>
      <c r="AI31" s="158"/>
      <c r="AJ31" s="158"/>
      <c r="AK31" s="158"/>
      <c r="AL31" s="158"/>
      <c r="AM31" s="158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Y31" s="1"/>
    </row>
    <row r="32" spans="1:389" s="9" customFormat="1" ht="20.100000000000001" customHeight="1" outlineLevel="1" x14ac:dyDescent="0.3">
      <c r="A32" s="178"/>
      <c r="B32" s="390"/>
      <c r="C32" s="403"/>
      <c r="D32" s="392" t="s">
        <v>252</v>
      </c>
      <c r="E32" s="400">
        <v>815</v>
      </c>
      <c r="F32" s="352">
        <v>0.72573463935886018</v>
      </c>
      <c r="G32" s="394"/>
      <c r="H32" s="395">
        <v>5.5582077337516196E-2</v>
      </c>
      <c r="I32" s="401">
        <v>-0.13951868708221973</v>
      </c>
      <c r="J32" s="394"/>
      <c r="K32" s="178"/>
      <c r="L32" s="388"/>
      <c r="M32" s="388"/>
      <c r="N32" s="331"/>
      <c r="O32" s="331"/>
      <c r="P32" s="331"/>
      <c r="Q32" s="331"/>
      <c r="R32" s="331"/>
      <c r="S32" s="331"/>
      <c r="T32" s="331"/>
      <c r="U32" s="331"/>
      <c r="V32" s="334"/>
      <c r="W32" s="334"/>
      <c r="X32" s="312"/>
      <c r="Y32" s="178"/>
      <c r="Z32" s="331"/>
      <c r="AA32" s="331"/>
      <c r="AB32" s="331"/>
      <c r="AC32" s="404"/>
      <c r="AD32" s="275"/>
      <c r="AE32" s="275"/>
      <c r="AF32" s="158"/>
      <c r="AG32" s="158"/>
      <c r="AH32" s="158"/>
      <c r="AI32" s="158"/>
      <c r="AJ32" s="158"/>
      <c r="AK32" s="158"/>
      <c r="AL32" s="158"/>
      <c r="AM32" s="158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Y32" s="1"/>
    </row>
    <row r="33" spans="1:389" s="9" customFormat="1" ht="20.100000000000001" customHeight="1" x14ac:dyDescent="0.3">
      <c r="A33" s="178"/>
      <c r="B33" s="384"/>
      <c r="C33" s="252" t="s">
        <v>25</v>
      </c>
      <c r="D33" s="252"/>
      <c r="E33" s="385">
        <v>3322</v>
      </c>
      <c r="F33" s="381">
        <v>4.3311603650586701</v>
      </c>
      <c r="G33" s="380">
        <v>2305.75</v>
      </c>
      <c r="H33" s="383">
        <v>9.4364276786728776E-2</v>
      </c>
      <c r="I33" s="386">
        <v>1.1962042149857272E-2</v>
      </c>
      <c r="J33" s="387">
        <v>0.12872295882763432</v>
      </c>
      <c r="K33" s="178"/>
      <c r="L33" s="388"/>
      <c r="M33" s="389"/>
      <c r="N33" s="331"/>
      <c r="O33" s="331"/>
      <c r="P33" s="331"/>
      <c r="Q33" s="331"/>
      <c r="R33" s="331"/>
      <c r="S33" s="331"/>
      <c r="T33" s="331"/>
      <c r="U33" s="331"/>
      <c r="V33" s="334"/>
      <c r="W33" s="334"/>
      <c r="X33" s="334"/>
      <c r="Y33" s="331"/>
      <c r="Z33" s="331"/>
      <c r="AA33" s="331"/>
      <c r="AB33" s="331"/>
      <c r="AC33" s="404"/>
      <c r="AD33" s="275"/>
      <c r="AE33" s="275"/>
      <c r="AF33" s="158"/>
      <c r="AG33" s="158"/>
      <c r="AH33" s="158"/>
      <c r="AI33" s="158"/>
      <c r="AJ33" s="158"/>
      <c r="AK33" s="158"/>
      <c r="AL33" s="158"/>
      <c r="AM33" s="158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 s="1"/>
      <c r="NW33" s="1"/>
      <c r="NX33" s="1"/>
      <c r="NY33" s="1"/>
    </row>
    <row r="34" spans="1:389" s="9" customFormat="1" ht="20.100000000000001" customHeight="1" x14ac:dyDescent="0.3">
      <c r="A34" s="178"/>
      <c r="B34" s="384"/>
      <c r="C34" s="252" t="s">
        <v>26</v>
      </c>
      <c r="D34" s="252"/>
      <c r="E34" s="385">
        <v>1565</v>
      </c>
      <c r="F34" s="381">
        <v>1.46125116713352</v>
      </c>
      <c r="G34" s="380">
        <v>2536.25</v>
      </c>
      <c r="H34" s="383">
        <v>4.4455175548233153E-2</v>
      </c>
      <c r="I34" s="386">
        <v>-7.0607136441453139E-2</v>
      </c>
      <c r="J34" s="387">
        <v>0.1415910676901605</v>
      </c>
      <c r="K34" s="178"/>
      <c r="L34" s="388"/>
      <c r="M34" s="389"/>
      <c r="N34" s="331"/>
      <c r="O34" s="331"/>
      <c r="P34" s="331"/>
      <c r="Q34" s="331"/>
      <c r="R34" s="331"/>
      <c r="S34" s="331"/>
      <c r="T34" s="331"/>
      <c r="U34" s="331"/>
      <c r="V34" s="334"/>
      <c r="W34" s="334"/>
      <c r="X34" s="312"/>
      <c r="Y34" s="178"/>
      <c r="Z34" s="178"/>
      <c r="AA34" s="331"/>
      <c r="AB34" s="331"/>
      <c r="AC34" s="404"/>
      <c r="AD34" s="275"/>
      <c r="AE34" s="275"/>
      <c r="AF34" s="158"/>
      <c r="AG34" s="158"/>
      <c r="AH34" s="158"/>
      <c r="AI34" s="158"/>
      <c r="AJ34" s="158"/>
      <c r="AK34" s="158"/>
      <c r="AL34" s="158"/>
      <c r="AM34" s="158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 s="1"/>
      <c r="NW34" s="1"/>
      <c r="NX34" s="1"/>
      <c r="NY34" s="1"/>
    </row>
    <row r="35" spans="1:389" s="9" customFormat="1" ht="20.100000000000001" customHeight="1" x14ac:dyDescent="0.3">
      <c r="A35" s="178"/>
      <c r="B35" s="405"/>
      <c r="C35" s="252" t="s">
        <v>27</v>
      </c>
      <c r="D35" s="252"/>
      <c r="E35" s="385">
        <v>10320</v>
      </c>
      <c r="F35" s="381">
        <v>6.3585951940850274</v>
      </c>
      <c r="G35" s="380">
        <v>10108.75</v>
      </c>
      <c r="H35" s="383">
        <v>0.29314850585160779</v>
      </c>
      <c r="I35" s="386">
        <v>0.11878236919496835</v>
      </c>
      <c r="J35" s="387">
        <v>0.56434054431263081</v>
      </c>
      <c r="K35" s="178"/>
      <c r="L35" s="388"/>
      <c r="M35" s="389"/>
      <c r="N35" s="331"/>
      <c r="O35" s="331"/>
      <c r="P35" s="331"/>
      <c r="Q35" s="331"/>
      <c r="R35" s="331"/>
      <c r="S35" s="331"/>
      <c r="T35" s="331"/>
      <c r="U35" s="331"/>
      <c r="V35" s="334"/>
      <c r="W35" s="334"/>
      <c r="X35" s="312"/>
      <c r="Y35" s="178"/>
      <c r="Z35" s="178"/>
      <c r="AA35" s="331"/>
      <c r="AB35" s="331"/>
      <c r="AC35" s="404"/>
      <c r="AD35" s="275"/>
      <c r="AE35" s="275"/>
      <c r="AF35" s="158"/>
      <c r="AG35" s="158"/>
      <c r="AH35" s="158"/>
      <c r="AI35" s="158"/>
      <c r="AJ35" s="158"/>
      <c r="AK35" s="158"/>
      <c r="AL35" s="158"/>
      <c r="AM35" s="158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 s="1"/>
      <c r="NW35" s="1"/>
      <c r="NX35" s="1"/>
      <c r="NY35" s="1"/>
    </row>
    <row r="36" spans="1:389" s="9" customFormat="1" ht="15" customHeight="1" x14ac:dyDescent="0.3">
      <c r="A36" s="178"/>
      <c r="B36" s="361" t="s">
        <v>308</v>
      </c>
      <c r="C36" s="361"/>
      <c r="D36" s="178"/>
      <c r="E36" s="178"/>
      <c r="F36" s="373"/>
      <c r="G36" s="178"/>
      <c r="H36" s="373"/>
      <c r="I36" s="178"/>
      <c r="J36" s="178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4"/>
      <c r="W36" s="334"/>
      <c r="X36" s="312"/>
      <c r="Y36" s="178"/>
      <c r="Z36" s="178"/>
      <c r="AA36" s="331"/>
      <c r="AB36" s="331"/>
      <c r="AC36" s="178"/>
      <c r="AD36" s="406"/>
      <c r="AE36" s="178"/>
      <c r="AF36" s="158"/>
      <c r="AG36" s="158"/>
      <c r="AH36" s="158"/>
      <c r="AI36" s="407"/>
      <c r="AJ36" s="158"/>
      <c r="AK36" s="158"/>
      <c r="AL36" s="158"/>
      <c r="AM36" s="158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 s="1"/>
      <c r="NW36" s="1"/>
      <c r="NX36" s="1"/>
      <c r="NY36" s="1"/>
    </row>
    <row r="37" spans="1:389" s="9" customFormat="1" ht="15" customHeight="1" x14ac:dyDescent="0.3">
      <c r="A37" s="178"/>
      <c r="B37" s="408" t="s">
        <v>309</v>
      </c>
      <c r="C37" s="408"/>
      <c r="D37" s="409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312"/>
      <c r="W37" s="312"/>
      <c r="X37" s="312"/>
      <c r="Y37" s="178"/>
      <c r="Z37" s="178"/>
      <c r="AA37" s="178"/>
      <c r="AB37" s="178"/>
      <c r="AC37" s="178"/>
      <c r="AD37" s="178"/>
      <c r="AE37" s="178"/>
      <c r="AF37" s="158"/>
      <c r="AG37" s="158"/>
      <c r="AH37" s="259"/>
      <c r="AI37" s="158"/>
      <c r="AJ37" s="259"/>
      <c r="AK37" s="158"/>
      <c r="AL37" s="158"/>
      <c r="AM37" s="158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 s="1"/>
      <c r="NW37" s="1"/>
      <c r="NX37" s="1"/>
      <c r="NY37" s="1"/>
    </row>
    <row r="38" spans="1:389" s="9" customFormat="1" ht="15" customHeight="1" x14ac:dyDescent="0.3">
      <c r="A38" s="178"/>
      <c r="B38" s="408" t="s">
        <v>310</v>
      </c>
      <c r="C38" s="408"/>
      <c r="D38" s="409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312"/>
      <c r="W38" s="312"/>
      <c r="X38" s="312"/>
      <c r="Y38" s="178"/>
      <c r="Z38" s="178"/>
      <c r="AA38" s="178"/>
      <c r="AB38" s="178"/>
      <c r="AC38" s="178"/>
      <c r="AD38" s="178"/>
      <c r="AE38" s="178"/>
      <c r="AF38" s="158"/>
      <c r="AG38" s="158"/>
      <c r="AH38" s="259"/>
      <c r="AI38" s="158"/>
      <c r="AJ38" s="259"/>
      <c r="AK38" s="158"/>
      <c r="AL38" s="158"/>
      <c r="AM38" s="15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 s="1"/>
      <c r="NW38" s="1"/>
      <c r="NX38" s="1"/>
      <c r="NY38" s="1"/>
    </row>
    <row r="39" spans="1:389" s="9" customFormat="1" ht="15" customHeight="1" x14ac:dyDescent="0.3">
      <c r="A39" s="178"/>
      <c r="B39" s="408" t="s">
        <v>311</v>
      </c>
      <c r="C39" s="408"/>
      <c r="D39" s="409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312"/>
      <c r="W39" s="312"/>
      <c r="X39" s="312"/>
      <c r="Y39" s="178"/>
      <c r="Z39" s="178"/>
      <c r="AA39" s="178"/>
      <c r="AB39" s="178"/>
      <c r="AC39" s="178"/>
      <c r="AD39" s="178"/>
      <c r="AE39" s="178"/>
      <c r="AF39" s="158"/>
      <c r="AG39" s="158"/>
      <c r="AH39" s="259"/>
      <c r="AI39" s="158"/>
      <c r="AJ39" s="259"/>
      <c r="AK39" s="158"/>
      <c r="AL39" s="158"/>
      <c r="AM39" s="158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 s="1"/>
      <c r="NW39" s="1"/>
      <c r="NX39" s="1"/>
      <c r="NY39" s="1"/>
    </row>
    <row r="40" spans="1:389" s="9" customFormat="1" ht="15" customHeight="1" x14ac:dyDescent="0.3">
      <c r="A40" s="178"/>
      <c r="B40" s="408" t="s">
        <v>312</v>
      </c>
      <c r="C40" s="408"/>
      <c r="D40" s="409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312"/>
      <c r="W40" s="312"/>
      <c r="X40" s="312"/>
      <c r="Y40" s="178"/>
      <c r="Z40" s="178"/>
      <c r="AA40" s="178"/>
      <c r="AB40" s="178"/>
      <c r="AC40" s="178"/>
      <c r="AD40" s="178"/>
      <c r="AE40" s="178"/>
      <c r="AF40" s="158"/>
      <c r="AG40" s="158"/>
      <c r="AH40" s="259"/>
      <c r="AI40" s="158"/>
      <c r="AJ40" s="259"/>
      <c r="AK40" s="158"/>
      <c r="AL40" s="158"/>
      <c r="AM40" s="158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 s="1"/>
      <c r="NW40" s="1"/>
      <c r="NX40" s="1"/>
      <c r="NY40" s="1"/>
    </row>
    <row r="41" spans="1:389" s="9" customFormat="1" ht="39.950000000000003" customHeight="1" x14ac:dyDescent="0.3">
      <c r="A41" s="178"/>
      <c r="B41" s="408"/>
      <c r="C41" s="409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312"/>
      <c r="W41" s="312"/>
      <c r="X41" s="312"/>
      <c r="Y41" s="178"/>
      <c r="Z41" s="178"/>
      <c r="AA41" s="178"/>
      <c r="AB41" s="178"/>
      <c r="AC41" s="178"/>
      <c r="AD41" s="178"/>
      <c r="AE41" s="178"/>
      <c r="AF41" s="158"/>
      <c r="AG41" s="158"/>
      <c r="AH41" s="259"/>
      <c r="AI41" s="158"/>
      <c r="AJ41" s="259"/>
      <c r="AK41" s="158"/>
      <c r="AL41" s="158"/>
      <c r="AM41" s="158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 s="1"/>
      <c r="NW41" s="1"/>
      <c r="NX41" s="1"/>
      <c r="NY41" s="1"/>
    </row>
    <row r="42" spans="1:389" s="9" customFormat="1" ht="18.75" customHeight="1" x14ac:dyDescent="0.3">
      <c r="A42" s="178"/>
      <c r="B42" s="331" t="s">
        <v>488</v>
      </c>
      <c r="C42" s="178"/>
      <c r="D42" s="178"/>
      <c r="E42" s="178"/>
      <c r="F42" s="410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312"/>
      <c r="W42" s="312"/>
      <c r="X42" s="312" t="s">
        <v>377</v>
      </c>
      <c r="Y42" s="178"/>
      <c r="Z42" s="178"/>
      <c r="AA42" s="178"/>
      <c r="AB42" s="178"/>
      <c r="AC42" s="178"/>
      <c r="AD42" s="178"/>
      <c r="AE42" s="178"/>
      <c r="AF42" s="158"/>
      <c r="AG42" s="158"/>
      <c r="AH42" s="259"/>
      <c r="AI42" s="158"/>
      <c r="AJ42" s="259"/>
      <c r="AK42" s="158"/>
      <c r="AL42" s="158"/>
      <c r="AM42" s="158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 s="1"/>
      <c r="NW42" s="1"/>
      <c r="NX42" s="1"/>
      <c r="NY42" s="1"/>
    </row>
    <row r="43" spans="1:389" s="9" customFormat="1" ht="39.950000000000003" customHeight="1" x14ac:dyDescent="0.3">
      <c r="A43" s="178"/>
      <c r="B43" s="656" t="s">
        <v>483</v>
      </c>
      <c r="C43" s="657"/>
      <c r="D43" s="657"/>
      <c r="E43" s="657"/>
      <c r="F43" s="657"/>
      <c r="G43" s="657"/>
      <c r="H43" s="657"/>
      <c r="I43" s="657"/>
      <c r="J43" s="657"/>
      <c r="K43" s="657"/>
      <c r="L43" s="657"/>
      <c r="M43" s="657"/>
      <c r="N43" s="657"/>
      <c r="O43" s="657"/>
      <c r="P43" s="657"/>
      <c r="Q43" s="657"/>
      <c r="R43" s="657"/>
      <c r="S43" s="657"/>
      <c r="T43" s="657"/>
      <c r="U43" s="178"/>
      <c r="V43" s="312"/>
      <c r="W43" s="312"/>
      <c r="X43" s="643" t="s">
        <v>433</v>
      </c>
      <c r="Y43" s="643"/>
      <c r="Z43" s="643"/>
      <c r="AA43" s="643"/>
      <c r="AB43" s="643"/>
      <c r="AC43" s="178"/>
      <c r="AD43" s="178"/>
      <c r="AE43" s="178"/>
      <c r="AF43" s="158"/>
      <c r="AG43" s="158"/>
      <c r="AH43" s="259"/>
      <c r="AI43" s="158"/>
      <c r="AJ43" s="259"/>
      <c r="AK43" s="158"/>
      <c r="AL43" s="158"/>
      <c r="AM43" s="158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 s="1"/>
      <c r="NW43" s="1"/>
      <c r="NX43" s="1"/>
      <c r="NY43" s="1"/>
    </row>
    <row r="44" spans="1:389" s="9" customFormat="1" ht="7.5" customHeight="1" x14ac:dyDescent="0.3">
      <c r="A44" s="178"/>
      <c r="B44" s="178"/>
      <c r="C44" s="178"/>
      <c r="D44" s="178"/>
      <c r="E44" s="178"/>
      <c r="F44" s="410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312"/>
      <c r="W44" s="312"/>
      <c r="X44" s="643"/>
      <c r="Y44" s="643"/>
      <c r="Z44" s="643"/>
      <c r="AA44" s="643"/>
      <c r="AB44" s="643"/>
      <c r="AC44" s="178"/>
      <c r="AD44" s="178"/>
      <c r="AE44" s="178"/>
      <c r="AF44" s="158"/>
      <c r="AG44" s="158"/>
      <c r="AH44" s="259"/>
      <c r="AI44" s="158"/>
      <c r="AJ44" s="259"/>
      <c r="AK44" s="158"/>
      <c r="AL44" s="158"/>
      <c r="AM44" s="158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 s="1"/>
      <c r="NW44" s="1"/>
      <c r="NX44" s="1"/>
      <c r="NY44" s="1"/>
    </row>
    <row r="45" spans="1:389" s="9" customFormat="1" ht="20.100000000000001" customHeight="1" x14ac:dyDescent="0.3">
      <c r="A45" s="178"/>
      <c r="B45" s="644" t="s">
        <v>301</v>
      </c>
      <c r="C45" s="645"/>
      <c r="D45" s="645"/>
      <c r="E45" s="646"/>
      <c r="F45" s="647" t="s">
        <v>28</v>
      </c>
      <c r="G45" s="647" t="s">
        <v>29</v>
      </c>
      <c r="H45" s="628" t="s">
        <v>265</v>
      </c>
      <c r="I45" s="630"/>
      <c r="J45" s="631" t="s">
        <v>302</v>
      </c>
      <c r="K45" s="649"/>
      <c r="L45" s="649"/>
      <c r="M45" s="649"/>
      <c r="N45" s="649"/>
      <c r="O45" s="649"/>
      <c r="P45" s="649"/>
      <c r="Q45" s="649"/>
      <c r="R45" s="649"/>
      <c r="S45" s="649"/>
      <c r="T45" s="650"/>
      <c r="U45" s="178"/>
      <c r="V45" s="312"/>
      <c r="W45" s="312"/>
      <c r="X45" s="643"/>
      <c r="Y45" s="643"/>
      <c r="Z45" s="643"/>
      <c r="AA45" s="643"/>
      <c r="AB45" s="643"/>
      <c r="AC45" s="178"/>
      <c r="AD45" s="178"/>
      <c r="AE45" s="178"/>
      <c r="AF45" s="158"/>
      <c r="AG45" s="158"/>
      <c r="AH45" s="259"/>
      <c r="AI45" s="158"/>
      <c r="AJ45" s="259"/>
      <c r="AK45" s="158"/>
      <c r="AL45" s="158"/>
      <c r="AM45" s="158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 s="1"/>
      <c r="NW45" s="1"/>
      <c r="NX45" s="1"/>
      <c r="NY45" s="1"/>
    </row>
    <row r="46" spans="1:389" s="9" customFormat="1" ht="20.100000000000001" customHeight="1" x14ac:dyDescent="0.3">
      <c r="A46" s="178"/>
      <c r="B46" s="644"/>
      <c r="C46" s="645"/>
      <c r="D46" s="645"/>
      <c r="E46" s="646"/>
      <c r="F46" s="648"/>
      <c r="G46" s="648"/>
      <c r="H46" s="344" t="s">
        <v>303</v>
      </c>
      <c r="I46" s="344" t="s">
        <v>304</v>
      </c>
      <c r="J46" s="633"/>
      <c r="K46" s="651"/>
      <c r="L46" s="651"/>
      <c r="M46" s="651"/>
      <c r="N46" s="651"/>
      <c r="O46" s="651"/>
      <c r="P46" s="651"/>
      <c r="Q46" s="651"/>
      <c r="R46" s="651"/>
      <c r="S46" s="651"/>
      <c r="T46" s="652"/>
      <c r="U46" s="178"/>
      <c r="V46" s="312"/>
      <c r="W46" s="312"/>
      <c r="X46" s="643"/>
      <c r="Y46" s="643"/>
      <c r="Z46" s="643"/>
      <c r="AA46" s="643"/>
      <c r="AB46" s="643"/>
      <c r="AC46" s="178"/>
      <c r="AD46" s="178"/>
      <c r="AE46" s="178"/>
      <c r="AF46" s="158"/>
      <c r="AG46" s="158"/>
      <c r="AH46" s="259"/>
      <c r="AI46" s="158"/>
      <c r="AJ46" s="259"/>
      <c r="AK46" s="158"/>
      <c r="AL46" s="158"/>
      <c r="AM46" s="158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 s="1"/>
      <c r="NW46" s="1"/>
      <c r="NX46" s="1"/>
      <c r="NY46" s="1"/>
    </row>
    <row r="47" spans="1:389" s="9" customFormat="1" ht="20.100000000000001" customHeight="1" x14ac:dyDescent="0.3">
      <c r="A47" s="178"/>
      <c r="B47" s="669" t="s">
        <v>232</v>
      </c>
      <c r="C47" s="670"/>
      <c r="D47" s="670"/>
      <c r="E47" s="671"/>
      <c r="F47" s="413">
        <v>12123</v>
      </c>
      <c r="G47" s="473" t="s">
        <v>31</v>
      </c>
      <c r="H47" s="414">
        <v>0.28894731899708892</v>
      </c>
      <c r="I47" s="414">
        <v>9.5971452718565123E-2</v>
      </c>
      <c r="J47" s="672"/>
      <c r="K47" s="673"/>
      <c r="L47" s="673"/>
      <c r="M47" s="673"/>
      <c r="N47" s="673"/>
      <c r="O47" s="673"/>
      <c r="P47" s="673"/>
      <c r="Q47" s="673"/>
      <c r="R47" s="673"/>
      <c r="S47" s="673"/>
      <c r="T47" s="674"/>
      <c r="U47" s="178"/>
      <c r="V47" s="312"/>
      <c r="W47" s="312"/>
      <c r="X47" s="297" t="s">
        <v>418</v>
      </c>
      <c r="Y47" s="10">
        <v>7724</v>
      </c>
      <c r="Z47" s="224">
        <v>1</v>
      </c>
      <c r="AA47" s="224">
        <v>0.28999999999999998</v>
      </c>
      <c r="AB47" s="224">
        <v>0.06</v>
      </c>
      <c r="AC47" s="178"/>
      <c r="AD47" s="178"/>
      <c r="AE47" s="178"/>
      <c r="AF47" s="158"/>
      <c r="AG47" s="158"/>
      <c r="AH47" s="259"/>
      <c r="AI47" s="158"/>
      <c r="AJ47" s="259"/>
      <c r="AK47" s="158"/>
      <c r="AL47" s="158"/>
      <c r="AM47" s="158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 s="1"/>
      <c r="NW47" s="1"/>
      <c r="NX47" s="1"/>
      <c r="NY47" s="1"/>
    </row>
    <row r="48" spans="1:389" s="9" customFormat="1" ht="20.100000000000001" customHeight="1" x14ac:dyDescent="0.3">
      <c r="A48" s="178"/>
      <c r="B48" s="255"/>
      <c r="C48" s="415" t="s">
        <v>305</v>
      </c>
      <c r="D48" s="416"/>
      <c r="E48" s="417"/>
      <c r="F48" s="418">
        <v>8969</v>
      </c>
      <c r="G48" s="419">
        <v>0.44508957371842589</v>
      </c>
      <c r="H48" s="420">
        <v>0.29433497536945813</v>
      </c>
      <c r="I48" s="420">
        <v>6.0215193155302049E-2</v>
      </c>
      <c r="J48" s="675"/>
      <c r="K48" s="676"/>
      <c r="L48" s="676"/>
      <c r="M48" s="676"/>
      <c r="N48" s="676"/>
      <c r="O48" s="676"/>
      <c r="P48" s="676"/>
      <c r="Q48" s="676"/>
      <c r="R48" s="676"/>
      <c r="S48" s="676"/>
      <c r="T48" s="677"/>
      <c r="U48" s="178"/>
      <c r="V48" s="312"/>
      <c r="W48" s="312"/>
      <c r="X48" s="297" t="s">
        <v>238</v>
      </c>
      <c r="Y48" s="10">
        <v>5629</v>
      </c>
      <c r="Z48" s="224">
        <v>0.73</v>
      </c>
      <c r="AA48" s="224">
        <v>0.25</v>
      </c>
      <c r="AB48" s="224">
        <v>0.06</v>
      </c>
      <c r="AC48" s="178"/>
      <c r="AD48" s="178"/>
      <c r="AE48" s="178"/>
      <c r="AF48" s="158"/>
      <c r="AG48" s="158"/>
      <c r="AH48" s="259"/>
      <c r="AI48" s="158"/>
      <c r="AJ48" s="259"/>
      <c r="AK48" s="158"/>
      <c r="AL48" s="158"/>
      <c r="AM48" s="15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 s="1"/>
      <c r="NW48" s="1"/>
      <c r="NX48" s="1"/>
      <c r="NY48" s="1"/>
    </row>
    <row r="49" spans="1:389" s="9" customFormat="1" ht="20.100000000000001" customHeight="1" x14ac:dyDescent="0.3">
      <c r="A49" s="178"/>
      <c r="B49" s="255"/>
      <c r="C49" s="254" t="s">
        <v>307</v>
      </c>
      <c r="D49" s="303"/>
      <c r="E49" s="421"/>
      <c r="F49" s="258">
        <v>7724</v>
      </c>
      <c r="G49" s="289">
        <v>0.86118853829858399</v>
      </c>
      <c r="H49" s="422">
        <v>0.28999999999999998</v>
      </c>
      <c r="I49" s="422">
        <v>0.06</v>
      </c>
      <c r="J49" s="663" t="s">
        <v>489</v>
      </c>
      <c r="K49" s="664"/>
      <c r="L49" s="664"/>
      <c r="M49" s="664"/>
      <c r="N49" s="664"/>
      <c r="O49" s="664"/>
      <c r="P49" s="664"/>
      <c r="Q49" s="664"/>
      <c r="R49" s="664"/>
      <c r="S49" s="664"/>
      <c r="T49" s="665"/>
      <c r="U49" s="178"/>
      <c r="V49" s="311" t="s">
        <v>462</v>
      </c>
      <c r="W49" s="312"/>
      <c r="X49" s="297" t="s">
        <v>239</v>
      </c>
      <c r="Y49" s="223">
        <v>473</v>
      </c>
      <c r="Z49" s="224">
        <v>0.06</v>
      </c>
      <c r="AA49" s="224">
        <v>0.53</v>
      </c>
      <c r="AB49" s="224">
        <v>0.01</v>
      </c>
      <c r="AC49" s="178"/>
      <c r="AD49" s="178"/>
      <c r="AE49" s="178"/>
      <c r="AF49" s="158"/>
      <c r="AG49" s="158"/>
      <c r="AH49" s="259"/>
      <c r="AI49" s="158"/>
      <c r="AJ49" s="259"/>
      <c r="AK49" s="158"/>
      <c r="AL49" s="158"/>
      <c r="AM49" s="158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W49" s="1"/>
      <c r="NX49" s="1"/>
      <c r="NY49" s="1"/>
    </row>
    <row r="50" spans="1:389" s="9" customFormat="1" ht="20.100000000000001" customHeight="1" x14ac:dyDescent="0.3">
      <c r="A50" s="178"/>
      <c r="B50" s="255"/>
      <c r="C50" s="423"/>
      <c r="D50" s="298" t="s">
        <v>238</v>
      </c>
      <c r="E50" s="299"/>
      <c r="F50" s="424">
        <v>5629</v>
      </c>
      <c r="G50" s="289">
        <v>0.72876747799067843</v>
      </c>
      <c r="H50" s="290">
        <v>0.25</v>
      </c>
      <c r="I50" s="290">
        <v>0.06</v>
      </c>
      <c r="J50" s="663" t="s">
        <v>474</v>
      </c>
      <c r="K50" s="664"/>
      <c r="L50" s="664"/>
      <c r="M50" s="664"/>
      <c r="N50" s="664"/>
      <c r="O50" s="664"/>
      <c r="P50" s="664"/>
      <c r="Q50" s="664"/>
      <c r="R50" s="664"/>
      <c r="S50" s="664"/>
      <c r="T50" s="665"/>
      <c r="U50" s="178"/>
      <c r="V50" s="311" t="s">
        <v>496</v>
      </c>
      <c r="W50" s="312"/>
      <c r="X50" s="297" t="s">
        <v>255</v>
      </c>
      <c r="Y50" s="223">
        <v>173</v>
      </c>
      <c r="Z50" s="224">
        <v>0.02</v>
      </c>
      <c r="AA50" s="224">
        <v>0.38</v>
      </c>
      <c r="AB50" s="224">
        <v>0.02</v>
      </c>
      <c r="AC50" s="178"/>
      <c r="AD50" s="178"/>
      <c r="AE50" s="178"/>
      <c r="AF50" s="158"/>
      <c r="AG50" s="158"/>
      <c r="AH50" s="259"/>
      <c r="AI50" s="158"/>
      <c r="AJ50" s="259"/>
      <c r="AK50" s="158"/>
      <c r="AL50" s="158"/>
      <c r="AM50" s="158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W50" s="1"/>
      <c r="NX50" s="1"/>
      <c r="NY50" s="1"/>
    </row>
    <row r="51" spans="1:389" s="9" customFormat="1" ht="20.100000000000001" customHeight="1" x14ac:dyDescent="0.3">
      <c r="A51" s="178"/>
      <c r="B51" s="255"/>
      <c r="C51" s="423"/>
      <c r="D51" s="298" t="s">
        <v>239</v>
      </c>
      <c r="E51" s="299"/>
      <c r="F51" s="424">
        <v>473</v>
      </c>
      <c r="G51" s="289">
        <v>6.1237700673226307E-2</v>
      </c>
      <c r="H51" s="290">
        <v>0.53</v>
      </c>
      <c r="I51" s="290">
        <v>0.01</v>
      </c>
      <c r="J51" s="663" t="s">
        <v>475</v>
      </c>
      <c r="K51" s="664"/>
      <c r="L51" s="664"/>
      <c r="M51" s="664"/>
      <c r="N51" s="664"/>
      <c r="O51" s="664"/>
      <c r="P51" s="664"/>
      <c r="Q51" s="664"/>
      <c r="R51" s="664"/>
      <c r="S51" s="664"/>
      <c r="T51" s="665"/>
      <c r="U51" s="178"/>
      <c r="V51" s="311" t="s">
        <v>497</v>
      </c>
      <c r="W51" s="312"/>
      <c r="X51" s="297" t="s">
        <v>256</v>
      </c>
      <c r="Y51" s="223">
        <v>165</v>
      </c>
      <c r="Z51" s="224">
        <v>0.02</v>
      </c>
      <c r="AA51" s="224">
        <v>0.28000000000000003</v>
      </c>
      <c r="AB51" s="224">
        <v>0.04</v>
      </c>
      <c r="AC51" s="178"/>
      <c r="AD51" s="178"/>
      <c r="AE51" s="178"/>
      <c r="AF51" s="158"/>
      <c r="AG51" s="158"/>
      <c r="AH51" s="259"/>
      <c r="AI51" s="158"/>
      <c r="AJ51" s="259"/>
      <c r="AK51" s="158"/>
      <c r="AL51" s="158"/>
      <c r="AM51" s="158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W51" s="1"/>
      <c r="NX51" s="1"/>
      <c r="NY51" s="1"/>
    </row>
    <row r="52" spans="1:389" s="9" customFormat="1" ht="20.100000000000001" customHeight="1" x14ac:dyDescent="0.3">
      <c r="A52" s="178"/>
      <c r="B52" s="255"/>
      <c r="C52" s="423"/>
      <c r="D52" s="301" t="s">
        <v>255</v>
      </c>
      <c r="E52" s="302"/>
      <c r="F52" s="424">
        <v>173</v>
      </c>
      <c r="G52" s="289">
        <v>2.2397721387881927E-2</v>
      </c>
      <c r="H52" s="290">
        <v>0.38</v>
      </c>
      <c r="I52" s="290">
        <v>0.02</v>
      </c>
      <c r="J52" s="663" t="s">
        <v>476</v>
      </c>
      <c r="K52" s="664"/>
      <c r="L52" s="664"/>
      <c r="M52" s="664"/>
      <c r="N52" s="664"/>
      <c r="O52" s="664"/>
      <c r="P52" s="664"/>
      <c r="Q52" s="664"/>
      <c r="R52" s="664"/>
      <c r="S52" s="664"/>
      <c r="T52" s="665"/>
      <c r="U52" s="178"/>
      <c r="V52" s="312" t="s">
        <v>464</v>
      </c>
      <c r="W52" s="312"/>
      <c r="X52" s="297" t="s">
        <v>257</v>
      </c>
      <c r="Y52" s="223">
        <v>115</v>
      </c>
      <c r="Z52" s="224">
        <v>0.01</v>
      </c>
      <c r="AA52" s="224">
        <v>0.3</v>
      </c>
      <c r="AB52" s="224">
        <v>0.03</v>
      </c>
      <c r="AC52" s="178"/>
      <c r="AD52" s="178"/>
      <c r="AE52" s="178"/>
      <c r="AF52" s="158"/>
      <c r="AG52" s="158"/>
      <c r="AH52" s="259"/>
      <c r="AI52" s="158"/>
      <c r="AJ52" s="259"/>
      <c r="AK52" s="158"/>
      <c r="AL52" s="158"/>
      <c r="AM52" s="158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W52" s="1"/>
      <c r="NX52" s="1"/>
      <c r="NY52" s="1"/>
    </row>
    <row r="53" spans="1:389" s="9" customFormat="1" ht="20.100000000000001" customHeight="1" x14ac:dyDescent="0.3">
      <c r="A53" s="178"/>
      <c r="B53" s="425"/>
      <c r="C53" s="426"/>
      <c r="D53" s="300" t="s">
        <v>256</v>
      </c>
      <c r="E53" s="299"/>
      <c r="F53" s="424">
        <v>165</v>
      </c>
      <c r="G53" s="289">
        <v>2.136198860693941E-2</v>
      </c>
      <c r="H53" s="290">
        <v>0.28000000000000003</v>
      </c>
      <c r="I53" s="290">
        <v>0.04</v>
      </c>
      <c r="J53" s="663" t="s">
        <v>492</v>
      </c>
      <c r="K53" s="664"/>
      <c r="L53" s="664"/>
      <c r="M53" s="664"/>
      <c r="N53" s="664"/>
      <c r="O53" s="664"/>
      <c r="P53" s="664"/>
      <c r="Q53" s="664"/>
      <c r="R53" s="664"/>
      <c r="S53" s="664"/>
      <c r="T53" s="665"/>
      <c r="U53" s="178"/>
      <c r="V53" s="311" t="s">
        <v>485</v>
      </c>
      <c r="W53" s="312"/>
      <c r="X53" s="297" t="s">
        <v>439</v>
      </c>
      <c r="Y53" s="223">
        <v>47</v>
      </c>
      <c r="Z53" s="224">
        <v>0.01</v>
      </c>
      <c r="AA53" s="224">
        <v>0.21</v>
      </c>
      <c r="AB53" s="224">
        <v>0</v>
      </c>
      <c r="AC53" s="178"/>
      <c r="AD53" s="178"/>
      <c r="AE53" s="178"/>
      <c r="AF53" s="158"/>
      <c r="AG53" s="158"/>
      <c r="AH53" s="259"/>
      <c r="AI53" s="158"/>
      <c r="AJ53" s="259"/>
      <c r="AK53" s="158"/>
      <c r="AL53" s="158"/>
      <c r="AM53" s="158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W53" s="1"/>
      <c r="NX53" s="1"/>
      <c r="NY53" s="1"/>
    </row>
    <row r="54" spans="1:389" s="9" customFormat="1" ht="20.100000000000001" customHeight="1" x14ac:dyDescent="0.3">
      <c r="A54" s="178"/>
      <c r="B54" s="425"/>
      <c r="C54" s="427"/>
      <c r="D54" s="298" t="s">
        <v>257</v>
      </c>
      <c r="E54" s="299"/>
      <c r="F54" s="424">
        <v>115</v>
      </c>
      <c r="G54" s="289">
        <v>1.488865872604868E-2</v>
      </c>
      <c r="H54" s="290">
        <v>0.3</v>
      </c>
      <c r="I54" s="290">
        <v>0.03</v>
      </c>
      <c r="J54" s="663" t="s">
        <v>479</v>
      </c>
      <c r="K54" s="664"/>
      <c r="L54" s="664"/>
      <c r="M54" s="664"/>
      <c r="N54" s="664"/>
      <c r="O54" s="664"/>
      <c r="P54" s="664"/>
      <c r="Q54" s="664"/>
      <c r="R54" s="664"/>
      <c r="S54" s="664"/>
      <c r="T54" s="665"/>
      <c r="U54" s="178"/>
      <c r="V54" s="312" t="s">
        <v>484</v>
      </c>
      <c r="W54" s="312"/>
      <c r="X54" s="297" t="s">
        <v>480</v>
      </c>
      <c r="Y54" s="223"/>
      <c r="Z54" s="224"/>
      <c r="AA54" s="224"/>
      <c r="AB54" s="224"/>
      <c r="AC54" s="178"/>
      <c r="AD54" s="178"/>
      <c r="AE54" s="178"/>
      <c r="AF54" s="158"/>
      <c r="AG54" s="158"/>
      <c r="AH54" s="259"/>
      <c r="AI54" s="158"/>
      <c r="AJ54" s="259"/>
      <c r="AK54" s="158"/>
      <c r="AL54" s="158"/>
      <c r="AM54" s="158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W54" s="1"/>
      <c r="NX54" s="1"/>
      <c r="NY54" s="1"/>
    </row>
    <row r="55" spans="1:389" s="9" customFormat="1" ht="20.100000000000001" customHeight="1" x14ac:dyDescent="0.3">
      <c r="A55" s="178"/>
      <c r="B55" s="255"/>
      <c r="C55" s="428" t="s">
        <v>306</v>
      </c>
      <c r="D55" s="295"/>
      <c r="E55" s="429"/>
      <c r="F55" s="418">
        <v>835</v>
      </c>
      <c r="G55" s="419">
        <v>4.1437149521115581E-2</v>
      </c>
      <c r="H55" s="420">
        <v>0.30805687203791471</v>
      </c>
      <c r="I55" s="420">
        <v>0.10742496050552923</v>
      </c>
      <c r="J55" s="666"/>
      <c r="K55" s="667"/>
      <c r="L55" s="667"/>
      <c r="M55" s="667"/>
      <c r="N55" s="667"/>
      <c r="O55" s="667"/>
      <c r="P55" s="667"/>
      <c r="Q55" s="667"/>
      <c r="R55" s="667"/>
      <c r="S55" s="667"/>
      <c r="T55" s="668"/>
      <c r="U55" s="178"/>
      <c r="V55" s="312"/>
      <c r="W55" s="312"/>
      <c r="X55" s="297"/>
      <c r="Y55" s="223"/>
      <c r="Z55" s="224"/>
      <c r="AA55" s="224"/>
      <c r="AB55" s="224"/>
      <c r="AC55" s="178"/>
      <c r="AD55" s="178"/>
      <c r="AE55" s="178"/>
      <c r="AF55" s="158"/>
      <c r="AG55" s="158"/>
      <c r="AH55" s="259"/>
      <c r="AI55" s="158"/>
      <c r="AJ55" s="259"/>
      <c r="AK55" s="158"/>
      <c r="AL55" s="158"/>
      <c r="AM55" s="158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W55" s="1"/>
      <c r="NX55" s="1"/>
      <c r="NY55" s="1"/>
    </row>
    <row r="56" spans="1:389" s="9" customFormat="1" ht="20.100000000000001" customHeight="1" x14ac:dyDescent="0.3">
      <c r="A56" s="178"/>
      <c r="B56" s="255"/>
      <c r="C56" s="262" t="s">
        <v>426</v>
      </c>
      <c r="D56" s="256"/>
      <c r="E56" s="257"/>
      <c r="F56" s="258">
        <v>244</v>
      </c>
      <c r="G56" s="289">
        <v>0.29221556886227545</v>
      </c>
      <c r="H56" s="290">
        <v>0.6</v>
      </c>
      <c r="I56" s="290">
        <v>0.04</v>
      </c>
      <c r="J56" s="663" t="s">
        <v>460</v>
      </c>
      <c r="K56" s="664"/>
      <c r="L56" s="664"/>
      <c r="M56" s="664"/>
      <c r="N56" s="664"/>
      <c r="O56" s="664"/>
      <c r="P56" s="664"/>
      <c r="Q56" s="664"/>
      <c r="R56" s="664"/>
      <c r="S56" s="664"/>
      <c r="T56" s="665"/>
      <c r="U56" s="178"/>
      <c r="V56" s="312" t="s">
        <v>459</v>
      </c>
      <c r="W56" s="312"/>
      <c r="X56" s="297" t="s">
        <v>426</v>
      </c>
      <c r="Y56" s="223">
        <v>244</v>
      </c>
      <c r="Z56" s="224">
        <v>0.15</v>
      </c>
      <c r="AA56" s="224">
        <v>0.6</v>
      </c>
      <c r="AB56" s="224">
        <v>0.04</v>
      </c>
      <c r="AC56" s="178"/>
      <c r="AD56" s="178"/>
      <c r="AE56" s="178"/>
      <c r="AF56" s="158"/>
      <c r="AG56" s="158"/>
      <c r="AH56" s="259"/>
      <c r="AI56" s="158"/>
      <c r="AJ56" s="259"/>
      <c r="AK56" s="158"/>
      <c r="AL56" s="158"/>
      <c r="AM56" s="158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W56" s="1"/>
      <c r="NX56" s="1"/>
      <c r="NY56" s="1"/>
    </row>
    <row r="57" spans="1:389" s="9" customFormat="1" ht="20.100000000000001" customHeight="1" x14ac:dyDescent="0.3">
      <c r="A57" s="178"/>
      <c r="B57" s="255"/>
      <c r="C57" s="262" t="s">
        <v>429</v>
      </c>
      <c r="D57" s="256"/>
      <c r="E57" s="257"/>
      <c r="F57" s="258">
        <v>23</v>
      </c>
      <c r="G57" s="289">
        <v>2.7544910179640718E-2</v>
      </c>
      <c r="H57" s="290">
        <v>0.7</v>
      </c>
      <c r="I57" s="290">
        <v>0</v>
      </c>
      <c r="J57" s="685"/>
      <c r="K57" s="686"/>
      <c r="L57" s="686"/>
      <c r="M57" s="686"/>
      <c r="N57" s="686"/>
      <c r="O57" s="686"/>
      <c r="P57" s="686"/>
      <c r="Q57" s="686"/>
      <c r="R57" s="686"/>
      <c r="S57" s="686"/>
      <c r="T57" s="687"/>
      <c r="U57" s="178"/>
      <c r="V57" s="312"/>
      <c r="W57" s="312"/>
      <c r="X57" s="297" t="s">
        <v>429</v>
      </c>
      <c r="Y57" s="223">
        <v>23</v>
      </c>
      <c r="Z57" s="224">
        <v>0.01</v>
      </c>
      <c r="AA57" s="224">
        <v>0.7</v>
      </c>
      <c r="AB57" s="224">
        <v>0</v>
      </c>
      <c r="AC57" s="178"/>
      <c r="AD57" s="178"/>
      <c r="AE57" s="178"/>
      <c r="AF57" s="158"/>
      <c r="AG57" s="158"/>
      <c r="AH57" s="259"/>
      <c r="AI57" s="158"/>
      <c r="AJ57" s="259"/>
      <c r="AK57" s="158"/>
      <c r="AL57" s="158"/>
      <c r="AM57" s="158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W57" s="1"/>
      <c r="NX57" s="1"/>
      <c r="NY57" s="1"/>
    </row>
    <row r="58" spans="1:389" s="9" customFormat="1" ht="20.100000000000001" customHeight="1" x14ac:dyDescent="0.3">
      <c r="A58" s="178"/>
      <c r="B58" s="255"/>
      <c r="C58" s="263" t="s">
        <v>430</v>
      </c>
      <c r="D58" s="430"/>
      <c r="E58" s="257"/>
      <c r="F58" s="258">
        <v>3</v>
      </c>
      <c r="G58" s="289">
        <v>3.592814371257485E-3</v>
      </c>
      <c r="H58" s="290">
        <v>0.67</v>
      </c>
      <c r="I58" s="290">
        <v>0</v>
      </c>
      <c r="J58" s="685"/>
      <c r="K58" s="686"/>
      <c r="L58" s="686"/>
      <c r="M58" s="686"/>
      <c r="N58" s="686"/>
      <c r="O58" s="686"/>
      <c r="P58" s="686"/>
      <c r="Q58" s="686"/>
      <c r="R58" s="686"/>
      <c r="S58" s="686"/>
      <c r="T58" s="687"/>
      <c r="U58" s="178"/>
      <c r="V58" s="312"/>
      <c r="W58" s="312"/>
      <c r="X58" s="297" t="s">
        <v>430</v>
      </c>
      <c r="Y58" s="223">
        <v>3</v>
      </c>
      <c r="Z58" s="224">
        <v>0</v>
      </c>
      <c r="AA58" s="224">
        <v>0.67</v>
      </c>
      <c r="AB58" s="224">
        <v>0</v>
      </c>
      <c r="AC58" s="178"/>
      <c r="AD58" s="178"/>
      <c r="AE58" s="178"/>
      <c r="AF58" s="158"/>
      <c r="AG58" s="158"/>
      <c r="AH58" s="259"/>
      <c r="AI58" s="158"/>
      <c r="AJ58" s="259"/>
      <c r="AK58" s="158"/>
      <c r="AL58" s="158"/>
      <c r="AM58" s="1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W58" s="1"/>
      <c r="NX58" s="1"/>
      <c r="NY58" s="1"/>
    </row>
    <row r="59" spans="1:389" s="9" customFormat="1" ht="20.100000000000001" customHeight="1" x14ac:dyDescent="0.3">
      <c r="A59" s="178"/>
      <c r="B59" s="255"/>
      <c r="C59" s="253" t="s">
        <v>233</v>
      </c>
      <c r="D59" s="431"/>
      <c r="E59" s="432"/>
      <c r="F59" s="418">
        <v>346</v>
      </c>
      <c r="G59" s="419">
        <v>1.7170363753659868E-2</v>
      </c>
      <c r="H59" s="420">
        <v>0.49019607843137253</v>
      </c>
      <c r="I59" s="420">
        <v>7.3529411764705885E-2</v>
      </c>
      <c r="J59" s="666"/>
      <c r="K59" s="667"/>
      <c r="L59" s="667"/>
      <c r="M59" s="667"/>
      <c r="N59" s="667"/>
      <c r="O59" s="667"/>
      <c r="P59" s="667"/>
      <c r="Q59" s="667"/>
      <c r="R59" s="667"/>
      <c r="S59" s="667"/>
      <c r="T59" s="668"/>
      <c r="U59" s="178"/>
      <c r="V59" s="312"/>
      <c r="W59" s="312"/>
      <c r="X59" s="314"/>
      <c r="Y59" s="178"/>
      <c r="Z59" s="178"/>
      <c r="AA59" s="178"/>
      <c r="AB59" s="178"/>
      <c r="AC59" s="178"/>
      <c r="AD59" s="178"/>
      <c r="AE59" s="178"/>
      <c r="AF59" s="158"/>
      <c r="AG59" s="158"/>
      <c r="AH59" s="259"/>
      <c r="AI59" s="158"/>
      <c r="AJ59" s="259"/>
      <c r="AK59" s="158"/>
      <c r="AL59" s="158"/>
      <c r="AM59" s="158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W59" s="1"/>
      <c r="NX59" s="1"/>
      <c r="NY59" s="1"/>
    </row>
    <row r="60" spans="1:389" s="9" customFormat="1" ht="20.100000000000001" customHeight="1" x14ac:dyDescent="0.3">
      <c r="A60" s="178"/>
      <c r="B60" s="255"/>
      <c r="C60" s="262" t="s">
        <v>234</v>
      </c>
      <c r="D60" s="260"/>
      <c r="E60" s="261"/>
      <c r="F60" s="258">
        <v>266</v>
      </c>
      <c r="G60" s="289">
        <v>0.76878612716763006</v>
      </c>
      <c r="H60" s="290">
        <v>0.32</v>
      </c>
      <c r="I60" s="290">
        <v>0.06</v>
      </c>
      <c r="J60" s="663" t="s">
        <v>458</v>
      </c>
      <c r="K60" s="664"/>
      <c r="L60" s="664"/>
      <c r="M60" s="664"/>
      <c r="N60" s="664"/>
      <c r="O60" s="664"/>
      <c r="P60" s="664"/>
      <c r="Q60" s="664"/>
      <c r="R60" s="664"/>
      <c r="S60" s="664"/>
      <c r="T60" s="665"/>
      <c r="U60" s="178"/>
      <c r="V60" s="312" t="s">
        <v>457</v>
      </c>
      <c r="W60" s="312"/>
      <c r="X60" s="297" t="s">
        <v>52</v>
      </c>
      <c r="Y60" s="223">
        <v>266</v>
      </c>
      <c r="Z60" s="224">
        <v>7.0000000000000007E-2</v>
      </c>
      <c r="AA60" s="224">
        <v>0.32</v>
      </c>
      <c r="AB60" s="224">
        <v>0.06</v>
      </c>
      <c r="AC60" s="178"/>
      <c r="AD60" s="178"/>
      <c r="AE60" s="178"/>
      <c r="AF60" s="158"/>
      <c r="AG60" s="158"/>
      <c r="AH60" s="259"/>
      <c r="AI60" s="158"/>
      <c r="AJ60" s="259"/>
      <c r="AK60" s="158"/>
      <c r="AL60" s="158"/>
      <c r="AM60" s="158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W60" s="1"/>
      <c r="NX60" s="1"/>
      <c r="NY60" s="1"/>
    </row>
    <row r="61" spans="1:389" s="9" customFormat="1" ht="20.100000000000001" customHeight="1" x14ac:dyDescent="0.3">
      <c r="A61" s="178"/>
      <c r="B61" s="255"/>
      <c r="C61" s="263" t="s">
        <v>235</v>
      </c>
      <c r="D61" s="260"/>
      <c r="E61" s="261"/>
      <c r="F61" s="258">
        <v>90</v>
      </c>
      <c r="G61" s="289">
        <v>0.26011560693641617</v>
      </c>
      <c r="H61" s="290">
        <v>0.34</v>
      </c>
      <c r="I61" s="290">
        <v>0.01</v>
      </c>
      <c r="J61" s="685"/>
      <c r="K61" s="686"/>
      <c r="L61" s="686"/>
      <c r="M61" s="686"/>
      <c r="N61" s="686"/>
      <c r="O61" s="686"/>
      <c r="P61" s="686"/>
      <c r="Q61" s="686"/>
      <c r="R61" s="686"/>
      <c r="S61" s="686"/>
      <c r="T61" s="687"/>
      <c r="U61" s="178"/>
      <c r="V61" s="312"/>
      <c r="W61" s="312"/>
      <c r="X61" s="297" t="s">
        <v>431</v>
      </c>
      <c r="Y61" s="223">
        <v>90</v>
      </c>
      <c r="Z61" s="224">
        <v>0.02</v>
      </c>
      <c r="AA61" s="224">
        <v>0.34</v>
      </c>
      <c r="AB61" s="224">
        <v>0.01</v>
      </c>
      <c r="AC61" s="178"/>
      <c r="AD61" s="178"/>
      <c r="AE61" s="178"/>
      <c r="AF61" s="158"/>
      <c r="AG61" s="158"/>
      <c r="AH61" s="259"/>
      <c r="AI61" s="158"/>
      <c r="AJ61" s="259"/>
      <c r="AK61" s="158"/>
      <c r="AL61" s="158"/>
      <c r="AM61" s="158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W61" s="1"/>
      <c r="NX61" s="1"/>
      <c r="NY61" s="1"/>
    </row>
    <row r="62" spans="1:389" s="9" customFormat="1" ht="20.100000000000001" customHeight="1" x14ac:dyDescent="0.3">
      <c r="A62" s="178"/>
      <c r="B62" s="264"/>
      <c r="C62" s="263" t="s">
        <v>376</v>
      </c>
      <c r="D62" s="260"/>
      <c r="E62" s="261"/>
      <c r="F62" s="258">
        <v>24</v>
      </c>
      <c r="G62" s="289">
        <v>6.9364161849710976E-2</v>
      </c>
      <c r="H62" s="290">
        <v>0.25</v>
      </c>
      <c r="I62" s="290">
        <v>0.04</v>
      </c>
      <c r="J62" s="685"/>
      <c r="K62" s="686"/>
      <c r="L62" s="686"/>
      <c r="M62" s="686"/>
      <c r="N62" s="686"/>
      <c r="O62" s="686"/>
      <c r="P62" s="686"/>
      <c r="Q62" s="686"/>
      <c r="R62" s="686"/>
      <c r="S62" s="686"/>
      <c r="T62" s="687"/>
      <c r="U62" s="178"/>
      <c r="V62" s="312"/>
      <c r="W62" s="312"/>
      <c r="X62" s="297" t="s">
        <v>432</v>
      </c>
      <c r="Y62" s="223">
        <v>24</v>
      </c>
      <c r="Z62" s="224">
        <v>0.01</v>
      </c>
      <c r="AA62" s="224">
        <v>0.25</v>
      </c>
      <c r="AB62" s="224">
        <v>0.04</v>
      </c>
      <c r="AC62" s="178"/>
      <c r="AD62" s="178"/>
      <c r="AE62" s="178"/>
      <c r="AF62" s="158"/>
      <c r="AG62" s="158"/>
      <c r="AH62" s="259"/>
      <c r="AI62" s="158"/>
      <c r="AJ62" s="259"/>
      <c r="AK62" s="158"/>
      <c r="AL62" s="158"/>
      <c r="AM62" s="158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W62" s="1"/>
      <c r="NX62" s="1"/>
      <c r="NY62" s="1"/>
    </row>
    <row r="63" spans="1:389" s="9" customFormat="1" ht="39.950000000000003" customHeight="1" x14ac:dyDescent="0.3">
      <c r="A63" s="178"/>
      <c r="B63" s="408"/>
      <c r="C63" s="408"/>
      <c r="D63" s="409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312"/>
      <c r="W63" s="312"/>
      <c r="X63" s="297"/>
      <c r="Y63" s="10"/>
      <c r="Z63" s="224"/>
      <c r="AA63" s="178"/>
      <c r="AB63" s="178"/>
      <c r="AC63" s="178"/>
      <c r="AD63" s="178"/>
      <c r="AE63" s="178"/>
      <c r="AF63" s="259"/>
      <c r="AG63" s="158"/>
      <c r="AH63" s="158"/>
      <c r="AI63" s="259"/>
      <c r="AJ63" s="158"/>
      <c r="AK63" s="259"/>
      <c r="AL63" s="158"/>
      <c r="AM63" s="158"/>
      <c r="AN63" s="158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 s="1"/>
      <c r="NX63" s="1"/>
      <c r="NY63" s="1"/>
    </row>
    <row r="64" spans="1:389" s="9" customFormat="1" ht="15" customHeight="1" x14ac:dyDescent="0.3">
      <c r="A64" s="178"/>
      <c r="B64" s="178"/>
      <c r="C64" s="408"/>
      <c r="D64" s="409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312"/>
      <c r="W64" s="312"/>
      <c r="X64" s="312"/>
      <c r="Y64" s="178"/>
      <c r="Z64" s="178"/>
      <c r="AA64" s="178"/>
      <c r="AB64" s="178"/>
      <c r="AC64" s="178"/>
      <c r="AD64" s="178"/>
      <c r="AE64" s="178"/>
      <c r="AF64" s="259"/>
      <c r="AG64" s="158"/>
      <c r="AH64" s="158"/>
      <c r="AI64" s="259"/>
      <c r="AJ64" s="158"/>
      <c r="AK64" s="259"/>
      <c r="AL64" s="158"/>
      <c r="AM64" s="158"/>
      <c r="AN64" s="158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 s="1"/>
      <c r="NX64" s="1"/>
      <c r="NY64" s="1"/>
    </row>
    <row r="65" spans="1:389" s="9" customFormat="1" ht="18.75" customHeight="1" x14ac:dyDescent="0.3">
      <c r="A65" s="178"/>
      <c r="B65" s="331" t="s">
        <v>363</v>
      </c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312"/>
      <c r="W65" s="312"/>
      <c r="X65" s="297"/>
      <c r="Y65" s="10"/>
      <c r="Z65" s="224"/>
      <c r="AA65" s="178"/>
      <c r="AB65" s="178"/>
      <c r="AC65" s="178"/>
      <c r="AD65" s="178"/>
      <c r="AE65" s="178"/>
      <c r="AF65" s="158"/>
      <c r="AG65" s="158"/>
      <c r="AH65" s="259"/>
      <c r="AI65" s="158"/>
      <c r="AJ65" s="259"/>
      <c r="AK65" s="158"/>
      <c r="AL65" s="158"/>
      <c r="AM65" s="158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W65" s="1"/>
      <c r="NX65" s="1"/>
      <c r="NY65" s="1"/>
    </row>
    <row r="66" spans="1:389" s="9" customFormat="1" ht="18.75" customHeight="1" x14ac:dyDescent="0.3">
      <c r="A66" s="178"/>
      <c r="B66" s="331" t="s">
        <v>577</v>
      </c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312"/>
      <c r="W66" s="312"/>
      <c r="X66" s="297"/>
      <c r="Y66" s="10"/>
      <c r="Z66" s="224"/>
      <c r="AA66" s="178"/>
      <c r="AB66" s="178"/>
      <c r="AC66" s="178"/>
      <c r="AD66" s="178"/>
      <c r="AE66" s="178"/>
      <c r="AF66" s="158"/>
      <c r="AG66" s="158"/>
      <c r="AH66" s="259"/>
      <c r="AI66" s="158"/>
      <c r="AJ66" s="259"/>
      <c r="AK66" s="158"/>
      <c r="AL66" s="158"/>
      <c r="AM66" s="158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W66" s="1"/>
      <c r="NX66" s="1"/>
      <c r="NY66" s="1"/>
    </row>
    <row r="67" spans="1:389" s="9" customFormat="1" ht="18.75" customHeight="1" x14ac:dyDescent="0.3">
      <c r="A67" s="178"/>
      <c r="B67" s="656" t="s">
        <v>578</v>
      </c>
      <c r="C67" s="657"/>
      <c r="D67" s="657"/>
      <c r="E67" s="657"/>
      <c r="F67" s="657"/>
      <c r="G67" s="657"/>
      <c r="H67" s="657"/>
      <c r="I67" s="657"/>
      <c r="J67" s="657"/>
      <c r="K67" s="657"/>
      <c r="L67" s="657"/>
      <c r="M67" s="657"/>
      <c r="N67" s="657"/>
      <c r="O67" s="657"/>
      <c r="P67" s="657"/>
      <c r="Q67" s="657"/>
      <c r="R67" s="657"/>
      <c r="S67" s="657"/>
      <c r="T67" s="657"/>
      <c r="U67" s="178"/>
      <c r="V67" s="312"/>
      <c r="W67" s="312"/>
      <c r="X67" s="297"/>
      <c r="Y67" s="10"/>
      <c r="Z67" s="224"/>
      <c r="AA67" s="178"/>
      <c r="AB67" s="178"/>
      <c r="AC67" s="178"/>
      <c r="AD67" s="178"/>
      <c r="AE67" s="178"/>
      <c r="AF67" s="158"/>
      <c r="AG67" s="158"/>
      <c r="AH67" s="259"/>
      <c r="AI67" s="158"/>
      <c r="AJ67" s="259"/>
      <c r="AK67" s="158"/>
      <c r="AL67" s="158"/>
      <c r="AM67" s="158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W67" s="1"/>
      <c r="NX67" s="1"/>
      <c r="NY67" s="1"/>
    </row>
    <row r="68" spans="1:389" s="9" customFormat="1" ht="18.75" customHeight="1" x14ac:dyDescent="0.3">
      <c r="A68" s="178"/>
      <c r="B68" s="178"/>
      <c r="C68" s="433"/>
      <c r="D68" s="409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312"/>
      <c r="W68" s="312"/>
      <c r="X68" s="312"/>
      <c r="Y68" s="178"/>
      <c r="Z68" s="178"/>
      <c r="AA68" s="178"/>
      <c r="AB68" s="178"/>
      <c r="AC68" s="178"/>
      <c r="AD68" s="178"/>
      <c r="AE68" s="178"/>
      <c r="AF68" s="259"/>
      <c r="AG68" s="158"/>
      <c r="AH68" s="158"/>
      <c r="AI68" s="259"/>
      <c r="AJ68" s="158"/>
      <c r="AK68" s="259"/>
      <c r="AL68" s="158"/>
      <c r="AM68" s="158"/>
      <c r="AN68" s="15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 s="1"/>
      <c r="NX68" s="1"/>
      <c r="NY68" s="1"/>
    </row>
    <row r="69" spans="1:389" s="9" customFormat="1" ht="18.75" customHeight="1" x14ac:dyDescent="0.3">
      <c r="A69" s="178"/>
      <c r="B69" s="631" t="s">
        <v>315</v>
      </c>
      <c r="C69" s="649"/>
      <c r="D69" s="650"/>
      <c r="E69" s="337" t="s">
        <v>28</v>
      </c>
      <c r="F69" s="335"/>
      <c r="G69" s="335"/>
      <c r="H69" s="337" t="s">
        <v>29</v>
      </c>
      <c r="I69" s="335"/>
      <c r="J69" s="335"/>
      <c r="K69" s="628" t="s">
        <v>231</v>
      </c>
      <c r="L69" s="630"/>
      <c r="M69" s="661"/>
      <c r="N69" s="661"/>
      <c r="O69" s="661"/>
      <c r="P69" s="661"/>
      <c r="Q69" s="661"/>
      <c r="R69" s="661"/>
      <c r="S69" s="661"/>
      <c r="T69" s="636"/>
      <c r="U69" s="178"/>
      <c r="V69" s="312"/>
      <c r="W69" s="312"/>
      <c r="X69" s="678" t="s">
        <v>449</v>
      </c>
      <c r="Y69" s="678"/>
      <c r="Z69" s="178"/>
      <c r="AA69" s="178"/>
      <c r="AB69" s="178"/>
      <c r="AC69" s="178"/>
      <c r="AD69" s="178"/>
      <c r="AE69" s="178"/>
      <c r="AF69" s="259"/>
      <c r="AG69" s="158"/>
      <c r="AH69" s="158"/>
      <c r="AI69" s="259"/>
      <c r="AJ69" s="158"/>
      <c r="AK69" s="259"/>
      <c r="AL69" s="158"/>
      <c r="AM69" s="158"/>
      <c r="AN69" s="158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 s="1"/>
      <c r="NX69" s="1"/>
      <c r="NY69" s="1"/>
    </row>
    <row r="70" spans="1:389" s="9" customFormat="1" ht="18.75" customHeight="1" x14ac:dyDescent="0.3">
      <c r="A70" s="178"/>
      <c r="B70" s="633"/>
      <c r="C70" s="651"/>
      <c r="D70" s="652"/>
      <c r="E70" s="341"/>
      <c r="F70" s="344" t="s">
        <v>228</v>
      </c>
      <c r="G70" s="307" t="s">
        <v>316</v>
      </c>
      <c r="H70" s="343"/>
      <c r="I70" s="308" t="s">
        <v>228</v>
      </c>
      <c r="J70" s="307" t="s">
        <v>316</v>
      </c>
      <c r="K70" s="342" t="s">
        <v>303</v>
      </c>
      <c r="L70" s="434" t="s">
        <v>304</v>
      </c>
      <c r="M70" s="662"/>
      <c r="N70" s="662"/>
      <c r="O70" s="662"/>
      <c r="P70" s="662"/>
      <c r="Q70" s="662"/>
      <c r="R70" s="662"/>
      <c r="S70" s="662"/>
      <c r="T70" s="639"/>
      <c r="U70" s="178"/>
      <c r="V70" s="312"/>
      <c r="W70" s="312"/>
      <c r="X70" s="678"/>
      <c r="Y70" s="678"/>
      <c r="Z70" s="178"/>
      <c r="AA70" s="178"/>
      <c r="AB70" s="178"/>
      <c r="AC70" s="178"/>
      <c r="AD70" s="178"/>
      <c r="AE70" s="178"/>
      <c r="AF70" s="259"/>
      <c r="AG70" s="158"/>
      <c r="AH70" s="158"/>
      <c r="AI70" s="259"/>
      <c r="AJ70" s="158"/>
      <c r="AK70" s="259"/>
      <c r="AL70" s="158"/>
      <c r="AM70" s="158"/>
      <c r="AN70" s="158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 s="1"/>
      <c r="NX70" s="1"/>
      <c r="NY70" s="1"/>
    </row>
    <row r="71" spans="1:389" s="9" customFormat="1" ht="18.75" customHeight="1" x14ac:dyDescent="0.3">
      <c r="A71" s="178"/>
      <c r="B71" s="679" t="s">
        <v>232</v>
      </c>
      <c r="C71" s="670"/>
      <c r="D71" s="671"/>
      <c r="E71" s="413">
        <v>6004</v>
      </c>
      <c r="F71" s="435">
        <v>3.4585253456221197</v>
      </c>
      <c r="G71" s="436">
        <v>1736</v>
      </c>
      <c r="H71" s="473" t="s">
        <v>31</v>
      </c>
      <c r="I71" s="473" t="s">
        <v>31</v>
      </c>
      <c r="J71" s="473" t="s">
        <v>31</v>
      </c>
      <c r="K71" s="437">
        <v>0.4601406799531067</v>
      </c>
      <c r="L71" s="438">
        <v>0.14028917545916372</v>
      </c>
      <c r="M71" s="439"/>
      <c r="N71" s="439"/>
      <c r="O71" s="439"/>
      <c r="P71" s="439"/>
      <c r="Q71" s="439"/>
      <c r="R71" s="439"/>
      <c r="S71" s="439"/>
      <c r="T71" s="440"/>
      <c r="U71" s="178"/>
      <c r="V71" s="312"/>
      <c r="W71" s="312"/>
      <c r="X71" s="315" t="e">
        <f>SUM(#REF!)/SUM(#REF!)</f>
        <v>#REF!</v>
      </c>
      <c r="Y71" s="291" t="e">
        <f>SUM(#REF!)/SUM(#REF!)</f>
        <v>#REF!</v>
      </c>
      <c r="Z71" s="178"/>
      <c r="AA71" s="178"/>
      <c r="AB71" s="178"/>
      <c r="AC71" s="178"/>
      <c r="AD71" s="178"/>
      <c r="AE71" s="178"/>
      <c r="AF71" s="259"/>
      <c r="AG71" s="158"/>
      <c r="AH71" s="158"/>
      <c r="AI71" s="259"/>
      <c r="AJ71" s="158"/>
      <c r="AK71" s="259"/>
      <c r="AL71" s="158"/>
      <c r="AM71" s="158"/>
      <c r="AN71" s="158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 s="1"/>
      <c r="NX71" s="1"/>
      <c r="NY71" s="1"/>
    </row>
    <row r="72" spans="1:389" s="9" customFormat="1" ht="18.75" customHeight="1" x14ac:dyDescent="0.3">
      <c r="A72" s="178"/>
      <c r="B72" s="441">
        <v>1</v>
      </c>
      <c r="C72" s="680" t="s">
        <v>38</v>
      </c>
      <c r="D72" s="681"/>
      <c r="E72" s="277">
        <v>9875</v>
      </c>
      <c r="F72" s="442">
        <v>33.703071672354952</v>
      </c>
      <c r="G72" s="277">
        <v>293</v>
      </c>
      <c r="H72" s="443">
        <v>0.45463192200705599</v>
      </c>
      <c r="I72" s="444">
        <v>0.421363622662555</v>
      </c>
      <c r="J72" s="443">
        <v>6.7268299344501098E-2</v>
      </c>
      <c r="K72" s="445">
        <v>0.66966292134831462</v>
      </c>
      <c r="L72" s="447">
        <v>1.9582664526484751E-2</v>
      </c>
      <c r="M72" s="728" t="s">
        <v>505</v>
      </c>
      <c r="N72" s="729"/>
      <c r="O72" s="729"/>
      <c r="P72" s="729"/>
      <c r="Q72" s="729"/>
      <c r="R72" s="729"/>
      <c r="S72" s="729"/>
      <c r="T72" s="730"/>
      <c r="U72" s="178"/>
      <c r="V72" s="317" t="s">
        <v>579</v>
      </c>
      <c r="W72" s="296" t="s">
        <v>580</v>
      </c>
      <c r="X72" s="312"/>
      <c r="Y72" s="178"/>
      <c r="Z72" s="178"/>
      <c r="AA72" s="178"/>
      <c r="AB72" s="178"/>
      <c r="AC72" s="178"/>
      <c r="AD72" s="178"/>
      <c r="AE72" s="178"/>
      <c r="AF72" s="259"/>
      <c r="AG72" s="158"/>
      <c r="AH72" s="158"/>
      <c r="AI72" s="259"/>
      <c r="AJ72" s="158"/>
      <c r="AK72" s="259"/>
      <c r="AL72" s="158"/>
      <c r="AM72" s="158"/>
      <c r="AN72" s="158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 s="1"/>
      <c r="NX72" s="1"/>
      <c r="NY72" s="1"/>
    </row>
    <row r="73" spans="1:389" s="9" customFormat="1" ht="18.75" customHeight="1" outlineLevel="1" x14ac:dyDescent="0.3">
      <c r="A73" s="178"/>
      <c r="B73" s="474" t="s">
        <v>317</v>
      </c>
      <c r="C73" s="287" t="s">
        <v>38</v>
      </c>
      <c r="D73" s="293" t="s">
        <v>418</v>
      </c>
      <c r="E73" s="277">
        <v>7128</v>
      </c>
      <c r="F73" s="442" t="s">
        <v>30</v>
      </c>
      <c r="G73" s="277">
        <v>0</v>
      </c>
      <c r="H73" s="443">
        <v>0.41122023278050401</v>
      </c>
      <c r="I73" s="444">
        <v>0.43122023278050414</v>
      </c>
      <c r="J73" s="443">
        <v>0</v>
      </c>
      <c r="K73" s="445">
        <v>0.71727019498607247</v>
      </c>
      <c r="L73" s="447">
        <v>1.9498607242339833E-2</v>
      </c>
      <c r="M73" s="448"/>
      <c r="N73" s="286"/>
      <c r="O73" s="286"/>
      <c r="P73" s="286"/>
      <c r="Q73" s="286"/>
      <c r="R73" s="286"/>
      <c r="S73" s="286"/>
      <c r="T73" s="285"/>
      <c r="U73" s="178"/>
      <c r="V73" s="312"/>
      <c r="W73" s="312"/>
      <c r="X73" s="312"/>
      <c r="Y73" s="178"/>
      <c r="Z73" s="178"/>
      <c r="AA73" s="178"/>
      <c r="AB73" s="178"/>
      <c r="AC73" s="178"/>
      <c r="AD73" s="178"/>
      <c r="AE73" s="178"/>
      <c r="AF73" s="259"/>
      <c r="AG73" s="158"/>
      <c r="AH73" s="158"/>
      <c r="AI73" s="259"/>
      <c r="AJ73" s="158"/>
      <c r="AK73" s="259"/>
      <c r="AL73" s="158"/>
      <c r="AM73" s="158"/>
      <c r="AN73" s="158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 s="1"/>
      <c r="NX73" s="1"/>
      <c r="NY73" s="1"/>
    </row>
    <row r="74" spans="1:389" s="9" customFormat="1" ht="18.75" customHeight="1" outlineLevel="1" x14ac:dyDescent="0.3">
      <c r="A74" s="178"/>
      <c r="B74" s="474" t="s">
        <v>364</v>
      </c>
      <c r="C74" s="287" t="s">
        <v>38</v>
      </c>
      <c r="D74" s="293" t="s">
        <v>46</v>
      </c>
      <c r="E74" s="277">
        <v>120</v>
      </c>
      <c r="F74" s="442">
        <v>0.8</v>
      </c>
      <c r="G74" s="277">
        <v>150</v>
      </c>
      <c r="H74" s="443">
        <v>7.9979023081391803E-3</v>
      </c>
      <c r="I74" s="444">
        <v>-0.5062049307238079</v>
      </c>
      <c r="J74" s="443">
        <v>0.51420283303194703</v>
      </c>
      <c r="K74" s="445">
        <v>0.11214953271028037</v>
      </c>
      <c r="L74" s="447">
        <v>1.8691588785046728E-2</v>
      </c>
      <c r="M74" s="449"/>
      <c r="N74" s="284"/>
      <c r="O74" s="284"/>
      <c r="P74" s="284"/>
      <c r="Q74" s="284"/>
      <c r="R74" s="284"/>
      <c r="S74" s="284"/>
      <c r="T74" s="283"/>
      <c r="U74" s="178"/>
      <c r="V74" s="312"/>
      <c r="W74" s="312"/>
      <c r="X74" s="312"/>
      <c r="Y74" s="178"/>
      <c r="Z74" s="178"/>
      <c r="AA74" s="178"/>
      <c r="AB74" s="178"/>
      <c r="AC74" s="178"/>
      <c r="AD74" s="178"/>
      <c r="AE74" s="178"/>
      <c r="AF74" s="259"/>
      <c r="AG74" s="158"/>
      <c r="AH74" s="158"/>
      <c r="AI74" s="259"/>
      <c r="AJ74" s="158"/>
      <c r="AK74" s="259"/>
      <c r="AL74" s="158"/>
      <c r="AM74" s="158"/>
      <c r="AN74" s="158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 s="1"/>
      <c r="NX74" s="1"/>
      <c r="NY74" s="1"/>
    </row>
    <row r="75" spans="1:389" s="9" customFormat="1" ht="18.75" customHeight="1" outlineLevel="1" x14ac:dyDescent="0.3">
      <c r="A75" s="178"/>
      <c r="B75" s="474" t="s">
        <v>365</v>
      </c>
      <c r="C75" s="287" t="s">
        <v>38</v>
      </c>
      <c r="D75" s="293" t="s">
        <v>421</v>
      </c>
      <c r="E75" s="277">
        <v>88</v>
      </c>
      <c r="F75" s="442">
        <v>7.333333333333333</v>
      </c>
      <c r="G75" s="277">
        <v>12</v>
      </c>
      <c r="H75" s="443">
        <v>5.9742023082145282E-3</v>
      </c>
      <c r="I75" s="444">
        <v>-1.9342253387988003E-2</v>
      </c>
      <c r="J75" s="443">
        <v>2.5316455696202531E-2</v>
      </c>
      <c r="K75" s="445">
        <v>1.1363636363636364E-2</v>
      </c>
      <c r="L75" s="447">
        <v>1.1363636363636364E-2</v>
      </c>
      <c r="M75" s="449"/>
      <c r="N75" s="284"/>
      <c r="O75" s="284"/>
      <c r="P75" s="284"/>
      <c r="Q75" s="284"/>
      <c r="R75" s="284"/>
      <c r="S75" s="284"/>
      <c r="T75" s="283"/>
      <c r="U75" s="178"/>
      <c r="V75" s="312"/>
      <c r="W75" s="312"/>
      <c r="X75" s="312"/>
      <c r="Y75" s="178"/>
      <c r="Z75" s="178"/>
      <c r="AA75" s="178"/>
      <c r="AB75" s="178"/>
      <c r="AC75" s="178"/>
      <c r="AD75" s="178"/>
      <c r="AE75" s="178"/>
      <c r="AF75" s="259"/>
      <c r="AG75" s="158"/>
      <c r="AH75" s="158"/>
      <c r="AI75" s="259"/>
      <c r="AJ75" s="158"/>
      <c r="AK75" s="259"/>
      <c r="AL75" s="158"/>
      <c r="AM75" s="158"/>
      <c r="AN75" s="158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 s="1"/>
      <c r="NX75" s="1"/>
      <c r="NY75" s="1"/>
    </row>
    <row r="76" spans="1:389" s="9" customFormat="1" ht="18.75" customHeight="1" outlineLevel="1" x14ac:dyDescent="0.3">
      <c r="A76" s="178"/>
      <c r="B76" s="474" t="s">
        <v>366</v>
      </c>
      <c r="C76" s="287" t="s">
        <v>38</v>
      </c>
      <c r="D76" s="293" t="s">
        <v>404</v>
      </c>
      <c r="E76" s="277">
        <v>42</v>
      </c>
      <c r="F76" s="442">
        <v>2.3333333333333335</v>
      </c>
      <c r="G76" s="277">
        <v>18</v>
      </c>
      <c r="H76" s="443">
        <v>2.7521656935456042E-3</v>
      </c>
      <c r="I76" s="444">
        <v>-3.5222517850758195E-2</v>
      </c>
      <c r="J76" s="443">
        <v>3.7974683544303799E-2</v>
      </c>
      <c r="K76" s="445">
        <v>0.27272727272727271</v>
      </c>
      <c r="L76" s="447">
        <v>6.0606060606060608E-2</v>
      </c>
      <c r="M76" s="449"/>
      <c r="N76" s="284"/>
      <c r="O76" s="284"/>
      <c r="P76" s="284"/>
      <c r="Q76" s="284"/>
      <c r="R76" s="284"/>
      <c r="S76" s="284"/>
      <c r="T76" s="283"/>
      <c r="U76" s="178"/>
      <c r="V76" s="312"/>
      <c r="W76" s="312"/>
      <c r="X76" s="312"/>
      <c r="Y76" s="178"/>
      <c r="Z76" s="178"/>
      <c r="AA76" s="178"/>
      <c r="AB76" s="178"/>
      <c r="AC76" s="178"/>
      <c r="AD76" s="178"/>
      <c r="AE76" s="178"/>
      <c r="AF76" s="259"/>
      <c r="AG76" s="158"/>
      <c r="AH76" s="158"/>
      <c r="AI76" s="259"/>
      <c r="AJ76" s="158"/>
      <c r="AK76" s="259"/>
      <c r="AL76" s="158"/>
      <c r="AM76" s="158"/>
      <c r="AN76" s="158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 s="1"/>
      <c r="NX76" s="1"/>
      <c r="NY76" s="1"/>
    </row>
    <row r="77" spans="1:389" s="9" customFormat="1" ht="18.75" customHeight="1" outlineLevel="1" x14ac:dyDescent="0.3">
      <c r="A77" s="178"/>
      <c r="B77" s="474" t="s">
        <v>367</v>
      </c>
      <c r="C77" s="288" t="s">
        <v>38</v>
      </c>
      <c r="D77" s="293" t="s">
        <v>420</v>
      </c>
      <c r="E77" s="277">
        <v>8</v>
      </c>
      <c r="F77" s="442">
        <v>9.6385542168674704E-2</v>
      </c>
      <c r="G77" s="277">
        <v>83</v>
      </c>
      <c r="H77" s="443">
        <v>5.4310930074677531E-4</v>
      </c>
      <c r="I77" s="444">
        <v>-0.17456237593132073</v>
      </c>
      <c r="J77" s="443">
        <v>0.17510548523206751</v>
      </c>
      <c r="K77" s="445">
        <v>0</v>
      </c>
      <c r="L77" s="447">
        <v>0</v>
      </c>
      <c r="M77" s="449"/>
      <c r="N77" s="284"/>
      <c r="O77" s="284"/>
      <c r="P77" s="284"/>
      <c r="Q77" s="284"/>
      <c r="R77" s="284"/>
      <c r="S77" s="284"/>
      <c r="T77" s="283"/>
      <c r="U77" s="178"/>
      <c r="V77" s="312"/>
      <c r="W77" s="312"/>
      <c r="X77" s="312"/>
      <c r="Y77" s="178"/>
      <c r="Z77" s="178"/>
      <c r="AA77" s="178"/>
      <c r="AB77" s="178"/>
      <c r="AC77" s="178"/>
      <c r="AD77" s="178"/>
      <c r="AE77" s="178"/>
      <c r="AF77" s="259"/>
      <c r="AG77" s="158"/>
      <c r="AH77" s="158"/>
      <c r="AI77" s="259"/>
      <c r="AJ77" s="158"/>
      <c r="AK77" s="259"/>
      <c r="AL77" s="158"/>
      <c r="AM77" s="158"/>
      <c r="AN77" s="158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 s="1"/>
      <c r="NX77" s="1"/>
      <c r="NY77" s="1"/>
    </row>
    <row r="78" spans="1:389" s="9" customFormat="1" ht="18.75" customHeight="1" x14ac:dyDescent="0.3">
      <c r="A78" s="178"/>
      <c r="B78" s="450">
        <v>2</v>
      </c>
      <c r="C78" s="680" t="s">
        <v>36</v>
      </c>
      <c r="D78" s="681"/>
      <c r="E78" s="277">
        <v>2122</v>
      </c>
      <c r="F78" s="442">
        <v>1.8946428571428571</v>
      </c>
      <c r="G78" s="277">
        <v>1120</v>
      </c>
      <c r="H78" s="443">
        <v>7.0733062742924457E-2</v>
      </c>
      <c r="I78" s="444">
        <v>-0.22399367442137436</v>
      </c>
      <c r="J78" s="443">
        <v>0.29472673716429881</v>
      </c>
      <c r="K78" s="445">
        <v>0.21393841166936792</v>
      </c>
      <c r="L78" s="447">
        <v>4.2139384116693678E-2</v>
      </c>
      <c r="M78" s="728" t="s">
        <v>506</v>
      </c>
      <c r="N78" s="729"/>
      <c r="O78" s="729"/>
      <c r="P78" s="729"/>
      <c r="Q78" s="729"/>
      <c r="R78" s="729"/>
      <c r="S78" s="729"/>
      <c r="T78" s="730"/>
      <c r="U78" s="178"/>
      <c r="V78" s="317" t="s">
        <v>581</v>
      </c>
      <c r="W78" s="296" t="s">
        <v>582</v>
      </c>
      <c r="X78" s="312"/>
      <c r="Y78" s="178"/>
      <c r="Z78" s="178"/>
      <c r="AA78" s="178"/>
      <c r="AB78" s="3"/>
      <c r="AC78" s="178"/>
      <c r="AD78" s="178"/>
      <c r="AE78" s="178"/>
      <c r="AF78" s="259"/>
      <c r="AG78" s="158"/>
      <c r="AH78" s="158"/>
      <c r="AI78" s="259"/>
      <c r="AJ78" s="158"/>
      <c r="AK78" s="259"/>
      <c r="AL78" s="158"/>
      <c r="AM78" s="158"/>
      <c r="AN78" s="15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 s="1"/>
      <c r="NX78" s="1"/>
      <c r="NY78" s="1"/>
    </row>
    <row r="79" spans="1:389" s="9" customFormat="1" ht="18.75" customHeight="1" outlineLevel="1" x14ac:dyDescent="0.3">
      <c r="A79" s="178"/>
      <c r="B79" s="474" t="s">
        <v>318</v>
      </c>
      <c r="C79" s="287" t="s">
        <v>36</v>
      </c>
      <c r="D79" s="293" t="s">
        <v>51</v>
      </c>
      <c r="E79" s="277">
        <v>264</v>
      </c>
      <c r="F79" s="442">
        <v>2.2372881355932202</v>
      </c>
      <c r="G79" s="277">
        <v>118</v>
      </c>
      <c r="H79" s="443">
        <v>0.10052041181231297</v>
      </c>
      <c r="I79" s="444">
        <v>-1.3517021342767249E-2</v>
      </c>
      <c r="J79" s="443">
        <v>0.11403743315508022</v>
      </c>
      <c r="K79" s="445">
        <v>9.3617021276595741E-2</v>
      </c>
      <c r="L79" s="447">
        <v>0</v>
      </c>
      <c r="M79" s="449"/>
      <c r="N79" s="284"/>
      <c r="O79" s="284"/>
      <c r="P79" s="284"/>
      <c r="Q79" s="284"/>
      <c r="R79" s="284"/>
      <c r="S79" s="284"/>
      <c r="T79" s="283"/>
      <c r="U79" s="178"/>
      <c r="V79" s="312"/>
      <c r="W79" s="312"/>
      <c r="X79" s="312"/>
      <c r="Y79" s="178"/>
      <c r="Z79" s="178"/>
      <c r="AA79" s="178"/>
      <c r="AB79" s="178"/>
      <c r="AC79" s="178"/>
      <c r="AD79" s="178"/>
      <c r="AE79" s="178"/>
      <c r="AF79" s="259"/>
      <c r="AG79" s="158"/>
      <c r="AH79" s="158"/>
      <c r="AI79" s="259"/>
      <c r="AJ79" s="158"/>
      <c r="AK79" s="259"/>
      <c r="AL79" s="158"/>
      <c r="AM79" s="158"/>
      <c r="AN79" s="158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 s="1"/>
      <c r="NX79" s="1"/>
      <c r="NY79" s="1"/>
    </row>
    <row r="80" spans="1:389" s="9" customFormat="1" ht="18.75" customHeight="1" outlineLevel="1" x14ac:dyDescent="0.3">
      <c r="A80" s="178"/>
      <c r="B80" s="475" t="s">
        <v>319</v>
      </c>
      <c r="C80" s="287" t="s">
        <v>36</v>
      </c>
      <c r="D80" s="293" t="s">
        <v>49</v>
      </c>
      <c r="E80" s="277">
        <v>227</v>
      </c>
      <c r="F80" s="442">
        <v>1.3674698795180722</v>
      </c>
      <c r="G80" s="277">
        <v>166</v>
      </c>
      <c r="H80" s="443">
        <v>9.8119506502794968E-2</v>
      </c>
      <c r="I80" s="444">
        <v>-4.4393862481162255E-2</v>
      </c>
      <c r="J80" s="443">
        <v>0.14251336898395722</v>
      </c>
      <c r="K80" s="445">
        <v>0.47826086956521741</v>
      </c>
      <c r="L80" s="447">
        <v>5.434782608695652E-2</v>
      </c>
      <c r="M80" s="449"/>
      <c r="N80" s="284"/>
      <c r="O80" s="284"/>
      <c r="P80" s="284"/>
      <c r="Q80" s="284"/>
      <c r="R80" s="284"/>
      <c r="S80" s="284"/>
      <c r="T80" s="283"/>
      <c r="U80" s="178"/>
      <c r="V80" s="312"/>
      <c r="W80" s="312"/>
      <c r="X80" s="312"/>
      <c r="Y80" s="178"/>
      <c r="Z80" s="178"/>
      <c r="AA80" s="178"/>
      <c r="AB80" s="178"/>
      <c r="AC80" s="178"/>
      <c r="AD80" s="178"/>
      <c r="AE80" s="178"/>
      <c r="AF80" s="259"/>
      <c r="AG80" s="158"/>
      <c r="AH80" s="158"/>
      <c r="AI80" s="259"/>
      <c r="AJ80" s="158"/>
      <c r="AK80" s="259"/>
      <c r="AL80" s="158"/>
      <c r="AM80" s="158"/>
      <c r="AN80" s="158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 s="1"/>
      <c r="NX80" s="1"/>
      <c r="NY80" s="1"/>
    </row>
    <row r="81" spans="1:386" s="9" customFormat="1" ht="18.75" customHeight="1" outlineLevel="1" x14ac:dyDescent="0.3">
      <c r="A81" s="178"/>
      <c r="B81" s="475" t="s">
        <v>320</v>
      </c>
      <c r="C81" s="287" t="s">
        <v>36</v>
      </c>
      <c r="D81" s="293" t="s">
        <v>47</v>
      </c>
      <c r="E81" s="277">
        <v>237</v>
      </c>
      <c r="F81" s="442">
        <v>0.32962447844228093</v>
      </c>
      <c r="G81" s="277">
        <v>719</v>
      </c>
      <c r="H81" s="443">
        <v>0.11732910165440139</v>
      </c>
      <c r="I81" s="444">
        <v>-0.53567891973597304</v>
      </c>
      <c r="J81" s="443">
        <v>0.65300802139037439</v>
      </c>
      <c r="K81" s="445">
        <v>8.4848484848484854E-2</v>
      </c>
      <c r="L81" s="447">
        <v>7.8787878787878782E-2</v>
      </c>
      <c r="M81" s="449"/>
      <c r="N81" s="284"/>
      <c r="O81" s="284"/>
      <c r="P81" s="284"/>
      <c r="Q81" s="284"/>
      <c r="R81" s="284"/>
      <c r="S81" s="284"/>
      <c r="T81" s="283"/>
      <c r="U81" s="178"/>
      <c r="V81" s="312"/>
      <c r="W81" s="312"/>
      <c r="X81" s="312"/>
      <c r="Y81" s="178"/>
      <c r="Z81" s="178"/>
      <c r="AA81" s="178"/>
      <c r="AB81" s="178"/>
      <c r="AC81" s="178"/>
      <c r="AD81" s="178"/>
      <c r="AE81" s="178"/>
      <c r="AF81" s="259"/>
      <c r="AG81" s="158"/>
      <c r="AH81" s="158"/>
      <c r="AI81" s="259"/>
      <c r="AJ81" s="158"/>
      <c r="AK81" s="259"/>
      <c r="AL81" s="158"/>
      <c r="AM81" s="158"/>
      <c r="AN81" s="158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</row>
    <row r="82" spans="1:386" s="9" customFormat="1" ht="18.75" customHeight="1" outlineLevel="1" x14ac:dyDescent="0.3">
      <c r="A82" s="178"/>
      <c r="B82" s="475" t="s">
        <v>321</v>
      </c>
      <c r="C82" s="287" t="s">
        <v>36</v>
      </c>
      <c r="D82" s="293" t="s">
        <v>54</v>
      </c>
      <c r="E82" s="277">
        <v>39</v>
      </c>
      <c r="F82" s="442">
        <v>0.33333333333333331</v>
      </c>
      <c r="G82" s="277">
        <v>117</v>
      </c>
      <c r="H82" s="443">
        <v>1.6618123129623005E-2</v>
      </c>
      <c r="I82" s="444">
        <v>-7.3823053340965228E-2</v>
      </c>
      <c r="J82" s="443">
        <v>9.0441176470588233E-2</v>
      </c>
      <c r="K82" s="445">
        <v>0.25</v>
      </c>
      <c r="L82" s="447">
        <v>9.375E-2</v>
      </c>
      <c r="M82" s="449"/>
      <c r="N82" s="284"/>
      <c r="O82" s="284"/>
      <c r="P82" s="284"/>
      <c r="Q82" s="284"/>
      <c r="R82" s="284"/>
      <c r="S82" s="284"/>
      <c r="T82" s="283"/>
      <c r="U82" s="178"/>
      <c r="V82" s="312"/>
      <c r="W82" s="312"/>
      <c r="X82" s="312"/>
      <c r="Y82" s="178"/>
      <c r="Z82" s="178"/>
      <c r="AA82" s="178"/>
      <c r="AB82" s="178"/>
      <c r="AC82" s="178"/>
      <c r="AD82" s="178"/>
      <c r="AE82" s="178"/>
      <c r="AF82" s="259"/>
      <c r="AG82" s="158"/>
      <c r="AH82" s="158"/>
      <c r="AI82" s="259"/>
      <c r="AJ82" s="158"/>
      <c r="AK82" s="259"/>
      <c r="AL82" s="158"/>
      <c r="AM82" s="158"/>
      <c r="AN82" s="158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</row>
    <row r="83" spans="1:386" s="9" customFormat="1" ht="18.75" customHeight="1" outlineLevel="1" x14ac:dyDescent="0.3">
      <c r="A83" s="178"/>
      <c r="B83" s="475" t="s">
        <v>322</v>
      </c>
      <c r="C83" s="287" t="s">
        <v>36</v>
      </c>
      <c r="D83" s="451" t="s">
        <v>390</v>
      </c>
      <c r="E83" s="277">
        <v>4</v>
      </c>
      <c r="F83" s="442" t="s">
        <v>30</v>
      </c>
      <c r="G83" s="277">
        <v>0</v>
      </c>
      <c r="H83" s="443">
        <v>3.1137659746663902E-3</v>
      </c>
      <c r="I83" s="444">
        <v>3.1137659746663902E-3</v>
      </c>
      <c r="J83" s="443">
        <v>0</v>
      </c>
      <c r="K83" s="445">
        <v>0</v>
      </c>
      <c r="L83" s="447">
        <v>0</v>
      </c>
      <c r="M83" s="449"/>
      <c r="N83" s="284"/>
      <c r="O83" s="284"/>
      <c r="P83" s="284"/>
      <c r="Q83" s="284"/>
      <c r="R83" s="284"/>
      <c r="S83" s="284"/>
      <c r="T83" s="283"/>
      <c r="U83" s="178"/>
      <c r="V83" s="312"/>
      <c r="W83" s="312"/>
      <c r="X83" s="312"/>
      <c r="Y83" s="178"/>
      <c r="Z83" s="178"/>
      <c r="AA83" s="178"/>
      <c r="AB83" s="178"/>
      <c r="AC83" s="178"/>
      <c r="AD83" s="178"/>
      <c r="AE83" s="178"/>
      <c r="AF83" s="259"/>
      <c r="AG83" s="158"/>
      <c r="AH83" s="158"/>
      <c r="AI83" s="259"/>
      <c r="AJ83" s="158"/>
      <c r="AK83" s="259"/>
      <c r="AL83" s="158"/>
      <c r="AM83" s="158"/>
      <c r="AN83" s="158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</row>
    <row r="84" spans="1:386" s="9" customFormat="1" ht="18.75" customHeight="1" x14ac:dyDescent="0.3">
      <c r="A84" s="178"/>
      <c r="B84" s="441">
        <v>3</v>
      </c>
      <c r="C84" s="680" t="s">
        <v>41</v>
      </c>
      <c r="D84" s="681"/>
      <c r="E84" s="277">
        <v>1293</v>
      </c>
      <c r="F84" s="442">
        <v>3.9300911854103342</v>
      </c>
      <c r="G84" s="277">
        <v>329</v>
      </c>
      <c r="H84" s="443">
        <v>4.1240857945206197E-2</v>
      </c>
      <c r="I84" s="444">
        <v>-3.9303800798927958E-2</v>
      </c>
      <c r="J84" s="443">
        <v>8.0544658744134162E-2</v>
      </c>
      <c r="K84" s="445">
        <v>0.1206896551724138</v>
      </c>
      <c r="L84" s="447">
        <v>8.9080459770114945E-2</v>
      </c>
      <c r="M84" s="728" t="s">
        <v>444</v>
      </c>
      <c r="N84" s="729"/>
      <c r="O84" s="729"/>
      <c r="P84" s="729"/>
      <c r="Q84" s="729"/>
      <c r="R84" s="729"/>
      <c r="S84" s="729"/>
      <c r="T84" s="730"/>
      <c r="U84" s="178"/>
      <c r="V84" s="317" t="s">
        <v>583</v>
      </c>
      <c r="W84" s="296" t="s">
        <v>584</v>
      </c>
      <c r="X84" s="312"/>
      <c r="Y84" s="178"/>
      <c r="Z84" s="178"/>
      <c r="AA84" s="178"/>
      <c r="AB84" s="178"/>
      <c r="AC84" s="178"/>
      <c r="AD84" s="178"/>
      <c r="AE84" s="178"/>
      <c r="AF84" s="259"/>
      <c r="AG84" s="158"/>
      <c r="AH84" s="158"/>
      <c r="AI84" s="259"/>
      <c r="AJ84" s="158"/>
      <c r="AK84" s="259"/>
      <c r="AL84" s="158"/>
      <c r="AM84" s="158"/>
      <c r="AN84" s="158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</row>
    <row r="85" spans="1:386" s="9" customFormat="1" ht="18.75" customHeight="1" outlineLevel="1" x14ac:dyDescent="0.3">
      <c r="A85" s="178"/>
      <c r="B85" s="475" t="s">
        <v>323</v>
      </c>
      <c r="C85" s="287" t="s">
        <v>41</v>
      </c>
      <c r="D85" s="293" t="s">
        <v>386</v>
      </c>
      <c r="E85" s="277">
        <v>238</v>
      </c>
      <c r="F85" s="442">
        <v>2.3564356435643563</v>
      </c>
      <c r="G85" s="277">
        <v>101</v>
      </c>
      <c r="H85" s="443">
        <v>0.17653746044707563</v>
      </c>
      <c r="I85" s="444">
        <v>-0.15146509103825334</v>
      </c>
      <c r="J85" s="443">
        <v>0.32800255148532897</v>
      </c>
      <c r="K85" s="445">
        <v>7.7844311377245512E-2</v>
      </c>
      <c r="L85" s="447">
        <v>4.790419161676647E-2</v>
      </c>
      <c r="M85" s="449"/>
      <c r="N85" s="284"/>
      <c r="O85" s="284"/>
      <c r="P85" s="284"/>
      <c r="Q85" s="284"/>
      <c r="R85" s="284"/>
      <c r="S85" s="284"/>
      <c r="T85" s="283"/>
      <c r="U85" s="178"/>
      <c r="V85" s="312"/>
      <c r="W85" s="312"/>
      <c r="X85" s="312"/>
      <c r="Y85" s="178"/>
      <c r="Z85" s="178"/>
      <c r="AA85" s="178"/>
      <c r="AB85" s="178"/>
      <c r="AC85" s="178"/>
      <c r="AD85" s="178"/>
      <c r="AE85" s="178"/>
      <c r="AF85" s="259"/>
      <c r="AG85" s="158"/>
      <c r="AH85" s="158"/>
      <c r="AI85" s="259"/>
      <c r="AJ85" s="158"/>
      <c r="AK85" s="259"/>
      <c r="AL85" s="158"/>
      <c r="AM85" s="158"/>
      <c r="AN85" s="158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</row>
    <row r="86" spans="1:386" s="9" customFormat="1" ht="18.75" customHeight="1" outlineLevel="1" x14ac:dyDescent="0.3">
      <c r="A86" s="178"/>
      <c r="B86" s="475" t="s">
        <v>324</v>
      </c>
      <c r="C86" s="287" t="s">
        <v>41</v>
      </c>
      <c r="D86" s="293" t="s">
        <v>392</v>
      </c>
      <c r="E86" s="277">
        <v>158</v>
      </c>
      <c r="F86" s="442">
        <v>0.91329479768786126</v>
      </c>
      <c r="G86" s="277">
        <v>173</v>
      </c>
      <c r="H86" s="443">
        <v>0.10848729202817189</v>
      </c>
      <c r="I86" s="444">
        <v>-0.39486153246608724</v>
      </c>
      <c r="J86" s="443">
        <v>0.50334882449425911</v>
      </c>
      <c r="K86" s="445">
        <v>6.8181818181818177E-2</v>
      </c>
      <c r="L86" s="447">
        <v>0.17424242424242425</v>
      </c>
      <c r="M86" s="449"/>
      <c r="N86" s="284"/>
      <c r="O86" s="284"/>
      <c r="P86" s="284"/>
      <c r="Q86" s="284"/>
      <c r="R86" s="284"/>
      <c r="S86" s="284"/>
      <c r="T86" s="283"/>
      <c r="U86" s="178"/>
      <c r="V86" s="312"/>
      <c r="W86" s="312"/>
      <c r="X86" s="312"/>
      <c r="Y86" s="178"/>
      <c r="Z86" s="178"/>
      <c r="AA86" s="178"/>
      <c r="AB86" s="178"/>
      <c r="AC86" s="178"/>
      <c r="AD86" s="178"/>
      <c r="AE86" s="178"/>
      <c r="AF86" s="259"/>
      <c r="AG86" s="158"/>
      <c r="AH86" s="158"/>
      <c r="AI86" s="259"/>
      <c r="AJ86" s="158"/>
      <c r="AK86" s="259"/>
      <c r="AL86" s="158"/>
      <c r="AM86" s="158"/>
      <c r="AN86" s="158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</row>
    <row r="87" spans="1:386" s="9" customFormat="1" ht="18.75" customHeight="1" outlineLevel="1" x14ac:dyDescent="0.3">
      <c r="A87" s="178"/>
      <c r="B87" s="475" t="s">
        <v>325</v>
      </c>
      <c r="C87" s="287" t="s">
        <v>41</v>
      </c>
      <c r="D87" s="293" t="s">
        <v>385</v>
      </c>
      <c r="E87" s="277">
        <v>139</v>
      </c>
      <c r="F87" s="442">
        <v>2.5272727272727273</v>
      </c>
      <c r="G87" s="277">
        <v>55</v>
      </c>
      <c r="H87" s="443">
        <v>0.123105287332857</v>
      </c>
      <c r="I87" s="444">
        <v>-4.5543336687554892E-2</v>
      </c>
      <c r="J87" s="443">
        <v>0.16864862402041189</v>
      </c>
      <c r="K87" s="445">
        <v>0.40816326530612246</v>
      </c>
      <c r="L87" s="447">
        <v>0</v>
      </c>
      <c r="M87" s="449"/>
      <c r="N87" s="284"/>
      <c r="O87" s="284"/>
      <c r="P87" s="284"/>
      <c r="Q87" s="284"/>
      <c r="R87" s="284"/>
      <c r="S87" s="284"/>
      <c r="T87" s="283"/>
      <c r="U87" s="178"/>
      <c r="V87" s="312"/>
      <c r="W87" s="312"/>
      <c r="X87" s="312"/>
      <c r="Y87" s="178"/>
      <c r="Z87" s="178"/>
      <c r="AA87" s="178"/>
      <c r="AB87" s="178"/>
      <c r="AC87" s="178"/>
      <c r="AD87" s="178"/>
      <c r="AE87" s="178"/>
      <c r="AF87" s="259"/>
      <c r="AG87" s="158"/>
      <c r="AH87" s="158"/>
      <c r="AI87" s="259"/>
      <c r="AJ87" s="158"/>
      <c r="AK87" s="259"/>
      <c r="AL87" s="158"/>
      <c r="AM87" s="158"/>
      <c r="AN87" s="158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</row>
    <row r="88" spans="1:386" s="9" customFormat="1" ht="18.75" customHeight="1" outlineLevel="1" x14ac:dyDescent="0.3">
      <c r="A88" s="178"/>
      <c r="B88" s="475" t="s">
        <v>326</v>
      </c>
      <c r="C88" s="287" t="s">
        <v>41</v>
      </c>
      <c r="D88" s="293"/>
      <c r="E88" s="277">
        <v>0</v>
      </c>
      <c r="F88" s="442" t="s">
        <v>30</v>
      </c>
      <c r="G88" s="277">
        <v>0</v>
      </c>
      <c r="H88" s="443">
        <v>0</v>
      </c>
      <c r="I88" s="444">
        <v>0</v>
      </c>
      <c r="J88" s="443">
        <v>0</v>
      </c>
      <c r="K88" s="445"/>
      <c r="L88" s="447"/>
      <c r="M88" s="449"/>
      <c r="N88" s="284"/>
      <c r="O88" s="284"/>
      <c r="P88" s="284"/>
      <c r="Q88" s="284"/>
      <c r="R88" s="284"/>
      <c r="S88" s="284"/>
      <c r="T88" s="283"/>
      <c r="U88" s="178"/>
      <c r="V88" s="312"/>
      <c r="W88" s="312"/>
      <c r="X88" s="312"/>
      <c r="Y88" s="178"/>
      <c r="Z88" s="178"/>
      <c r="AA88" s="178"/>
      <c r="AB88" s="178"/>
      <c r="AC88" s="178"/>
      <c r="AD88" s="178"/>
      <c r="AE88" s="178"/>
      <c r="AF88" s="259"/>
      <c r="AG88" s="158"/>
      <c r="AH88" s="158"/>
      <c r="AI88" s="259"/>
      <c r="AJ88" s="158"/>
      <c r="AK88" s="259"/>
      <c r="AL88" s="158"/>
      <c r="AM88" s="158"/>
      <c r="AN88" s="15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</row>
    <row r="89" spans="1:386" s="9" customFormat="1" ht="18.75" customHeight="1" outlineLevel="1" x14ac:dyDescent="0.3">
      <c r="A89" s="178"/>
      <c r="B89" s="475" t="s">
        <v>327</v>
      </c>
      <c r="C89" s="288" t="s">
        <v>41</v>
      </c>
      <c r="D89" s="451"/>
      <c r="E89" s="277">
        <v>0</v>
      </c>
      <c r="F89" s="442" t="s">
        <v>30</v>
      </c>
      <c r="G89" s="277">
        <v>0</v>
      </c>
      <c r="H89" s="443">
        <v>0</v>
      </c>
      <c r="I89" s="444">
        <v>0</v>
      </c>
      <c r="J89" s="443">
        <v>0</v>
      </c>
      <c r="K89" s="445"/>
      <c r="L89" s="447"/>
      <c r="M89" s="449"/>
      <c r="N89" s="284"/>
      <c r="O89" s="284"/>
      <c r="P89" s="284"/>
      <c r="Q89" s="284"/>
      <c r="R89" s="284"/>
      <c r="S89" s="284"/>
      <c r="T89" s="283"/>
      <c r="U89" s="178"/>
      <c r="V89" s="312"/>
      <c r="W89" s="312"/>
      <c r="X89" s="312"/>
      <c r="Y89" s="178"/>
      <c r="Z89" s="178"/>
      <c r="AA89" s="178"/>
      <c r="AB89" s="178"/>
      <c r="AC89" s="178"/>
      <c r="AD89" s="178"/>
      <c r="AE89" s="178"/>
      <c r="AF89" s="259"/>
      <c r="AG89" s="158"/>
      <c r="AH89" s="158"/>
      <c r="AI89" s="259"/>
      <c r="AJ89" s="158"/>
      <c r="AK89" s="259"/>
      <c r="AL89" s="158"/>
      <c r="AM89" s="158"/>
      <c r="AN89" s="158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</row>
    <row r="90" spans="1:386" s="9" customFormat="1" ht="18.75" customHeight="1" x14ac:dyDescent="0.3">
      <c r="A90" s="178"/>
      <c r="B90" s="441">
        <v>4</v>
      </c>
      <c r="C90" s="691" t="s">
        <v>39</v>
      </c>
      <c r="D90" s="692"/>
      <c r="E90" s="277">
        <v>1272</v>
      </c>
      <c r="F90" s="442">
        <v>1.6319290465631928</v>
      </c>
      <c r="G90" s="277">
        <v>902</v>
      </c>
      <c r="H90" s="443">
        <v>4.11209931756263E-2</v>
      </c>
      <c r="I90" s="444">
        <v>-0.18020041794480662</v>
      </c>
      <c r="J90" s="443">
        <v>0.22532141112043294</v>
      </c>
      <c r="K90" s="445">
        <v>0.11764705882352941</v>
      </c>
      <c r="L90" s="447">
        <v>5.8823529411764705E-2</v>
      </c>
      <c r="M90" s="728" t="s">
        <v>443</v>
      </c>
      <c r="N90" s="729"/>
      <c r="O90" s="729"/>
      <c r="P90" s="729"/>
      <c r="Q90" s="729"/>
      <c r="R90" s="729"/>
      <c r="S90" s="729"/>
      <c r="T90" s="730"/>
      <c r="U90" s="178"/>
      <c r="V90" s="317" t="s">
        <v>585</v>
      </c>
      <c r="W90" s="296" t="s">
        <v>586</v>
      </c>
      <c r="X90" s="312"/>
      <c r="Y90" s="178"/>
      <c r="Z90" s="178"/>
      <c r="AA90" s="178"/>
      <c r="AB90" s="178"/>
      <c r="AC90" s="178"/>
      <c r="AD90" s="178"/>
      <c r="AE90" s="178"/>
      <c r="AF90" s="259"/>
      <c r="AG90" s="158"/>
      <c r="AH90" s="158"/>
      <c r="AI90" s="259"/>
      <c r="AJ90" s="158"/>
      <c r="AK90" s="259"/>
      <c r="AL90" s="158"/>
      <c r="AM90" s="158"/>
      <c r="AN90" s="158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</row>
    <row r="91" spans="1:386" s="9" customFormat="1" ht="18.75" customHeight="1" outlineLevel="1" x14ac:dyDescent="0.3">
      <c r="A91" s="178"/>
      <c r="B91" s="474" t="s">
        <v>328</v>
      </c>
      <c r="C91" s="452" t="s">
        <v>39</v>
      </c>
      <c r="D91" s="293" t="s">
        <v>382</v>
      </c>
      <c r="E91" s="277">
        <v>287</v>
      </c>
      <c r="F91" s="442">
        <v>0.51711711711711716</v>
      </c>
      <c r="G91" s="277">
        <v>555</v>
      </c>
      <c r="H91" s="443">
        <v>0.19305543230691868</v>
      </c>
      <c r="I91" s="444">
        <v>-0.44977801541671436</v>
      </c>
      <c r="J91" s="443">
        <v>0.64283344772363304</v>
      </c>
      <c r="K91" s="445">
        <v>0.14673913043478262</v>
      </c>
      <c r="L91" s="447">
        <v>3.2608695652173912E-2</v>
      </c>
      <c r="M91" s="449"/>
      <c r="N91" s="284"/>
      <c r="O91" s="284"/>
      <c r="P91" s="284"/>
      <c r="Q91" s="284"/>
      <c r="R91" s="284"/>
      <c r="S91" s="284"/>
      <c r="T91" s="283"/>
      <c r="U91" s="178"/>
      <c r="V91" s="312"/>
      <c r="W91" s="312"/>
      <c r="X91" s="312"/>
      <c r="Y91" s="178"/>
      <c r="Z91" s="178"/>
      <c r="AA91" s="178"/>
      <c r="AB91" s="178"/>
      <c r="AC91" s="178"/>
      <c r="AD91" s="178"/>
      <c r="AE91" s="178"/>
      <c r="AF91" s="259"/>
      <c r="AG91" s="158"/>
      <c r="AH91" s="158"/>
      <c r="AI91" s="158"/>
      <c r="AJ91" s="158"/>
      <c r="AK91" s="259"/>
      <c r="AL91" s="158"/>
      <c r="AM91" s="158"/>
      <c r="AN91" s="158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</row>
    <row r="92" spans="1:386" ht="18.75" customHeight="1" outlineLevel="1" x14ac:dyDescent="0.3">
      <c r="A92" s="275"/>
      <c r="B92" s="474" t="s">
        <v>329</v>
      </c>
      <c r="C92" s="452" t="s">
        <v>39</v>
      </c>
      <c r="D92" s="453" t="s">
        <v>419</v>
      </c>
      <c r="E92" s="277">
        <v>232</v>
      </c>
      <c r="F92" s="442">
        <v>0.69669669669669665</v>
      </c>
      <c r="G92" s="277">
        <v>333</v>
      </c>
      <c r="H92" s="443">
        <v>0.158510071878605</v>
      </c>
      <c r="I92" s="444">
        <v>-0.17770017749224837</v>
      </c>
      <c r="J92" s="443">
        <v>0.33621024937085336</v>
      </c>
      <c r="K92" s="445">
        <v>5.8823529411764705E-2</v>
      </c>
      <c r="L92" s="447">
        <v>0.10784313725490197</v>
      </c>
      <c r="M92" s="449"/>
      <c r="N92" s="284"/>
      <c r="O92" s="284"/>
      <c r="P92" s="284"/>
      <c r="Q92" s="284"/>
      <c r="R92" s="284"/>
      <c r="S92" s="284"/>
      <c r="T92" s="283"/>
      <c r="U92" s="275"/>
      <c r="V92" s="314"/>
      <c r="W92" s="314"/>
      <c r="X92" s="314"/>
      <c r="Y92" s="275"/>
      <c r="Z92" s="275"/>
      <c r="AA92" s="275"/>
      <c r="AB92" s="275"/>
      <c r="AC92" s="275"/>
      <c r="AD92" s="275"/>
      <c r="AE92" s="275"/>
      <c r="AF92" s="158"/>
      <c r="AG92" s="165"/>
      <c r="AH92" s="165"/>
      <c r="AI92" s="165"/>
      <c r="AJ92" s="165"/>
      <c r="AK92" s="165"/>
      <c r="AL92" s="165"/>
      <c r="AM92" s="165"/>
      <c r="AN92" s="165"/>
    </row>
    <row r="93" spans="1:386" ht="18.75" customHeight="1" outlineLevel="1" x14ac:dyDescent="0.3">
      <c r="A93" s="275"/>
      <c r="B93" s="474" t="s">
        <v>330</v>
      </c>
      <c r="C93" s="452" t="s">
        <v>39</v>
      </c>
      <c r="D93" s="453" t="s">
        <v>406</v>
      </c>
      <c r="E93" s="277">
        <v>8</v>
      </c>
      <c r="F93" s="442">
        <v>0.5714285714285714</v>
      </c>
      <c r="G93" s="277">
        <v>14</v>
      </c>
      <c r="H93" s="443">
        <v>5.4944242316679976E-3</v>
      </c>
      <c r="I93" s="444">
        <v>-1.5461878673845617E-2</v>
      </c>
      <c r="J93" s="443">
        <v>2.0956302905513615E-2</v>
      </c>
      <c r="K93" s="445">
        <v>0.33333333333333331</v>
      </c>
      <c r="L93" s="447">
        <v>0</v>
      </c>
      <c r="M93" s="449"/>
      <c r="N93" s="284"/>
      <c r="O93" s="284"/>
      <c r="P93" s="284"/>
      <c r="Q93" s="284"/>
      <c r="R93" s="284"/>
      <c r="S93" s="284"/>
      <c r="T93" s="283"/>
      <c r="U93" s="275"/>
      <c r="V93" s="314"/>
      <c r="W93" s="314"/>
      <c r="X93" s="314"/>
      <c r="Y93" s="275"/>
      <c r="Z93" s="275"/>
      <c r="AA93" s="275"/>
      <c r="AB93" s="275"/>
      <c r="AC93" s="275"/>
      <c r="AD93" s="275"/>
      <c r="AE93" s="275"/>
      <c r="AF93" s="158"/>
      <c r="AG93" s="165"/>
      <c r="AH93" s="165"/>
      <c r="AI93" s="165"/>
      <c r="AJ93" s="165"/>
      <c r="AK93" s="165"/>
      <c r="AL93" s="165"/>
      <c r="AM93" s="165"/>
      <c r="AN93" s="165"/>
    </row>
    <row r="94" spans="1:386" ht="18.75" customHeight="1" outlineLevel="1" x14ac:dyDescent="0.3">
      <c r="A94" s="275"/>
      <c r="B94" s="474" t="s">
        <v>331</v>
      </c>
      <c r="C94" s="452" t="s">
        <v>39</v>
      </c>
      <c r="D94" s="293"/>
      <c r="E94" s="277">
        <v>0</v>
      </c>
      <c r="F94" s="442" t="s">
        <v>30</v>
      </c>
      <c r="G94" s="277">
        <v>0</v>
      </c>
      <c r="H94" s="443">
        <v>0</v>
      </c>
      <c r="I94" s="444">
        <v>0</v>
      </c>
      <c r="J94" s="443">
        <v>0</v>
      </c>
      <c r="K94" s="445"/>
      <c r="L94" s="447"/>
      <c r="M94" s="449"/>
      <c r="N94" s="284"/>
      <c r="O94" s="284"/>
      <c r="P94" s="284"/>
      <c r="Q94" s="284"/>
      <c r="R94" s="284"/>
      <c r="S94" s="284"/>
      <c r="T94" s="283"/>
      <c r="U94" s="275"/>
      <c r="V94" s="314"/>
      <c r="W94" s="314"/>
      <c r="X94" s="314"/>
      <c r="Y94" s="275"/>
      <c r="Z94" s="275"/>
      <c r="AA94" s="275"/>
      <c r="AB94" s="275"/>
      <c r="AC94" s="275"/>
      <c r="AD94" s="275"/>
      <c r="AE94" s="275"/>
      <c r="AF94" s="158"/>
      <c r="AG94" s="165"/>
      <c r="AH94" s="165"/>
      <c r="AI94" s="165"/>
      <c r="AJ94" s="165"/>
      <c r="AK94" s="165"/>
      <c r="AL94" s="165"/>
      <c r="AM94" s="165"/>
      <c r="AN94" s="165"/>
    </row>
    <row r="95" spans="1:386" ht="18.75" customHeight="1" outlineLevel="1" x14ac:dyDescent="0.3">
      <c r="A95" s="275"/>
      <c r="B95" s="474" t="s">
        <v>332</v>
      </c>
      <c r="C95" s="452" t="s">
        <v>39</v>
      </c>
      <c r="D95" s="454"/>
      <c r="E95" s="277">
        <v>0</v>
      </c>
      <c r="F95" s="442" t="s">
        <v>30</v>
      </c>
      <c r="G95" s="277">
        <v>0</v>
      </c>
      <c r="H95" s="443">
        <v>0</v>
      </c>
      <c r="I95" s="444">
        <v>0</v>
      </c>
      <c r="J95" s="443">
        <v>0</v>
      </c>
      <c r="K95" s="445"/>
      <c r="L95" s="447"/>
      <c r="M95" s="449"/>
      <c r="N95" s="284"/>
      <c r="O95" s="284"/>
      <c r="P95" s="284"/>
      <c r="Q95" s="284"/>
      <c r="R95" s="284"/>
      <c r="S95" s="284"/>
      <c r="T95" s="283"/>
      <c r="U95" s="275"/>
      <c r="V95" s="314"/>
      <c r="W95" s="314"/>
      <c r="X95" s="314"/>
      <c r="Y95" s="275"/>
      <c r="Z95" s="275"/>
      <c r="AA95" s="275"/>
      <c r="AB95" s="275"/>
      <c r="AC95" s="275"/>
      <c r="AD95" s="275"/>
      <c r="AE95" s="275"/>
      <c r="AF95" s="158"/>
      <c r="AG95" s="165"/>
      <c r="AH95" s="165"/>
      <c r="AI95" s="165"/>
      <c r="AJ95" s="165"/>
      <c r="AK95" s="165"/>
      <c r="AL95" s="165"/>
      <c r="AM95" s="165"/>
      <c r="AN95" s="165"/>
    </row>
    <row r="96" spans="1:386" ht="18.75" customHeight="1" x14ac:dyDescent="0.3">
      <c r="A96" s="275"/>
      <c r="B96" s="441">
        <v>5</v>
      </c>
      <c r="C96" s="691" t="s">
        <v>35</v>
      </c>
      <c r="D96" s="692"/>
      <c r="E96" s="277">
        <v>1089</v>
      </c>
      <c r="F96" s="442">
        <v>2.7293233082706765</v>
      </c>
      <c r="G96" s="277">
        <v>399</v>
      </c>
      <c r="H96" s="443">
        <v>3.5162314572360673E-2</v>
      </c>
      <c r="I96" s="444">
        <v>-6.0059187128617506E-2</v>
      </c>
      <c r="J96" s="443">
        <v>9.5221501700978178E-2</v>
      </c>
      <c r="K96" s="445">
        <v>0.20603015075376885</v>
      </c>
      <c r="L96" s="447">
        <v>5.5276381909547742E-2</v>
      </c>
      <c r="M96" s="728" t="s">
        <v>507</v>
      </c>
      <c r="N96" s="729"/>
      <c r="O96" s="729"/>
      <c r="P96" s="729"/>
      <c r="Q96" s="729"/>
      <c r="R96" s="729"/>
      <c r="S96" s="729"/>
      <c r="T96" s="730"/>
      <c r="U96" s="275"/>
      <c r="V96" s="317" t="s">
        <v>587</v>
      </c>
      <c r="W96" s="296" t="s">
        <v>588</v>
      </c>
      <c r="X96" s="314"/>
      <c r="Y96" s="275"/>
      <c r="Z96" s="275"/>
      <c r="AA96" s="275"/>
      <c r="AB96" s="5"/>
      <c r="AC96" s="275"/>
      <c r="AD96" s="275"/>
      <c r="AE96" s="275"/>
      <c r="AF96" s="158"/>
      <c r="AG96" s="165"/>
      <c r="AH96" s="165"/>
      <c r="AI96" s="165"/>
      <c r="AJ96" s="165"/>
      <c r="AK96" s="165"/>
      <c r="AL96" s="165"/>
      <c r="AM96" s="165"/>
      <c r="AN96" s="165"/>
    </row>
    <row r="97" spans="1:40" ht="18.75" customHeight="1" outlineLevel="1" x14ac:dyDescent="0.3">
      <c r="A97" s="275"/>
      <c r="B97" s="475" t="s">
        <v>333</v>
      </c>
      <c r="C97" s="452" t="s">
        <v>35</v>
      </c>
      <c r="D97" s="293" t="s">
        <v>413</v>
      </c>
      <c r="E97" s="277">
        <v>150</v>
      </c>
      <c r="F97" s="442">
        <v>0.55555555555555558</v>
      </c>
      <c r="G97" s="277">
        <v>270</v>
      </c>
      <c r="H97" s="443">
        <v>0.1181839654474288</v>
      </c>
      <c r="I97" s="444">
        <v>-0.56430298282025038</v>
      </c>
      <c r="J97" s="443">
        <v>0.68248694826767919</v>
      </c>
      <c r="K97" s="445">
        <v>0.16279069767441862</v>
      </c>
      <c r="L97" s="447">
        <v>2.3255813953488372E-2</v>
      </c>
      <c r="M97" s="449"/>
      <c r="N97" s="284"/>
      <c r="O97" s="284"/>
      <c r="P97" s="284"/>
      <c r="Q97" s="284"/>
      <c r="R97" s="284"/>
      <c r="S97" s="284"/>
      <c r="T97" s="283"/>
      <c r="U97" s="275"/>
      <c r="V97" s="314"/>
      <c r="W97" s="314"/>
      <c r="X97" s="314"/>
      <c r="Y97" s="275"/>
      <c r="Z97" s="275"/>
      <c r="AA97" s="275"/>
      <c r="AB97" s="275"/>
      <c r="AC97" s="275"/>
      <c r="AD97" s="275"/>
      <c r="AE97" s="275"/>
      <c r="AF97" s="158"/>
      <c r="AG97" s="165"/>
      <c r="AH97" s="165"/>
      <c r="AI97" s="165"/>
      <c r="AJ97" s="165"/>
      <c r="AK97" s="165"/>
      <c r="AL97" s="165"/>
      <c r="AM97" s="165"/>
      <c r="AN97" s="165"/>
    </row>
    <row r="98" spans="1:40" ht="18.75" customHeight="1" outlineLevel="1" x14ac:dyDescent="0.3">
      <c r="A98" s="275"/>
      <c r="B98" s="475" t="s">
        <v>334</v>
      </c>
      <c r="C98" s="452" t="s">
        <v>35</v>
      </c>
      <c r="D98" s="293" t="s">
        <v>426</v>
      </c>
      <c r="E98" s="277">
        <v>34</v>
      </c>
      <c r="F98" s="442">
        <v>0.48571428571428571</v>
      </c>
      <c r="G98" s="277">
        <v>70</v>
      </c>
      <c r="H98" s="443">
        <v>3.2764205695775407E-2</v>
      </c>
      <c r="I98" s="444">
        <v>-0.11448306530564842</v>
      </c>
      <c r="J98" s="443">
        <v>0.14724727100142382</v>
      </c>
      <c r="K98" s="445">
        <v>0.25</v>
      </c>
      <c r="L98" s="447">
        <v>0.25</v>
      </c>
      <c r="M98" s="449"/>
      <c r="N98" s="284"/>
      <c r="O98" s="284"/>
      <c r="P98" s="284"/>
      <c r="Q98" s="284"/>
      <c r="R98" s="284"/>
      <c r="S98" s="284"/>
      <c r="T98" s="283"/>
      <c r="U98" s="275"/>
      <c r="V98" s="314"/>
      <c r="W98" s="314"/>
      <c r="X98" s="314"/>
      <c r="Y98" s="275"/>
      <c r="Z98" s="275"/>
      <c r="AA98" s="275"/>
      <c r="AB98" s="275"/>
      <c r="AC98" s="275"/>
      <c r="AD98" s="275"/>
      <c r="AE98" s="275"/>
      <c r="AF98" s="158"/>
      <c r="AG98" s="165"/>
      <c r="AH98" s="165"/>
      <c r="AI98" s="165"/>
      <c r="AJ98" s="165"/>
      <c r="AK98" s="165"/>
      <c r="AL98" s="165"/>
      <c r="AM98" s="165"/>
      <c r="AN98" s="165"/>
    </row>
    <row r="99" spans="1:40" ht="18.75" customHeight="1" outlineLevel="1" x14ac:dyDescent="0.3">
      <c r="A99" s="275"/>
      <c r="B99" s="475" t="s">
        <v>335</v>
      </c>
      <c r="C99" s="452" t="s">
        <v>35</v>
      </c>
      <c r="D99" s="293" t="s">
        <v>414</v>
      </c>
      <c r="E99" s="277">
        <v>17</v>
      </c>
      <c r="F99" s="442" t="s">
        <v>30</v>
      </c>
      <c r="G99" s="277">
        <v>0</v>
      </c>
      <c r="H99" s="443">
        <v>1.1854951185495118E-2</v>
      </c>
      <c r="I99" s="444">
        <v>1.1854951185495118E-2</v>
      </c>
      <c r="J99" s="443">
        <v>0</v>
      </c>
      <c r="K99" s="445">
        <v>0.29411764705882354</v>
      </c>
      <c r="L99" s="447">
        <v>5.8823529411764705E-2</v>
      </c>
      <c r="M99" s="449"/>
      <c r="N99" s="284"/>
      <c r="O99" s="284"/>
      <c r="P99" s="284"/>
      <c r="Q99" s="284"/>
      <c r="R99" s="284"/>
      <c r="S99" s="284"/>
      <c r="T99" s="283"/>
      <c r="U99" s="275"/>
      <c r="V99" s="314"/>
      <c r="W99" s="314"/>
      <c r="X99" s="314"/>
      <c r="Y99" s="275"/>
      <c r="Z99" s="275"/>
      <c r="AA99" s="275"/>
      <c r="AB99" s="275"/>
      <c r="AC99" s="275"/>
      <c r="AD99" s="275"/>
      <c r="AE99" s="275"/>
    </row>
    <row r="100" spans="1:40" ht="18.75" customHeight="1" outlineLevel="1" x14ac:dyDescent="0.3">
      <c r="A100" s="275"/>
      <c r="B100" s="475" t="s">
        <v>336</v>
      </c>
      <c r="C100" s="452" t="s">
        <v>35</v>
      </c>
      <c r="D100" s="293" t="s">
        <v>408</v>
      </c>
      <c r="E100" s="277">
        <v>13</v>
      </c>
      <c r="F100" s="442">
        <v>13</v>
      </c>
      <c r="G100" s="277">
        <v>1</v>
      </c>
      <c r="H100" s="443">
        <v>1.1652494713636569E-2</v>
      </c>
      <c r="I100" s="444">
        <v>6.5504538973100391E-3</v>
      </c>
      <c r="J100" s="443">
        <v>5.1020408163265302E-3</v>
      </c>
      <c r="K100" s="445">
        <v>0</v>
      </c>
      <c r="L100" s="447">
        <v>0</v>
      </c>
      <c r="M100" s="449"/>
      <c r="N100" s="284"/>
      <c r="O100" s="284"/>
      <c r="P100" s="284"/>
      <c r="Q100" s="284"/>
      <c r="R100" s="284"/>
      <c r="S100" s="284"/>
      <c r="T100" s="283"/>
      <c r="U100" s="275"/>
      <c r="V100" s="314"/>
      <c r="W100" s="314"/>
      <c r="X100" s="314"/>
      <c r="Y100" s="275"/>
      <c r="Z100" s="275"/>
      <c r="AA100" s="275"/>
      <c r="AB100" s="275"/>
      <c r="AC100" s="275"/>
      <c r="AD100" s="275"/>
      <c r="AE100" s="275"/>
    </row>
    <row r="101" spans="1:40" ht="18.75" customHeight="1" outlineLevel="1" x14ac:dyDescent="0.3">
      <c r="A101" s="275"/>
      <c r="B101" s="475" t="s">
        <v>337</v>
      </c>
      <c r="C101" s="455" t="s">
        <v>35</v>
      </c>
      <c r="D101" s="293" t="s">
        <v>417</v>
      </c>
      <c r="E101" s="277">
        <v>16</v>
      </c>
      <c r="F101" s="442">
        <v>0.94117647058823528</v>
      </c>
      <c r="G101" s="277">
        <v>17</v>
      </c>
      <c r="H101" s="443">
        <v>1.5684752778152698E-2</v>
      </c>
      <c r="I101" s="444">
        <v>-5.0404473610077015E-2</v>
      </c>
      <c r="J101" s="443">
        <v>6.6089226388229713E-2</v>
      </c>
      <c r="K101" s="445">
        <v>0.1111111111111111</v>
      </c>
      <c r="L101" s="447">
        <v>0.22222222222222221</v>
      </c>
      <c r="M101" s="449"/>
      <c r="N101" s="284"/>
      <c r="O101" s="284"/>
      <c r="P101" s="284"/>
      <c r="Q101" s="284"/>
      <c r="R101" s="284"/>
      <c r="S101" s="284"/>
      <c r="T101" s="283"/>
      <c r="U101" s="275"/>
      <c r="V101" s="314"/>
      <c r="W101" s="314"/>
      <c r="X101" s="314"/>
      <c r="Y101" s="275"/>
      <c r="Z101" s="275"/>
      <c r="AA101" s="275"/>
      <c r="AB101" s="275"/>
      <c r="AC101" s="275"/>
      <c r="AD101" s="275"/>
      <c r="AE101" s="275"/>
    </row>
    <row r="102" spans="1:40" ht="18.75" customHeight="1" x14ac:dyDescent="0.3">
      <c r="A102" s="275"/>
      <c r="B102" s="450">
        <v>6</v>
      </c>
      <c r="C102" s="691" t="s">
        <v>37</v>
      </c>
      <c r="D102" s="692"/>
      <c r="E102" s="277">
        <v>932</v>
      </c>
      <c r="F102" s="442">
        <v>3.7429718875502007</v>
      </c>
      <c r="G102" s="277">
        <v>249</v>
      </c>
      <c r="H102" s="443">
        <v>3.1071425865006549E-2</v>
      </c>
      <c r="I102" s="444">
        <v>-3.6312548062547453E-2</v>
      </c>
      <c r="J102" s="443">
        <v>6.7383973927554006E-2</v>
      </c>
      <c r="K102" s="445">
        <v>0.22123893805309736</v>
      </c>
      <c r="L102" s="447">
        <v>2.6548672566371681E-2</v>
      </c>
      <c r="M102" s="728" t="s">
        <v>508</v>
      </c>
      <c r="N102" s="729"/>
      <c r="O102" s="729"/>
      <c r="P102" s="729"/>
      <c r="Q102" s="729"/>
      <c r="R102" s="729"/>
      <c r="S102" s="729"/>
      <c r="T102" s="730"/>
      <c r="U102" s="275"/>
      <c r="V102" s="317" t="s">
        <v>589</v>
      </c>
      <c r="W102" s="296" t="s">
        <v>590</v>
      </c>
      <c r="X102" s="314"/>
      <c r="Y102" s="275"/>
      <c r="Z102" s="275"/>
      <c r="AA102" s="5"/>
      <c r="AB102" s="5"/>
      <c r="AC102" s="275"/>
      <c r="AD102" s="275"/>
      <c r="AE102" s="275"/>
    </row>
    <row r="103" spans="1:40" ht="18.75" customHeight="1" outlineLevel="1" x14ac:dyDescent="0.3">
      <c r="A103" s="275"/>
      <c r="B103" s="475" t="s">
        <v>338</v>
      </c>
      <c r="C103" s="452" t="s">
        <v>37</v>
      </c>
      <c r="D103" s="293" t="s">
        <v>396</v>
      </c>
      <c r="E103" s="277">
        <v>4099</v>
      </c>
      <c r="F103" s="442">
        <v>23.422857142857143</v>
      </c>
      <c r="G103" s="277">
        <v>175</v>
      </c>
      <c r="H103" s="443">
        <v>0.52457657339284525</v>
      </c>
      <c r="I103" s="444">
        <v>-0.58282840694791493</v>
      </c>
      <c r="J103" s="443">
        <v>1.1074049803407602</v>
      </c>
      <c r="K103" s="445">
        <v>0.19597989949748743</v>
      </c>
      <c r="L103" s="447">
        <v>1.0050251256281407E-2</v>
      </c>
      <c r="M103" s="449"/>
      <c r="N103" s="284"/>
      <c r="O103" s="284"/>
      <c r="P103" s="284"/>
      <c r="Q103" s="284"/>
      <c r="R103" s="284"/>
      <c r="S103" s="284"/>
      <c r="T103" s="283"/>
      <c r="U103" s="275"/>
      <c r="V103" s="314"/>
      <c r="W103" s="314"/>
      <c r="X103" s="314"/>
      <c r="Y103" s="275"/>
      <c r="Z103" s="275"/>
      <c r="AA103" s="275"/>
      <c r="AB103" s="275"/>
      <c r="AC103" s="275"/>
      <c r="AD103" s="275"/>
      <c r="AE103" s="275"/>
    </row>
    <row r="104" spans="1:40" ht="18.75" customHeight="1" outlineLevel="1" x14ac:dyDescent="0.3">
      <c r="A104" s="275"/>
      <c r="B104" s="475" t="s">
        <v>339</v>
      </c>
      <c r="C104" s="452" t="s">
        <v>37</v>
      </c>
      <c r="D104" s="293" t="s">
        <v>405</v>
      </c>
      <c r="E104" s="277">
        <v>26</v>
      </c>
      <c r="F104" s="442">
        <v>0.32500000000000001</v>
      </c>
      <c r="G104" s="277">
        <v>80</v>
      </c>
      <c r="H104" s="443">
        <v>3.5574956500503678E-2</v>
      </c>
      <c r="I104" s="444">
        <v>-0.30498860837498781</v>
      </c>
      <c r="J104" s="443">
        <v>0.3405635648754915</v>
      </c>
      <c r="K104" s="445">
        <v>0.42857142857142855</v>
      </c>
      <c r="L104" s="447">
        <v>7.1428571428571425E-2</v>
      </c>
      <c r="M104" s="449"/>
      <c r="N104" s="284"/>
      <c r="O104" s="284"/>
      <c r="P104" s="284"/>
      <c r="Q104" s="284"/>
      <c r="R104" s="284"/>
      <c r="S104" s="284"/>
      <c r="T104" s="283"/>
      <c r="U104" s="275"/>
      <c r="V104" s="314"/>
      <c r="W104" s="314"/>
      <c r="X104" s="314"/>
      <c r="Y104" s="275"/>
      <c r="Z104" s="275"/>
      <c r="AA104" s="275"/>
      <c r="AB104" s="275"/>
      <c r="AC104" s="275"/>
      <c r="AD104" s="275"/>
      <c r="AE104" s="275"/>
    </row>
    <row r="105" spans="1:40" ht="18.75" customHeight="1" outlineLevel="1" x14ac:dyDescent="0.3">
      <c r="A105" s="275"/>
      <c r="B105" s="475" t="s">
        <v>340</v>
      </c>
      <c r="C105" s="452" t="s">
        <v>37</v>
      </c>
      <c r="D105" s="293" t="s">
        <v>397</v>
      </c>
      <c r="E105" s="277">
        <v>15</v>
      </c>
      <c r="F105" s="442">
        <v>1.25</v>
      </c>
      <c r="G105" s="277">
        <v>12</v>
      </c>
      <c r="H105" s="443">
        <v>1.9222198479807075E-2</v>
      </c>
      <c r="I105" s="444">
        <v>-2.5666399161084142E-2</v>
      </c>
      <c r="J105" s="443">
        <v>4.4888597640891217E-2</v>
      </c>
      <c r="K105" s="445">
        <v>0.44444444444444442</v>
      </c>
      <c r="L105" s="447">
        <v>0.1111111111111111</v>
      </c>
      <c r="M105" s="449"/>
      <c r="N105" s="284"/>
      <c r="O105" s="284"/>
      <c r="P105" s="284"/>
      <c r="Q105" s="284"/>
      <c r="R105" s="284"/>
      <c r="S105" s="284"/>
      <c r="T105" s="283"/>
      <c r="U105" s="275"/>
      <c r="V105" s="314"/>
      <c r="W105" s="314"/>
      <c r="X105" s="314"/>
      <c r="Y105" s="275"/>
      <c r="Z105" s="275"/>
      <c r="AA105" s="275"/>
      <c r="AB105" s="275"/>
      <c r="AC105" s="275"/>
      <c r="AD105" s="275"/>
      <c r="AE105" s="275"/>
    </row>
    <row r="106" spans="1:40" ht="18.75" customHeight="1" outlineLevel="1" x14ac:dyDescent="0.3">
      <c r="A106" s="275"/>
      <c r="B106" s="475" t="s">
        <v>341</v>
      </c>
      <c r="C106" s="452" t="s">
        <v>37</v>
      </c>
      <c r="D106" s="293" t="s">
        <v>434</v>
      </c>
      <c r="E106" s="277">
        <v>5</v>
      </c>
      <c r="F106" s="442" t="s">
        <v>30</v>
      </c>
      <c r="G106" s="277">
        <v>0</v>
      </c>
      <c r="H106" s="443">
        <v>4.9971000335785592E-3</v>
      </c>
      <c r="I106" s="444">
        <v>4.9971000335785592E-3</v>
      </c>
      <c r="J106" s="443">
        <v>0</v>
      </c>
      <c r="K106" s="445">
        <v>0.25</v>
      </c>
      <c r="L106" s="447">
        <v>0.5</v>
      </c>
      <c r="M106" s="449"/>
      <c r="N106" s="284"/>
      <c r="O106" s="284"/>
      <c r="P106" s="284"/>
      <c r="Q106" s="284"/>
      <c r="R106" s="284"/>
      <c r="S106" s="284"/>
      <c r="T106" s="283"/>
      <c r="U106" s="275"/>
      <c r="V106" s="314"/>
      <c r="W106" s="314"/>
      <c r="X106" s="314"/>
      <c r="Y106" s="275"/>
      <c r="Z106" s="275"/>
      <c r="AA106" s="275"/>
      <c r="AB106" s="275"/>
      <c r="AC106" s="275"/>
      <c r="AD106" s="275"/>
      <c r="AE106" s="275"/>
    </row>
    <row r="107" spans="1:40" ht="18.75" customHeight="1" outlineLevel="1" x14ac:dyDescent="0.3">
      <c r="A107" s="275"/>
      <c r="B107" s="475" t="s">
        <v>342</v>
      </c>
      <c r="C107" s="455" t="s">
        <v>37</v>
      </c>
      <c r="D107" s="293" t="s">
        <v>435</v>
      </c>
      <c r="E107" s="277">
        <v>0</v>
      </c>
      <c r="F107" s="442" t="s">
        <v>30</v>
      </c>
      <c r="G107" s="277">
        <v>0</v>
      </c>
      <c r="H107" s="443">
        <v>0</v>
      </c>
      <c r="I107" s="444">
        <v>0</v>
      </c>
      <c r="J107" s="443">
        <v>0</v>
      </c>
      <c r="K107" s="445" t="s">
        <v>32</v>
      </c>
      <c r="L107" s="447" t="s">
        <v>32</v>
      </c>
      <c r="M107" s="449"/>
      <c r="N107" s="284"/>
      <c r="O107" s="284"/>
      <c r="P107" s="284"/>
      <c r="Q107" s="284"/>
      <c r="R107" s="284"/>
      <c r="S107" s="284"/>
      <c r="T107" s="283"/>
      <c r="U107" s="275"/>
      <c r="V107" s="314"/>
      <c r="W107" s="314"/>
      <c r="X107" s="314"/>
      <c r="Y107" s="275"/>
      <c r="Z107" s="275"/>
      <c r="AA107" s="275"/>
      <c r="AB107" s="275"/>
      <c r="AC107" s="275"/>
      <c r="AD107" s="275"/>
      <c r="AE107" s="275"/>
    </row>
    <row r="108" spans="1:40" ht="18.75" customHeight="1" x14ac:dyDescent="0.3">
      <c r="A108" s="275"/>
      <c r="B108" s="450">
        <v>7</v>
      </c>
      <c r="C108" s="691" t="s">
        <v>213</v>
      </c>
      <c r="D108" s="692"/>
      <c r="E108" s="277">
        <v>5348</v>
      </c>
      <c r="F108" s="442">
        <v>267.39999999999998</v>
      </c>
      <c r="G108" s="277">
        <v>20</v>
      </c>
      <c r="H108" s="443">
        <v>0.21160049558217042</v>
      </c>
      <c r="I108" s="444">
        <v>0.20431717438770575</v>
      </c>
      <c r="J108" s="443">
        <v>7.2833211944646759E-3</v>
      </c>
      <c r="K108" s="445">
        <v>0.51063829787234039</v>
      </c>
      <c r="L108" s="447">
        <v>2.1276595744680851E-2</v>
      </c>
      <c r="M108" s="728" t="s">
        <v>446</v>
      </c>
      <c r="N108" s="729"/>
      <c r="O108" s="729"/>
      <c r="P108" s="729"/>
      <c r="Q108" s="729"/>
      <c r="R108" s="729"/>
      <c r="S108" s="729"/>
      <c r="T108" s="730"/>
      <c r="U108" s="275"/>
      <c r="V108" s="317" t="s">
        <v>591</v>
      </c>
      <c r="W108" s="296" t="s">
        <v>592</v>
      </c>
      <c r="X108" s="314"/>
      <c r="Y108" s="275"/>
      <c r="Z108" s="275"/>
      <c r="AA108" s="275"/>
      <c r="AB108" s="275"/>
      <c r="AC108" s="275"/>
      <c r="AD108" s="275"/>
      <c r="AE108" s="275"/>
    </row>
    <row r="109" spans="1:40" ht="18.75" customHeight="1" outlineLevel="1" x14ac:dyDescent="0.3">
      <c r="A109" s="275"/>
      <c r="B109" s="475" t="s">
        <v>343</v>
      </c>
      <c r="C109" s="452" t="s">
        <v>213</v>
      </c>
      <c r="D109" s="293" t="s">
        <v>396</v>
      </c>
      <c r="E109" s="277">
        <v>4099</v>
      </c>
      <c r="F109" s="442">
        <v>23.422857142857143</v>
      </c>
      <c r="G109" s="277">
        <v>175</v>
      </c>
      <c r="H109" s="443">
        <v>0.52457657339284525</v>
      </c>
      <c r="I109" s="444">
        <v>-0.58282840694791493</v>
      </c>
      <c r="J109" s="443">
        <v>1.1074049803407602</v>
      </c>
      <c r="K109" s="445">
        <v>0.53012048192771088</v>
      </c>
      <c r="L109" s="447">
        <v>2.4096385542168676E-2</v>
      </c>
      <c r="M109" s="449"/>
      <c r="N109" s="284"/>
      <c r="O109" s="284"/>
      <c r="P109" s="284"/>
      <c r="Q109" s="284"/>
      <c r="R109" s="284"/>
      <c r="S109" s="284"/>
      <c r="T109" s="283"/>
      <c r="U109" s="275"/>
      <c r="V109" s="314"/>
      <c r="W109" s="314"/>
      <c r="X109" s="314"/>
      <c r="Y109" s="275"/>
      <c r="Z109" s="275"/>
      <c r="AA109" s="275"/>
      <c r="AB109" s="275"/>
      <c r="AC109" s="275"/>
      <c r="AD109" s="275"/>
      <c r="AE109" s="275"/>
    </row>
    <row r="110" spans="1:40" ht="18.75" customHeight="1" outlineLevel="1" x14ac:dyDescent="0.3">
      <c r="A110" s="275"/>
      <c r="B110" s="475" t="s">
        <v>344</v>
      </c>
      <c r="C110" s="452" t="s">
        <v>213</v>
      </c>
      <c r="D110" s="293" t="s">
        <v>412</v>
      </c>
      <c r="E110" s="277">
        <v>13</v>
      </c>
      <c r="F110" s="442" t="s">
        <v>30</v>
      </c>
      <c r="G110" s="277">
        <v>0</v>
      </c>
      <c r="H110" s="443">
        <v>5.8160779467213404E-3</v>
      </c>
      <c r="I110" s="444">
        <v>5.8160779467213404E-3</v>
      </c>
      <c r="J110" s="443">
        <v>0</v>
      </c>
      <c r="K110" s="445">
        <v>0.66666666666666663</v>
      </c>
      <c r="L110" s="447">
        <v>0</v>
      </c>
      <c r="M110" s="449"/>
      <c r="N110" s="284"/>
      <c r="O110" s="284"/>
      <c r="P110" s="284"/>
      <c r="Q110" s="284"/>
      <c r="R110" s="284"/>
      <c r="S110" s="284"/>
      <c r="T110" s="283"/>
      <c r="U110" s="275"/>
      <c r="V110" s="314"/>
      <c r="W110" s="314"/>
      <c r="X110" s="314"/>
      <c r="Y110" s="275"/>
      <c r="Z110" s="275"/>
      <c r="AA110" s="275"/>
      <c r="AB110" s="275"/>
      <c r="AC110" s="275"/>
      <c r="AD110" s="275"/>
      <c r="AE110" s="275"/>
    </row>
    <row r="111" spans="1:40" ht="18.75" customHeight="1" outlineLevel="1" x14ac:dyDescent="0.3">
      <c r="A111" s="275"/>
      <c r="B111" s="475" t="s">
        <v>345</v>
      </c>
      <c r="C111" s="452" t="s">
        <v>213</v>
      </c>
      <c r="D111" s="293" t="s">
        <v>34</v>
      </c>
      <c r="E111" s="277">
        <v>9</v>
      </c>
      <c r="F111" s="442" t="s">
        <v>30</v>
      </c>
      <c r="G111" s="277">
        <v>0</v>
      </c>
      <c r="H111" s="443">
        <v>4.7290442854252277E-3</v>
      </c>
      <c r="I111" s="444">
        <v>4.7290442854252277E-3</v>
      </c>
      <c r="J111" s="443">
        <v>0</v>
      </c>
      <c r="K111" s="445">
        <v>0</v>
      </c>
      <c r="L111" s="447">
        <v>0</v>
      </c>
      <c r="M111" s="449"/>
      <c r="N111" s="284"/>
      <c r="O111" s="284"/>
      <c r="P111" s="284"/>
      <c r="Q111" s="284"/>
      <c r="R111" s="284"/>
      <c r="S111" s="284"/>
      <c r="T111" s="283"/>
      <c r="U111" s="275"/>
      <c r="V111" s="314"/>
      <c r="W111" s="314"/>
      <c r="X111" s="314"/>
      <c r="Y111" s="275"/>
      <c r="Z111" s="275"/>
      <c r="AA111" s="275"/>
      <c r="AB111" s="275"/>
      <c r="AC111" s="275"/>
      <c r="AD111" s="275"/>
      <c r="AE111" s="275"/>
    </row>
    <row r="112" spans="1:40" ht="18.75" customHeight="1" outlineLevel="1" x14ac:dyDescent="0.3">
      <c r="A112" s="275"/>
      <c r="B112" s="475" t="s">
        <v>346</v>
      </c>
      <c r="C112" s="452" t="s">
        <v>213</v>
      </c>
      <c r="D112" s="293"/>
      <c r="E112" s="277">
        <v>0</v>
      </c>
      <c r="F112" s="442" t="s">
        <v>30</v>
      </c>
      <c r="G112" s="277">
        <v>0</v>
      </c>
      <c r="H112" s="443">
        <v>0</v>
      </c>
      <c r="I112" s="444">
        <v>0</v>
      </c>
      <c r="J112" s="443">
        <v>0</v>
      </c>
      <c r="K112" s="445"/>
      <c r="L112" s="447"/>
      <c r="M112" s="449"/>
      <c r="N112" s="284"/>
      <c r="O112" s="284"/>
      <c r="P112" s="284"/>
      <c r="Q112" s="284"/>
      <c r="R112" s="284"/>
      <c r="S112" s="284"/>
      <c r="T112" s="283"/>
      <c r="U112" s="275"/>
      <c r="V112" s="314"/>
      <c r="W112" s="314"/>
      <c r="X112" s="314"/>
      <c r="Y112" s="275"/>
      <c r="Z112" s="275"/>
      <c r="AA112" s="275"/>
      <c r="AB112" s="275"/>
      <c r="AC112" s="275"/>
      <c r="AD112" s="275"/>
      <c r="AE112" s="275"/>
    </row>
    <row r="113" spans="1:31" ht="18.75" customHeight="1" outlineLevel="1" x14ac:dyDescent="0.3">
      <c r="A113" s="275"/>
      <c r="B113" s="475" t="s">
        <v>347</v>
      </c>
      <c r="C113" s="455" t="s">
        <v>213</v>
      </c>
      <c r="D113" s="293"/>
      <c r="E113" s="277">
        <v>0</v>
      </c>
      <c r="F113" s="442" t="s">
        <v>30</v>
      </c>
      <c r="G113" s="277">
        <v>0</v>
      </c>
      <c r="H113" s="443">
        <v>0</v>
      </c>
      <c r="I113" s="444">
        <v>0</v>
      </c>
      <c r="J113" s="443">
        <v>0</v>
      </c>
      <c r="K113" s="445"/>
      <c r="L113" s="447"/>
      <c r="M113" s="449"/>
      <c r="N113" s="284"/>
      <c r="O113" s="284"/>
      <c r="P113" s="284"/>
      <c r="Q113" s="284"/>
      <c r="R113" s="284"/>
      <c r="S113" s="284"/>
      <c r="T113" s="283"/>
      <c r="U113" s="275"/>
      <c r="V113" s="314"/>
      <c r="W113" s="314"/>
      <c r="X113" s="314"/>
      <c r="Y113" s="275"/>
      <c r="Z113" s="275"/>
      <c r="AA113" s="275"/>
      <c r="AB113" s="275"/>
      <c r="AC113" s="275"/>
      <c r="AD113" s="275"/>
      <c r="AE113" s="275"/>
    </row>
    <row r="114" spans="1:31" ht="18.75" customHeight="1" x14ac:dyDescent="0.3">
      <c r="A114" s="275"/>
      <c r="B114" s="450">
        <v>8</v>
      </c>
      <c r="C114" s="691" t="s">
        <v>42</v>
      </c>
      <c r="D114" s="692"/>
      <c r="E114" s="277">
        <v>794</v>
      </c>
      <c r="F114" s="442">
        <v>3.97</v>
      </c>
      <c r="G114" s="277">
        <v>200</v>
      </c>
      <c r="H114" s="443">
        <v>2.3996804053096867E-2</v>
      </c>
      <c r="I114" s="444">
        <v>-3.768886416857424E-2</v>
      </c>
      <c r="J114" s="443">
        <v>6.1685668221671111E-2</v>
      </c>
      <c r="K114" s="445">
        <v>7.0588235294117646E-2</v>
      </c>
      <c r="L114" s="447">
        <v>0.23529411764705882</v>
      </c>
      <c r="M114" s="728" t="s">
        <v>445</v>
      </c>
      <c r="N114" s="729"/>
      <c r="O114" s="729"/>
      <c r="P114" s="729"/>
      <c r="Q114" s="729"/>
      <c r="R114" s="729"/>
      <c r="S114" s="729"/>
      <c r="T114" s="730"/>
      <c r="U114" s="275"/>
      <c r="V114" s="317" t="s">
        <v>593</v>
      </c>
      <c r="W114" s="296" t="s">
        <v>594</v>
      </c>
      <c r="X114" s="314"/>
      <c r="Y114" s="275"/>
      <c r="Z114" s="275"/>
      <c r="AA114" s="275"/>
      <c r="AB114" s="275"/>
      <c r="AC114" s="275"/>
      <c r="AD114" s="275"/>
      <c r="AE114" s="275"/>
    </row>
    <row r="115" spans="1:31" ht="18.75" customHeight="1" outlineLevel="1" x14ac:dyDescent="0.3">
      <c r="A115" s="275"/>
      <c r="B115" s="475" t="s">
        <v>348</v>
      </c>
      <c r="C115" s="452" t="s">
        <v>42</v>
      </c>
      <c r="D115" s="293" t="s">
        <v>381</v>
      </c>
      <c r="E115" s="277">
        <v>85</v>
      </c>
      <c r="F115" s="442">
        <v>0.85</v>
      </c>
      <c r="G115" s="277">
        <v>100</v>
      </c>
      <c r="H115" s="443">
        <v>0.10812004091148761</v>
      </c>
      <c r="I115" s="444">
        <v>-0.42335790769136283</v>
      </c>
      <c r="J115" s="443">
        <v>0.53147794860285047</v>
      </c>
      <c r="K115" s="445">
        <v>9.6153846153846159E-2</v>
      </c>
      <c r="L115" s="447">
        <v>0.23076923076923078</v>
      </c>
      <c r="M115" s="449"/>
      <c r="N115" s="284"/>
      <c r="O115" s="284"/>
      <c r="P115" s="284"/>
      <c r="Q115" s="284"/>
      <c r="R115" s="284"/>
      <c r="S115" s="284"/>
      <c r="T115" s="283"/>
      <c r="U115" s="275"/>
      <c r="V115" s="314"/>
      <c r="W115" s="314"/>
      <c r="X115" s="314"/>
      <c r="Y115" s="275"/>
      <c r="Z115" s="275"/>
      <c r="AA115" s="275"/>
      <c r="AB115" s="275"/>
      <c r="AC115" s="275"/>
      <c r="AD115" s="275"/>
      <c r="AE115" s="275"/>
    </row>
    <row r="116" spans="1:31" ht="18.75" customHeight="1" outlineLevel="1" x14ac:dyDescent="0.3">
      <c r="A116" s="275"/>
      <c r="B116" s="475" t="s">
        <v>349</v>
      </c>
      <c r="C116" s="452" t="s">
        <v>42</v>
      </c>
      <c r="D116" s="293" t="s">
        <v>399</v>
      </c>
      <c r="E116" s="277">
        <v>23</v>
      </c>
      <c r="F116" s="442">
        <v>2.0909090909090908</v>
      </c>
      <c r="G116" s="277">
        <v>11</v>
      </c>
      <c r="H116" s="443">
        <v>2.9492481561243351E-2</v>
      </c>
      <c r="I116" s="444">
        <v>-4.5190494535715463E-2</v>
      </c>
      <c r="J116" s="443">
        <v>7.4682976096958814E-2</v>
      </c>
      <c r="K116" s="445">
        <v>0</v>
      </c>
      <c r="L116" s="447">
        <v>0</v>
      </c>
      <c r="M116" s="449"/>
      <c r="N116" s="284"/>
      <c r="O116" s="284"/>
      <c r="P116" s="284"/>
      <c r="Q116" s="284"/>
      <c r="R116" s="284"/>
      <c r="S116" s="284"/>
      <c r="T116" s="283"/>
      <c r="U116" s="275"/>
      <c r="V116" s="314"/>
      <c r="W116" s="314"/>
      <c r="X116" s="314"/>
      <c r="Y116" s="275"/>
      <c r="Z116" s="275"/>
      <c r="AA116" s="275"/>
      <c r="AB116" s="275"/>
      <c r="AC116" s="275"/>
      <c r="AD116" s="275"/>
      <c r="AE116" s="275"/>
    </row>
    <row r="117" spans="1:31" ht="18.75" customHeight="1" outlineLevel="1" x14ac:dyDescent="0.3">
      <c r="A117" s="275"/>
      <c r="B117" s="475" t="s">
        <v>350</v>
      </c>
      <c r="C117" s="452" t="s">
        <v>42</v>
      </c>
      <c r="D117" s="293" t="s">
        <v>389</v>
      </c>
      <c r="E117" s="277">
        <v>24</v>
      </c>
      <c r="F117" s="442">
        <v>0.2696629213483146</v>
      </c>
      <c r="G117" s="277">
        <v>89</v>
      </c>
      <c r="H117" s="443">
        <v>3.0620088556853629E-2</v>
      </c>
      <c r="I117" s="444">
        <v>-0.36321898674333719</v>
      </c>
      <c r="J117" s="443">
        <v>0.3938390753001908</v>
      </c>
      <c r="K117" s="445">
        <v>6.25E-2</v>
      </c>
      <c r="L117" s="447">
        <v>0.5</v>
      </c>
      <c r="M117" s="449"/>
      <c r="N117" s="284"/>
      <c r="O117" s="284"/>
      <c r="P117" s="284"/>
      <c r="Q117" s="284"/>
      <c r="R117" s="284"/>
      <c r="S117" s="284"/>
      <c r="T117" s="283"/>
      <c r="U117" s="275"/>
      <c r="V117" s="314"/>
      <c r="W117" s="314"/>
      <c r="X117" s="314"/>
      <c r="Y117" s="275"/>
      <c r="Z117" s="275"/>
      <c r="AA117" s="275"/>
      <c r="AB117" s="275"/>
      <c r="AC117" s="275"/>
      <c r="AD117" s="275"/>
      <c r="AE117" s="275"/>
    </row>
    <row r="118" spans="1:31" ht="18.75" customHeight="1" outlineLevel="1" x14ac:dyDescent="0.3">
      <c r="A118" s="275"/>
      <c r="B118" s="475" t="s">
        <v>351</v>
      </c>
      <c r="C118" s="452" t="s">
        <v>42</v>
      </c>
      <c r="D118" s="293"/>
      <c r="E118" s="277">
        <v>0</v>
      </c>
      <c r="F118" s="442" t="s">
        <v>30</v>
      </c>
      <c r="G118" s="277">
        <v>0</v>
      </c>
      <c r="H118" s="443">
        <v>0</v>
      </c>
      <c r="I118" s="444">
        <v>0</v>
      </c>
      <c r="J118" s="443">
        <v>0</v>
      </c>
      <c r="K118" s="445"/>
      <c r="L118" s="447"/>
      <c r="M118" s="449"/>
      <c r="N118" s="284"/>
      <c r="O118" s="284"/>
      <c r="P118" s="284"/>
      <c r="Q118" s="284"/>
      <c r="R118" s="284"/>
      <c r="S118" s="284"/>
      <c r="T118" s="283"/>
      <c r="U118" s="275"/>
      <c r="V118" s="314"/>
      <c r="W118" s="314"/>
      <c r="X118" s="314"/>
      <c r="Y118" s="275"/>
      <c r="Z118" s="275"/>
      <c r="AA118" s="275"/>
      <c r="AB118" s="275"/>
      <c r="AC118" s="275"/>
      <c r="AD118" s="275"/>
      <c r="AE118" s="275"/>
    </row>
    <row r="119" spans="1:31" ht="18.75" customHeight="1" outlineLevel="1" x14ac:dyDescent="0.3">
      <c r="A119" s="275"/>
      <c r="B119" s="475" t="s">
        <v>352</v>
      </c>
      <c r="C119" s="455" t="s">
        <v>42</v>
      </c>
      <c r="D119" s="293"/>
      <c r="E119" s="277">
        <v>0</v>
      </c>
      <c r="F119" s="442" t="s">
        <v>30</v>
      </c>
      <c r="G119" s="277">
        <v>0</v>
      </c>
      <c r="H119" s="443">
        <v>0</v>
      </c>
      <c r="I119" s="444">
        <v>0</v>
      </c>
      <c r="J119" s="443">
        <v>0</v>
      </c>
      <c r="K119" s="445"/>
      <c r="L119" s="447"/>
      <c r="M119" s="449"/>
      <c r="N119" s="284"/>
      <c r="O119" s="284"/>
      <c r="P119" s="284"/>
      <c r="Q119" s="284"/>
      <c r="R119" s="284"/>
      <c r="S119" s="284"/>
      <c r="T119" s="283"/>
      <c r="U119" s="275"/>
      <c r="V119" s="314"/>
      <c r="W119" s="314"/>
      <c r="X119" s="314"/>
      <c r="Y119" s="275"/>
      <c r="Z119" s="275"/>
      <c r="AA119" s="275"/>
      <c r="AB119" s="275"/>
      <c r="AC119" s="275"/>
      <c r="AD119" s="275"/>
      <c r="AE119" s="275"/>
    </row>
    <row r="120" spans="1:31" ht="18.75" customHeight="1" x14ac:dyDescent="0.3">
      <c r="A120" s="275"/>
      <c r="B120" s="450">
        <v>9</v>
      </c>
      <c r="C120" s="691" t="s">
        <v>40</v>
      </c>
      <c r="D120" s="692"/>
      <c r="E120" s="277">
        <v>453</v>
      </c>
      <c r="F120" s="442">
        <v>5.3928571428571432</v>
      </c>
      <c r="G120" s="277">
        <v>84</v>
      </c>
      <c r="H120" s="443">
        <v>1.401346580596248E-2</v>
      </c>
      <c r="I120" s="444">
        <v>-1.0753139474906356E-2</v>
      </c>
      <c r="J120" s="443">
        <v>2.4766605280868836E-2</v>
      </c>
      <c r="K120" s="445">
        <v>0.22222222222222221</v>
      </c>
      <c r="L120" s="447">
        <v>0</v>
      </c>
      <c r="M120" s="728" t="s">
        <v>447</v>
      </c>
      <c r="N120" s="729"/>
      <c r="O120" s="729"/>
      <c r="P120" s="729"/>
      <c r="Q120" s="729"/>
      <c r="R120" s="729"/>
      <c r="S120" s="729"/>
      <c r="T120" s="730"/>
      <c r="U120" s="275"/>
      <c r="V120" s="317" t="s">
        <v>595</v>
      </c>
      <c r="W120" s="296" t="s">
        <v>596</v>
      </c>
      <c r="X120" s="314"/>
      <c r="Y120" s="275"/>
      <c r="Z120" s="275"/>
      <c r="AA120" s="275"/>
      <c r="AB120" s="5"/>
      <c r="AC120" s="275"/>
      <c r="AD120" s="275"/>
      <c r="AE120" s="275"/>
    </row>
    <row r="121" spans="1:31" ht="18.75" customHeight="1" outlineLevel="1" x14ac:dyDescent="0.3">
      <c r="A121" s="275"/>
      <c r="B121" s="475" t="s">
        <v>353</v>
      </c>
      <c r="C121" s="452" t="s">
        <v>40</v>
      </c>
      <c r="D121" s="293" t="s">
        <v>415</v>
      </c>
      <c r="E121" s="277">
        <v>16</v>
      </c>
      <c r="F121" s="442">
        <v>0.1951219512195122</v>
      </c>
      <c r="G121" s="277">
        <v>82</v>
      </c>
      <c r="H121" s="443">
        <v>3.4817956875220928E-2</v>
      </c>
      <c r="I121" s="444">
        <v>-0.94477387985947292</v>
      </c>
      <c r="J121" s="443">
        <v>0.97959183673469385</v>
      </c>
      <c r="K121" s="445">
        <v>0.2</v>
      </c>
      <c r="L121" s="447">
        <v>0</v>
      </c>
      <c r="M121" s="449"/>
      <c r="N121" s="284"/>
      <c r="O121" s="284"/>
      <c r="P121" s="284"/>
      <c r="Q121" s="284"/>
      <c r="R121" s="284"/>
      <c r="S121" s="284"/>
      <c r="T121" s="283"/>
      <c r="U121" s="275"/>
      <c r="V121" s="314"/>
      <c r="W121" s="314"/>
      <c r="X121" s="314"/>
      <c r="Y121" s="275"/>
      <c r="Z121" s="275"/>
      <c r="AA121" s="275"/>
      <c r="AB121" s="275"/>
      <c r="AC121" s="275"/>
      <c r="AD121" s="275"/>
      <c r="AE121" s="275"/>
    </row>
    <row r="122" spans="1:31" ht="18.75" customHeight="1" outlineLevel="1" x14ac:dyDescent="0.3">
      <c r="A122" s="275"/>
      <c r="B122" s="475" t="s">
        <v>354</v>
      </c>
      <c r="C122" s="452" t="s">
        <v>40</v>
      </c>
      <c r="D122" s="293" t="s">
        <v>407</v>
      </c>
      <c r="E122" s="277">
        <v>3</v>
      </c>
      <c r="F122" s="442" t="s">
        <v>30</v>
      </c>
      <c r="G122" s="277">
        <v>0</v>
      </c>
      <c r="H122" s="443">
        <v>6.4804995876045716E-3</v>
      </c>
      <c r="I122" s="444">
        <v>6.4804995876045716E-3</v>
      </c>
      <c r="J122" s="443">
        <v>0</v>
      </c>
      <c r="K122" s="445">
        <v>0.5</v>
      </c>
      <c r="L122" s="447">
        <v>0</v>
      </c>
      <c r="M122" s="449"/>
      <c r="N122" s="284"/>
      <c r="O122" s="284"/>
      <c r="P122" s="284"/>
      <c r="Q122" s="284"/>
      <c r="R122" s="284"/>
      <c r="S122" s="284"/>
      <c r="T122" s="283"/>
      <c r="U122" s="275"/>
      <c r="V122" s="314"/>
      <c r="W122" s="314"/>
      <c r="X122" s="314"/>
      <c r="Y122" s="275"/>
      <c r="Z122" s="275"/>
      <c r="AA122" s="275"/>
      <c r="AB122" s="275"/>
      <c r="AC122" s="275"/>
      <c r="AD122" s="275"/>
      <c r="AE122" s="275"/>
    </row>
    <row r="123" spans="1:31" ht="18.75" customHeight="1" outlineLevel="1" x14ac:dyDescent="0.3">
      <c r="A123" s="275"/>
      <c r="B123" s="475" t="s">
        <v>355</v>
      </c>
      <c r="C123" s="452" t="s">
        <v>40</v>
      </c>
      <c r="D123" s="293" t="s">
        <v>411</v>
      </c>
      <c r="E123" s="277">
        <v>2</v>
      </c>
      <c r="F123" s="442">
        <v>1</v>
      </c>
      <c r="G123" s="277">
        <v>2</v>
      </c>
      <c r="H123" s="443">
        <v>4.0650406504065045E-3</v>
      </c>
      <c r="I123" s="444">
        <v>-1.6343122614899615E-2</v>
      </c>
      <c r="J123" s="443">
        <v>2.0408163265306121E-2</v>
      </c>
      <c r="K123" s="445">
        <v>0.5</v>
      </c>
      <c r="L123" s="447">
        <v>0</v>
      </c>
      <c r="M123" s="449"/>
      <c r="N123" s="284"/>
      <c r="O123" s="284"/>
      <c r="P123" s="284"/>
      <c r="Q123" s="284"/>
      <c r="R123" s="284"/>
      <c r="S123" s="284"/>
      <c r="T123" s="283"/>
      <c r="U123" s="275"/>
      <c r="V123" s="314"/>
      <c r="W123" s="314"/>
      <c r="X123" s="314"/>
      <c r="Y123" s="275"/>
      <c r="Z123" s="275"/>
      <c r="AA123" s="275"/>
      <c r="AB123" s="275"/>
      <c r="AC123" s="275"/>
      <c r="AD123" s="275"/>
      <c r="AE123" s="275"/>
    </row>
    <row r="124" spans="1:31" ht="18.75" customHeight="1" outlineLevel="1" x14ac:dyDescent="0.3">
      <c r="A124" s="275"/>
      <c r="B124" s="475" t="s">
        <v>356</v>
      </c>
      <c r="C124" s="452" t="s">
        <v>40</v>
      </c>
      <c r="D124" s="293" t="s">
        <v>422</v>
      </c>
      <c r="E124" s="277">
        <v>3</v>
      </c>
      <c r="F124" s="442" t="s">
        <v>30</v>
      </c>
      <c r="G124" s="277">
        <v>0</v>
      </c>
      <c r="H124" s="443">
        <v>6.4804995876045716E-3</v>
      </c>
      <c r="I124" s="444">
        <v>6.4804995876045716E-3</v>
      </c>
      <c r="J124" s="443">
        <v>0</v>
      </c>
      <c r="K124" s="445">
        <v>0</v>
      </c>
      <c r="L124" s="447">
        <v>0</v>
      </c>
      <c r="M124" s="449"/>
      <c r="N124" s="284"/>
      <c r="O124" s="284"/>
      <c r="P124" s="284"/>
      <c r="Q124" s="284"/>
      <c r="R124" s="284"/>
      <c r="S124" s="284"/>
      <c r="T124" s="283"/>
      <c r="U124" s="275"/>
      <c r="V124" s="314"/>
      <c r="W124" s="314"/>
      <c r="X124" s="314"/>
      <c r="Y124" s="275"/>
      <c r="Z124" s="275"/>
      <c r="AA124" s="275"/>
      <c r="AB124" s="275"/>
      <c r="AC124" s="275"/>
      <c r="AD124" s="275"/>
      <c r="AE124" s="275"/>
    </row>
    <row r="125" spans="1:31" ht="18.75" customHeight="1" outlineLevel="1" x14ac:dyDescent="0.3">
      <c r="A125" s="275"/>
      <c r="B125" s="475" t="s">
        <v>357</v>
      </c>
      <c r="C125" s="455" t="s">
        <v>40</v>
      </c>
      <c r="D125" s="293" t="s">
        <v>423</v>
      </c>
      <c r="E125" s="277">
        <v>3</v>
      </c>
      <c r="F125" s="442" t="s">
        <v>30</v>
      </c>
      <c r="G125" s="277">
        <v>0</v>
      </c>
      <c r="H125" s="443">
        <v>6.4804995876045716E-3</v>
      </c>
      <c r="I125" s="444">
        <v>6.4804995876045716E-3</v>
      </c>
      <c r="J125" s="443">
        <v>0</v>
      </c>
      <c r="K125" s="445">
        <v>0</v>
      </c>
      <c r="L125" s="447">
        <v>0</v>
      </c>
      <c r="M125" s="449"/>
      <c r="N125" s="284"/>
      <c r="O125" s="284"/>
      <c r="P125" s="284"/>
      <c r="Q125" s="284"/>
      <c r="R125" s="284"/>
      <c r="S125" s="284"/>
      <c r="T125" s="283"/>
      <c r="U125" s="275"/>
      <c r="V125" s="314"/>
      <c r="W125" s="314"/>
      <c r="X125" s="314"/>
      <c r="Y125" s="275"/>
      <c r="Z125" s="275"/>
      <c r="AA125" s="275"/>
      <c r="AB125" s="275"/>
      <c r="AC125" s="275"/>
      <c r="AD125" s="275"/>
      <c r="AE125" s="275"/>
    </row>
    <row r="126" spans="1:31" ht="18.75" customHeight="1" x14ac:dyDescent="0.3">
      <c r="A126" s="275"/>
      <c r="B126" s="441">
        <v>10</v>
      </c>
      <c r="C126" s="693" t="s">
        <v>34</v>
      </c>
      <c r="D126" s="694"/>
      <c r="E126" s="277">
        <v>435</v>
      </c>
      <c r="F126" s="442">
        <v>2.2193877551020407</v>
      </c>
      <c r="G126" s="277">
        <v>196</v>
      </c>
      <c r="H126" s="443">
        <v>1.3512677116376489E-2</v>
      </c>
      <c r="I126" s="444">
        <v>-3.0410964405929834E-2</v>
      </c>
      <c r="J126" s="443">
        <v>4.3923641522306323E-2</v>
      </c>
      <c r="K126" s="445">
        <v>0.19298245614035087</v>
      </c>
      <c r="L126" s="447">
        <v>5.2631578947368418E-2</v>
      </c>
      <c r="M126" s="728" t="s">
        <v>509</v>
      </c>
      <c r="N126" s="729"/>
      <c r="O126" s="729"/>
      <c r="P126" s="729"/>
      <c r="Q126" s="729"/>
      <c r="R126" s="729"/>
      <c r="S126" s="729"/>
      <c r="T126" s="730"/>
      <c r="U126" s="275"/>
      <c r="V126" s="317" t="s">
        <v>597</v>
      </c>
      <c r="W126" s="296">
        <v>0</v>
      </c>
      <c r="X126" s="314"/>
      <c r="Y126" s="275"/>
      <c r="Z126" s="275"/>
      <c r="AA126" s="275"/>
      <c r="AB126" s="5"/>
      <c r="AC126" s="275"/>
      <c r="AD126" s="275"/>
      <c r="AE126" s="275"/>
    </row>
    <row r="127" spans="1:31" ht="18.75" customHeight="1" outlineLevel="1" x14ac:dyDescent="0.3">
      <c r="A127" s="275"/>
      <c r="B127" s="474" t="s">
        <v>358</v>
      </c>
      <c r="C127" s="452" t="s">
        <v>34</v>
      </c>
      <c r="D127" s="294" t="s">
        <v>402</v>
      </c>
      <c r="E127" s="277">
        <v>53</v>
      </c>
      <c r="F127" s="442">
        <v>2.12</v>
      </c>
      <c r="G127" s="277">
        <v>25</v>
      </c>
      <c r="H127" s="443">
        <v>0.11749796808829191</v>
      </c>
      <c r="I127" s="444">
        <v>4.174039233071615E-2</v>
      </c>
      <c r="J127" s="443">
        <v>7.575757575757576E-2</v>
      </c>
      <c r="K127" s="445">
        <v>0.18421052631578946</v>
      </c>
      <c r="L127" s="447">
        <v>7.8947368421052627E-2</v>
      </c>
      <c r="M127" s="456"/>
      <c r="N127" s="282"/>
      <c r="O127" s="282"/>
      <c r="P127" s="282"/>
      <c r="Q127" s="282"/>
      <c r="R127" s="282"/>
      <c r="S127" s="282"/>
      <c r="T127" s="281"/>
      <c r="U127" s="275"/>
      <c r="V127" s="314"/>
      <c r="W127" s="314"/>
      <c r="X127" s="314"/>
      <c r="Y127" s="275"/>
      <c r="Z127" s="275"/>
      <c r="AA127" s="275"/>
      <c r="AB127" s="275"/>
      <c r="AC127" s="275"/>
      <c r="AD127" s="275"/>
      <c r="AE127" s="275"/>
    </row>
    <row r="128" spans="1:31" ht="18.75" customHeight="1" outlineLevel="1" x14ac:dyDescent="0.3">
      <c r="A128" s="275"/>
      <c r="B128" s="475" t="s">
        <v>359</v>
      </c>
      <c r="C128" s="452" t="s">
        <v>34</v>
      </c>
      <c r="D128" s="293" t="s">
        <v>400</v>
      </c>
      <c r="E128" s="277">
        <v>18</v>
      </c>
      <c r="F128" s="442">
        <v>0.26865671641791045</v>
      </c>
      <c r="G128" s="277">
        <v>67</v>
      </c>
      <c r="H128" s="443">
        <v>4.1868075458784279E-2</v>
      </c>
      <c r="I128" s="444">
        <v>-0.42313681212674842</v>
      </c>
      <c r="J128" s="443">
        <v>0.46500488758553271</v>
      </c>
      <c r="K128" s="445">
        <v>0.1111111111111111</v>
      </c>
      <c r="L128" s="447">
        <v>0</v>
      </c>
      <c r="M128" s="456"/>
      <c r="N128" s="282"/>
      <c r="O128" s="282"/>
      <c r="P128" s="282"/>
      <c r="Q128" s="282"/>
      <c r="R128" s="282"/>
      <c r="S128" s="282"/>
      <c r="T128" s="281"/>
      <c r="U128" s="275"/>
      <c r="V128" s="314"/>
      <c r="W128" s="314"/>
      <c r="X128" s="314"/>
      <c r="Y128" s="275"/>
      <c r="Z128" s="275"/>
      <c r="AA128" s="275"/>
      <c r="AB128" s="275"/>
      <c r="AC128" s="275"/>
      <c r="AD128" s="275"/>
      <c r="AE128" s="275"/>
    </row>
    <row r="129" spans="1:389" ht="18.75" customHeight="1" outlineLevel="1" x14ac:dyDescent="0.3">
      <c r="A129" s="275"/>
      <c r="B129" s="475" t="s">
        <v>360</v>
      </c>
      <c r="C129" s="452" t="s">
        <v>34</v>
      </c>
      <c r="D129" s="293" t="s">
        <v>416</v>
      </c>
      <c r="E129" s="277">
        <v>8</v>
      </c>
      <c r="F129" s="442">
        <v>0.14814814814814814</v>
      </c>
      <c r="G129" s="277">
        <v>54</v>
      </c>
      <c r="H129" s="443">
        <v>1.7602771955340719E-2</v>
      </c>
      <c r="I129" s="444">
        <v>-0.14603359168102292</v>
      </c>
      <c r="J129" s="443">
        <v>0.16363636363636364</v>
      </c>
      <c r="K129" s="445">
        <v>0</v>
      </c>
      <c r="L129" s="447">
        <v>0</v>
      </c>
      <c r="M129" s="456"/>
      <c r="N129" s="282"/>
      <c r="O129" s="282"/>
      <c r="P129" s="282"/>
      <c r="Q129" s="282"/>
      <c r="R129" s="282"/>
      <c r="S129" s="282"/>
      <c r="T129" s="281"/>
      <c r="U129" s="275"/>
      <c r="V129" s="314"/>
      <c r="W129" s="314"/>
      <c r="X129" s="314"/>
      <c r="Y129" s="275"/>
      <c r="Z129" s="275"/>
      <c r="AA129" s="275"/>
      <c r="AB129" s="275"/>
      <c r="AC129" s="275"/>
      <c r="AD129" s="275"/>
      <c r="AE129" s="275"/>
    </row>
    <row r="130" spans="1:389" ht="18.75" customHeight="1" outlineLevel="1" x14ac:dyDescent="0.3">
      <c r="A130" s="275"/>
      <c r="B130" s="475" t="s">
        <v>361</v>
      </c>
      <c r="C130" s="452" t="s">
        <v>34</v>
      </c>
      <c r="D130" s="293" t="s">
        <v>401</v>
      </c>
      <c r="E130" s="277">
        <v>3</v>
      </c>
      <c r="F130" s="442" t="s">
        <v>30</v>
      </c>
      <c r="G130" s="277">
        <v>0</v>
      </c>
      <c r="H130" s="443">
        <v>6.2240663900414933E-3</v>
      </c>
      <c r="I130" s="444">
        <v>6.2240663900414933E-3</v>
      </c>
      <c r="J130" s="443">
        <v>0</v>
      </c>
      <c r="K130" s="445">
        <v>1</v>
      </c>
      <c r="L130" s="447">
        <v>0</v>
      </c>
      <c r="M130" s="456"/>
      <c r="N130" s="282"/>
      <c r="O130" s="282"/>
      <c r="P130" s="282"/>
      <c r="Q130" s="282"/>
      <c r="R130" s="282"/>
      <c r="S130" s="282"/>
      <c r="T130" s="281"/>
      <c r="U130" s="275"/>
      <c r="V130" s="314"/>
      <c r="W130" s="314"/>
      <c r="X130" s="314"/>
      <c r="Y130" s="275"/>
      <c r="Z130" s="275"/>
      <c r="AA130" s="275"/>
      <c r="AB130" s="275"/>
      <c r="AC130" s="275"/>
      <c r="AD130" s="275"/>
      <c r="AE130" s="275"/>
    </row>
    <row r="131" spans="1:389" ht="18.75" customHeight="1" outlineLevel="1" x14ac:dyDescent="0.3">
      <c r="A131" s="275"/>
      <c r="B131" s="475" t="s">
        <v>362</v>
      </c>
      <c r="C131" s="455" t="s">
        <v>34</v>
      </c>
      <c r="D131" s="293" t="s">
        <v>425</v>
      </c>
      <c r="E131" s="277">
        <v>3</v>
      </c>
      <c r="F131" s="442">
        <v>0.15</v>
      </c>
      <c r="G131" s="277">
        <v>20</v>
      </c>
      <c r="H131" s="443">
        <v>7.2293279719382302E-3</v>
      </c>
      <c r="I131" s="444">
        <v>-5.3376732634122376E-2</v>
      </c>
      <c r="J131" s="443">
        <v>6.0606060606060608E-2</v>
      </c>
      <c r="K131" s="445">
        <v>0</v>
      </c>
      <c r="L131" s="447">
        <v>0</v>
      </c>
      <c r="M131" s="456"/>
      <c r="N131" s="282"/>
      <c r="O131" s="282"/>
      <c r="P131" s="282"/>
      <c r="Q131" s="282"/>
      <c r="R131" s="282"/>
      <c r="S131" s="282"/>
      <c r="T131" s="281"/>
      <c r="U131" s="275"/>
      <c r="V131" s="314"/>
      <c r="W131" s="314"/>
      <c r="X131" s="314"/>
      <c r="Y131" s="275"/>
      <c r="Z131" s="275"/>
      <c r="AA131" s="275"/>
      <c r="AB131" s="275"/>
      <c r="AC131" s="275"/>
      <c r="AD131" s="275"/>
      <c r="AE131" s="275"/>
    </row>
    <row r="132" spans="1:389" ht="18.75" customHeight="1" x14ac:dyDescent="0.3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96"/>
      <c r="W132" s="314"/>
      <c r="X132" s="314"/>
      <c r="Y132" s="275"/>
      <c r="Z132" s="275"/>
      <c r="AA132" s="275"/>
      <c r="AB132" s="5"/>
      <c r="AC132" s="275"/>
      <c r="AD132" s="275"/>
      <c r="AE132" s="275"/>
    </row>
    <row r="133" spans="1:389" s="9" customFormat="1" ht="18.75" customHeight="1" x14ac:dyDescent="0.3">
      <c r="A133" s="178"/>
      <c r="B133" s="331" t="s">
        <v>314</v>
      </c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312"/>
      <c r="W133" s="312"/>
      <c r="X133" s="297"/>
      <c r="Y133" s="10"/>
      <c r="Z133" s="224"/>
      <c r="AA133" s="178"/>
      <c r="AB133" s="178"/>
      <c r="AC133" s="178"/>
      <c r="AD133" s="178"/>
      <c r="AE133" s="178"/>
      <c r="AF133" s="158"/>
      <c r="AG133" s="158"/>
      <c r="AH133" s="259"/>
      <c r="AI133" s="158"/>
      <c r="AJ133" s="259"/>
      <c r="AK133" s="158"/>
      <c r="AL133" s="158"/>
      <c r="AM133" s="158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W133" s="1"/>
      <c r="NX133" s="1"/>
      <c r="NY133" s="1"/>
    </row>
    <row r="134" spans="1:389" s="9" customFormat="1" ht="39.950000000000003" customHeight="1" x14ac:dyDescent="0.3">
      <c r="A134" s="178"/>
      <c r="B134" s="656" t="s">
        <v>493</v>
      </c>
      <c r="C134" s="657"/>
      <c r="D134" s="657"/>
      <c r="E134" s="657"/>
      <c r="F134" s="657"/>
      <c r="G134" s="657"/>
      <c r="H134" s="657"/>
      <c r="I134" s="657"/>
      <c r="J134" s="657"/>
      <c r="K134" s="657"/>
      <c r="L134" s="657"/>
      <c r="M134" s="657"/>
      <c r="N134" s="657"/>
      <c r="O134" s="657"/>
      <c r="P134" s="657"/>
      <c r="Q134" s="657"/>
      <c r="R134" s="657"/>
      <c r="S134" s="657"/>
      <c r="T134" s="657"/>
      <c r="U134" s="178"/>
      <c r="V134" s="312"/>
      <c r="W134" s="312"/>
      <c r="X134" s="297"/>
      <c r="Y134" s="10"/>
      <c r="Z134" s="224"/>
      <c r="AA134" s="178"/>
      <c r="AB134" s="178"/>
      <c r="AC134" s="178"/>
      <c r="AD134" s="178"/>
      <c r="AE134" s="178"/>
      <c r="AF134" s="158"/>
      <c r="AG134" s="158"/>
      <c r="AH134" s="259"/>
      <c r="AI134" s="158"/>
      <c r="AJ134" s="259"/>
      <c r="AK134" s="158"/>
      <c r="AL134" s="158"/>
      <c r="AM134" s="158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W134" s="1"/>
      <c r="NX134" s="1"/>
      <c r="NY134" s="1"/>
    </row>
    <row r="135" spans="1:389" s="9" customFormat="1" ht="7.5" customHeight="1" x14ac:dyDescent="0.3">
      <c r="A135" s="178"/>
      <c r="B135" s="178"/>
      <c r="C135" s="433"/>
      <c r="D135" s="409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312"/>
      <c r="W135" s="312"/>
      <c r="X135" s="312"/>
      <c r="Y135" s="178"/>
      <c r="Z135" s="178"/>
      <c r="AA135" s="178"/>
      <c r="AB135" s="178"/>
      <c r="AC135" s="178"/>
      <c r="AD135" s="178"/>
      <c r="AE135" s="178"/>
      <c r="AF135" s="259"/>
      <c r="AG135" s="158"/>
      <c r="AH135" s="158"/>
      <c r="AI135" s="259"/>
      <c r="AJ135" s="158"/>
      <c r="AK135" s="259"/>
      <c r="AL135" s="158"/>
      <c r="AM135" s="158"/>
      <c r="AN135" s="158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 s="1"/>
      <c r="NX135" s="1"/>
      <c r="NY135" s="1"/>
    </row>
    <row r="136" spans="1:389" s="9" customFormat="1" ht="20.100000000000001" customHeight="1" x14ac:dyDescent="0.3">
      <c r="A136" s="178"/>
      <c r="B136" s="631" t="s">
        <v>315</v>
      </c>
      <c r="C136" s="649"/>
      <c r="D136" s="650"/>
      <c r="E136" s="337" t="s">
        <v>28</v>
      </c>
      <c r="F136" s="335"/>
      <c r="G136" s="335"/>
      <c r="H136" s="337" t="s">
        <v>29</v>
      </c>
      <c r="I136" s="335"/>
      <c r="J136" s="335"/>
      <c r="K136" s="628" t="s">
        <v>231</v>
      </c>
      <c r="L136" s="630"/>
      <c r="M136" s="661"/>
      <c r="N136" s="661"/>
      <c r="O136" s="661"/>
      <c r="P136" s="661"/>
      <c r="Q136" s="661"/>
      <c r="R136" s="661"/>
      <c r="S136" s="661"/>
      <c r="T136" s="636"/>
      <c r="U136" s="178"/>
      <c r="V136" s="312"/>
      <c r="W136" s="312"/>
      <c r="X136" s="678" t="s">
        <v>449</v>
      </c>
      <c r="Y136" s="678"/>
      <c r="Z136" s="178"/>
      <c r="AA136" s="178"/>
      <c r="AB136" s="178"/>
      <c r="AC136" s="178"/>
      <c r="AD136" s="178"/>
      <c r="AE136" s="178"/>
      <c r="AF136" s="259"/>
      <c r="AG136" s="158"/>
      <c r="AH136" s="158"/>
      <c r="AI136" s="259"/>
      <c r="AJ136" s="158"/>
      <c r="AK136" s="259"/>
      <c r="AL136" s="158"/>
      <c r="AM136" s="158"/>
      <c r="AN136" s="158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 s="1"/>
      <c r="NX136" s="1"/>
      <c r="NY136" s="1"/>
    </row>
    <row r="137" spans="1:389" s="9" customFormat="1" ht="20.100000000000001" customHeight="1" x14ac:dyDescent="0.3">
      <c r="A137" s="178"/>
      <c r="B137" s="633"/>
      <c r="C137" s="651"/>
      <c r="D137" s="652"/>
      <c r="E137" s="341"/>
      <c r="F137" s="344" t="s">
        <v>228</v>
      </c>
      <c r="G137" s="307" t="s">
        <v>316</v>
      </c>
      <c r="H137" s="343"/>
      <c r="I137" s="308" t="s">
        <v>228</v>
      </c>
      <c r="J137" s="307" t="s">
        <v>316</v>
      </c>
      <c r="K137" s="342" t="s">
        <v>303</v>
      </c>
      <c r="L137" s="434" t="s">
        <v>304</v>
      </c>
      <c r="M137" s="662"/>
      <c r="N137" s="662"/>
      <c r="O137" s="662"/>
      <c r="P137" s="662"/>
      <c r="Q137" s="662"/>
      <c r="R137" s="662"/>
      <c r="S137" s="662"/>
      <c r="T137" s="639"/>
      <c r="U137" s="178"/>
      <c r="V137" s="312"/>
      <c r="W137" s="312"/>
      <c r="X137" s="678"/>
      <c r="Y137" s="678"/>
      <c r="Z137" s="178"/>
      <c r="AA137" s="178"/>
      <c r="AB137" s="178"/>
      <c r="AC137" s="178"/>
      <c r="AD137" s="178"/>
      <c r="AE137" s="178"/>
      <c r="AF137" s="259"/>
      <c r="AG137" s="158"/>
      <c r="AH137" s="158"/>
      <c r="AI137" s="259"/>
      <c r="AJ137" s="158"/>
      <c r="AK137" s="259"/>
      <c r="AL137" s="158"/>
      <c r="AM137" s="158"/>
      <c r="AN137" s="158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 s="1"/>
      <c r="NX137" s="1"/>
      <c r="NY137" s="1"/>
    </row>
    <row r="138" spans="1:389" s="9" customFormat="1" ht="20.100000000000001" customHeight="1" x14ac:dyDescent="0.3">
      <c r="A138" s="178"/>
      <c r="B138" s="679" t="s">
        <v>232</v>
      </c>
      <c r="C138" s="670"/>
      <c r="D138" s="671"/>
      <c r="E138" s="413">
        <v>6004</v>
      </c>
      <c r="F138" s="435">
        <v>3.4585253456221197</v>
      </c>
      <c r="G138" s="436">
        <v>1736</v>
      </c>
      <c r="H138" s="473" t="s">
        <v>31</v>
      </c>
      <c r="I138" s="473" t="s">
        <v>31</v>
      </c>
      <c r="J138" s="473" t="s">
        <v>31</v>
      </c>
      <c r="K138" s="437">
        <v>0.4601406799531067</v>
      </c>
      <c r="L138" s="438">
        <v>0.14028917545916372</v>
      </c>
      <c r="M138" s="439"/>
      <c r="N138" s="439"/>
      <c r="O138" s="439"/>
      <c r="P138" s="439"/>
      <c r="Q138" s="439"/>
      <c r="R138" s="439"/>
      <c r="S138" s="439"/>
      <c r="T138" s="440"/>
      <c r="U138" s="178"/>
      <c r="V138" s="312"/>
      <c r="W138" s="312"/>
      <c r="X138" s="315" t="e">
        <f>SUM(#REF!)/SUM(#REF!)</f>
        <v>#REF!</v>
      </c>
      <c r="Y138" s="291" t="e">
        <f>SUM(#REF!)/SUM(#REF!)</f>
        <v>#REF!</v>
      </c>
      <c r="Z138" s="178"/>
      <c r="AA138" s="178"/>
      <c r="AB138" s="178"/>
      <c r="AC138" s="178"/>
      <c r="AD138" s="178"/>
      <c r="AE138" s="178"/>
      <c r="AF138" s="259"/>
      <c r="AG138" s="158"/>
      <c r="AH138" s="158"/>
      <c r="AI138" s="259"/>
      <c r="AJ138" s="158"/>
      <c r="AK138" s="259"/>
      <c r="AL138" s="158"/>
      <c r="AM138" s="158"/>
      <c r="AN138" s="15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 s="1"/>
      <c r="NX138" s="1"/>
      <c r="NY138" s="1"/>
    </row>
    <row r="139" spans="1:389" s="9" customFormat="1" ht="20.100000000000001" customHeight="1" x14ac:dyDescent="0.3">
      <c r="A139" s="178"/>
      <c r="B139" s="441">
        <v>1</v>
      </c>
      <c r="C139" s="680" t="s">
        <v>38</v>
      </c>
      <c r="D139" s="681"/>
      <c r="E139" s="277">
        <v>4243</v>
      </c>
      <c r="F139" s="442">
        <v>15.42909090909091</v>
      </c>
      <c r="G139" s="279">
        <v>275</v>
      </c>
      <c r="H139" s="443">
        <v>0.48927583025830257</v>
      </c>
      <c r="I139" s="444">
        <v>0.40222296542765995</v>
      </c>
      <c r="J139" s="280">
        <v>8.7052864830642604E-2</v>
      </c>
      <c r="K139" s="445">
        <v>0.38986845787853347</v>
      </c>
      <c r="L139" s="446">
        <v>2.9946823397705009E-2</v>
      </c>
      <c r="M139" s="728" t="s">
        <v>505</v>
      </c>
      <c r="N139" s="729"/>
      <c r="O139" s="729"/>
      <c r="P139" s="729"/>
      <c r="Q139" s="729"/>
      <c r="R139" s="729"/>
      <c r="S139" s="729"/>
      <c r="T139" s="730"/>
      <c r="U139" s="178"/>
      <c r="V139" s="317" t="s">
        <v>579</v>
      </c>
      <c r="W139" s="296" t="s">
        <v>580</v>
      </c>
      <c r="X139" s="312"/>
      <c r="Y139" s="178"/>
      <c r="Z139" s="178"/>
      <c r="AA139" s="178"/>
      <c r="AB139" s="178"/>
      <c r="AC139" s="178"/>
      <c r="AD139" s="178"/>
      <c r="AE139" s="178"/>
      <c r="AF139" s="259"/>
      <c r="AG139" s="158"/>
      <c r="AH139" s="158"/>
      <c r="AI139" s="259"/>
      <c r="AJ139" s="158"/>
      <c r="AK139" s="259"/>
      <c r="AL139" s="158"/>
      <c r="AM139" s="158"/>
      <c r="AN139" s="158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 s="1"/>
      <c r="NX139" s="1"/>
      <c r="NY139" s="1"/>
    </row>
    <row r="140" spans="1:389" s="9" customFormat="1" ht="15" customHeight="1" outlineLevel="1" x14ac:dyDescent="0.3">
      <c r="A140" s="178"/>
      <c r="B140" s="474" t="s">
        <v>317</v>
      </c>
      <c r="C140" s="287" t="s">
        <v>38</v>
      </c>
      <c r="D140" s="293" t="s">
        <v>418</v>
      </c>
      <c r="E140" s="276">
        <v>2877</v>
      </c>
      <c r="F140" s="442" t="s">
        <v>30</v>
      </c>
      <c r="G140" s="279">
        <v>0</v>
      </c>
      <c r="H140" s="278">
        <v>0.67805797784586375</v>
      </c>
      <c r="I140" s="444">
        <v>0.67805797784586375</v>
      </c>
      <c r="J140" s="278">
        <v>0</v>
      </c>
      <c r="K140" s="445">
        <v>0.71727019498607247</v>
      </c>
      <c r="L140" s="447">
        <v>1.9498607242339833E-2</v>
      </c>
      <c r="M140" s="448"/>
      <c r="N140" s="286"/>
      <c r="O140" s="286"/>
      <c r="P140" s="286"/>
      <c r="Q140" s="286"/>
      <c r="R140" s="286"/>
      <c r="S140" s="286"/>
      <c r="T140" s="285"/>
      <c r="U140" s="178"/>
      <c r="V140" s="312"/>
      <c r="W140" s="312"/>
      <c r="X140" s="312"/>
      <c r="Y140" s="178"/>
      <c r="Z140" s="178"/>
      <c r="AA140" s="178"/>
      <c r="AB140" s="178"/>
      <c r="AC140" s="178"/>
      <c r="AD140" s="178"/>
      <c r="AE140" s="178"/>
      <c r="AF140" s="259"/>
      <c r="AG140" s="158"/>
      <c r="AH140" s="158"/>
      <c r="AI140" s="259"/>
      <c r="AJ140" s="158"/>
      <c r="AK140" s="259"/>
      <c r="AL140" s="158"/>
      <c r="AM140" s="158"/>
      <c r="AN140" s="158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 s="1"/>
      <c r="NX140" s="1"/>
      <c r="NY140" s="1"/>
    </row>
    <row r="141" spans="1:389" s="9" customFormat="1" ht="15" customHeight="1" outlineLevel="1" x14ac:dyDescent="0.3">
      <c r="A141" s="178"/>
      <c r="B141" s="474" t="s">
        <v>364</v>
      </c>
      <c r="C141" s="287" t="s">
        <v>38</v>
      </c>
      <c r="D141" s="293" t="s">
        <v>46</v>
      </c>
      <c r="E141" s="276">
        <v>108</v>
      </c>
      <c r="F141" s="442">
        <v>0.8925619834710744</v>
      </c>
      <c r="G141" s="279">
        <v>121</v>
      </c>
      <c r="H141" s="278">
        <v>2.5453688427999058E-2</v>
      </c>
      <c r="I141" s="444">
        <v>-0.41454631157200095</v>
      </c>
      <c r="J141" s="278">
        <v>0.44</v>
      </c>
      <c r="K141" s="445">
        <v>0.11214953271028037</v>
      </c>
      <c r="L141" s="447">
        <v>1.8691588785046728E-2</v>
      </c>
      <c r="M141" s="449"/>
      <c r="N141" s="284"/>
      <c r="O141" s="284"/>
      <c r="P141" s="284"/>
      <c r="Q141" s="284"/>
      <c r="R141" s="284"/>
      <c r="S141" s="284"/>
      <c r="T141" s="283"/>
      <c r="U141" s="178"/>
      <c r="V141" s="312"/>
      <c r="W141" s="312"/>
      <c r="X141" s="312"/>
      <c r="Y141" s="178"/>
      <c r="Z141" s="178"/>
      <c r="AA141" s="178"/>
      <c r="AB141" s="178"/>
      <c r="AC141" s="178"/>
      <c r="AD141" s="178"/>
      <c r="AE141" s="178"/>
      <c r="AF141" s="259"/>
      <c r="AG141" s="158"/>
      <c r="AH141" s="158"/>
      <c r="AI141" s="259"/>
      <c r="AJ141" s="158"/>
      <c r="AK141" s="259"/>
      <c r="AL141" s="158"/>
      <c r="AM141" s="158"/>
      <c r="AN141" s="158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 s="1"/>
      <c r="NX141" s="1"/>
      <c r="NY141" s="1"/>
    </row>
    <row r="142" spans="1:389" s="9" customFormat="1" ht="15" customHeight="1" outlineLevel="1" x14ac:dyDescent="0.3">
      <c r="A142" s="178"/>
      <c r="B142" s="474" t="s">
        <v>365</v>
      </c>
      <c r="C142" s="287" t="s">
        <v>38</v>
      </c>
      <c r="D142" s="293" t="s">
        <v>421</v>
      </c>
      <c r="E142" s="276">
        <v>88</v>
      </c>
      <c r="F142" s="442">
        <v>7.333333333333333</v>
      </c>
      <c r="G142" s="279">
        <v>12</v>
      </c>
      <c r="H142" s="278">
        <v>2.0740042422814048E-2</v>
      </c>
      <c r="I142" s="444">
        <v>-2.2896321213549592E-2</v>
      </c>
      <c r="J142" s="278">
        <v>4.363636363636364E-2</v>
      </c>
      <c r="K142" s="445">
        <v>1.1363636363636364E-2</v>
      </c>
      <c r="L142" s="447">
        <v>1.1363636363636364E-2</v>
      </c>
      <c r="M142" s="449"/>
      <c r="N142" s="284"/>
      <c r="O142" s="284"/>
      <c r="P142" s="284"/>
      <c r="Q142" s="284"/>
      <c r="R142" s="284"/>
      <c r="S142" s="284"/>
      <c r="T142" s="283"/>
      <c r="U142" s="178"/>
      <c r="V142" s="312"/>
      <c r="W142" s="312"/>
      <c r="X142" s="312"/>
      <c r="Y142" s="178"/>
      <c r="Z142" s="178"/>
      <c r="AA142" s="178"/>
      <c r="AB142" s="178"/>
      <c r="AC142" s="178"/>
      <c r="AD142" s="178"/>
      <c r="AE142" s="178"/>
      <c r="AF142" s="259"/>
      <c r="AG142" s="158"/>
      <c r="AH142" s="158"/>
      <c r="AI142" s="259"/>
      <c r="AJ142" s="158"/>
      <c r="AK142" s="259"/>
      <c r="AL142" s="158"/>
      <c r="AM142" s="158"/>
      <c r="AN142" s="158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 s="1"/>
      <c r="NX142" s="1"/>
      <c r="NY142" s="1"/>
    </row>
    <row r="143" spans="1:389" s="9" customFormat="1" ht="15" customHeight="1" outlineLevel="1" x14ac:dyDescent="0.3">
      <c r="A143" s="178"/>
      <c r="B143" s="474" t="s">
        <v>366</v>
      </c>
      <c r="C143" s="287" t="s">
        <v>38</v>
      </c>
      <c r="D143" s="293" t="s">
        <v>404</v>
      </c>
      <c r="E143" s="276">
        <v>34</v>
      </c>
      <c r="F143" s="442">
        <v>1.8888888888888888</v>
      </c>
      <c r="G143" s="279">
        <v>18</v>
      </c>
      <c r="H143" s="278">
        <v>8.0131982088145186E-3</v>
      </c>
      <c r="I143" s="444">
        <v>-5.7441347245730939E-2</v>
      </c>
      <c r="J143" s="278">
        <v>6.545454545454546E-2</v>
      </c>
      <c r="K143" s="445">
        <v>0.27272727272727271</v>
      </c>
      <c r="L143" s="447">
        <v>6.0606060606060608E-2</v>
      </c>
      <c r="M143" s="449"/>
      <c r="N143" s="284"/>
      <c r="O143" s="284"/>
      <c r="P143" s="284"/>
      <c r="Q143" s="284"/>
      <c r="R143" s="284"/>
      <c r="S143" s="284"/>
      <c r="T143" s="283"/>
      <c r="U143" s="178"/>
      <c r="V143" s="312"/>
      <c r="W143" s="312"/>
      <c r="X143" s="312"/>
      <c r="Y143" s="178"/>
      <c r="Z143" s="178"/>
      <c r="AA143" s="178"/>
      <c r="AB143" s="178"/>
      <c r="AC143" s="178"/>
      <c r="AD143" s="178"/>
      <c r="AE143" s="178"/>
      <c r="AF143" s="259"/>
      <c r="AG143" s="158"/>
      <c r="AH143" s="158"/>
      <c r="AI143" s="259"/>
      <c r="AJ143" s="158"/>
      <c r="AK143" s="259"/>
      <c r="AL143" s="158"/>
      <c r="AM143" s="158"/>
      <c r="AN143" s="158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 s="1"/>
      <c r="NX143" s="1"/>
      <c r="NY143" s="1"/>
    </row>
    <row r="144" spans="1:389" s="9" customFormat="1" ht="15" customHeight="1" outlineLevel="1" x14ac:dyDescent="0.3">
      <c r="A144" s="178"/>
      <c r="B144" s="474" t="s">
        <v>367</v>
      </c>
      <c r="C144" s="288" t="s">
        <v>38</v>
      </c>
      <c r="D144" s="293" t="s">
        <v>420</v>
      </c>
      <c r="E144" s="276">
        <v>8</v>
      </c>
      <c r="F144" s="442">
        <v>9.6385542168674704E-2</v>
      </c>
      <c r="G144" s="279">
        <v>83</v>
      </c>
      <c r="H144" s="278">
        <v>1.8854584020740043E-3</v>
      </c>
      <c r="I144" s="444">
        <v>-0.29993272341610783</v>
      </c>
      <c r="J144" s="278">
        <v>0.30181818181818182</v>
      </c>
      <c r="K144" s="445">
        <v>0</v>
      </c>
      <c r="L144" s="447">
        <v>0</v>
      </c>
      <c r="M144" s="449"/>
      <c r="N144" s="284"/>
      <c r="O144" s="284"/>
      <c r="P144" s="284"/>
      <c r="Q144" s="284"/>
      <c r="R144" s="284"/>
      <c r="S144" s="284"/>
      <c r="T144" s="283"/>
      <c r="U144" s="178"/>
      <c r="V144" s="312"/>
      <c r="W144" s="312"/>
      <c r="X144" s="312"/>
      <c r="Y144" s="178"/>
      <c r="Z144" s="178"/>
      <c r="AA144" s="178"/>
      <c r="AB144" s="178"/>
      <c r="AC144" s="178"/>
      <c r="AD144" s="178"/>
      <c r="AE144" s="178"/>
      <c r="AF144" s="259"/>
      <c r="AG144" s="158"/>
      <c r="AH144" s="158"/>
      <c r="AI144" s="259"/>
      <c r="AJ144" s="158"/>
      <c r="AK144" s="259"/>
      <c r="AL144" s="158"/>
      <c r="AM144" s="158"/>
      <c r="AN144" s="158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 s="1"/>
      <c r="NX144" s="1"/>
      <c r="NY144" s="1"/>
    </row>
    <row r="145" spans="1:389" s="9" customFormat="1" ht="20.100000000000001" customHeight="1" x14ac:dyDescent="0.3">
      <c r="A145" s="178"/>
      <c r="B145" s="450">
        <v>2</v>
      </c>
      <c r="C145" s="680" t="s">
        <v>36</v>
      </c>
      <c r="D145" s="681"/>
      <c r="E145" s="277">
        <v>965</v>
      </c>
      <c r="F145" s="442">
        <v>1.5293185419968305</v>
      </c>
      <c r="G145" s="279">
        <v>631</v>
      </c>
      <c r="H145" s="278">
        <v>0.11127767527675277</v>
      </c>
      <c r="I145" s="444">
        <v>-8.8469080025558103E-2</v>
      </c>
      <c r="J145" s="280">
        <v>0.19974675530231087</v>
      </c>
      <c r="K145" s="445">
        <v>0.28523489932885904</v>
      </c>
      <c r="L145" s="447">
        <v>5.0335570469798654E-2</v>
      </c>
      <c r="M145" s="728" t="s">
        <v>506</v>
      </c>
      <c r="N145" s="729"/>
      <c r="O145" s="729"/>
      <c r="P145" s="729"/>
      <c r="Q145" s="729"/>
      <c r="R145" s="729"/>
      <c r="S145" s="729"/>
      <c r="T145" s="730"/>
      <c r="U145" s="178"/>
      <c r="V145" s="317" t="s">
        <v>581</v>
      </c>
      <c r="W145" s="296" t="s">
        <v>582</v>
      </c>
      <c r="X145" s="312"/>
      <c r="Y145" s="178"/>
      <c r="Z145" s="178"/>
      <c r="AA145" s="178"/>
      <c r="AB145" s="3"/>
      <c r="AC145" s="178"/>
      <c r="AD145" s="178"/>
      <c r="AE145" s="178"/>
      <c r="AF145" s="259"/>
      <c r="AG145" s="158"/>
      <c r="AH145" s="158"/>
      <c r="AI145" s="259"/>
      <c r="AJ145" s="158"/>
      <c r="AK145" s="259"/>
      <c r="AL145" s="158"/>
      <c r="AM145" s="158"/>
      <c r="AN145" s="158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 s="1"/>
      <c r="NX145" s="1"/>
      <c r="NY145" s="1"/>
    </row>
    <row r="146" spans="1:389" s="9" customFormat="1" ht="15" customHeight="1" outlineLevel="1" x14ac:dyDescent="0.3">
      <c r="A146" s="178"/>
      <c r="B146" s="474" t="s">
        <v>318</v>
      </c>
      <c r="C146" s="287" t="s">
        <v>36</v>
      </c>
      <c r="D146" s="293" t="s">
        <v>51</v>
      </c>
      <c r="E146" s="276">
        <v>236</v>
      </c>
      <c r="F146" s="442">
        <v>4.72</v>
      </c>
      <c r="G146" s="279">
        <v>50</v>
      </c>
      <c r="H146" s="278">
        <v>0.24455958549222798</v>
      </c>
      <c r="I146" s="444">
        <v>0.16532028279809169</v>
      </c>
      <c r="J146" s="278">
        <v>7.9239302694136288E-2</v>
      </c>
      <c r="K146" s="445">
        <v>9.3617021276595741E-2</v>
      </c>
      <c r="L146" s="447">
        <v>0</v>
      </c>
      <c r="M146" s="449"/>
      <c r="N146" s="284"/>
      <c r="O146" s="284"/>
      <c r="P146" s="284"/>
      <c r="Q146" s="284"/>
      <c r="R146" s="284"/>
      <c r="S146" s="284"/>
      <c r="T146" s="283"/>
      <c r="U146" s="178"/>
      <c r="V146" s="312"/>
      <c r="W146" s="312"/>
      <c r="X146" s="312"/>
      <c r="Y146" s="178"/>
      <c r="Z146" s="178"/>
      <c r="AA146" s="178"/>
      <c r="AB146" s="178"/>
      <c r="AC146" s="178"/>
      <c r="AD146" s="178"/>
      <c r="AE146" s="178"/>
      <c r="AF146" s="259"/>
      <c r="AG146" s="158"/>
      <c r="AH146" s="158"/>
      <c r="AI146" s="259"/>
      <c r="AJ146" s="158"/>
      <c r="AK146" s="259"/>
      <c r="AL146" s="158"/>
      <c r="AM146" s="158"/>
      <c r="AN146" s="158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 s="1"/>
      <c r="NX146" s="1"/>
      <c r="NY146" s="1"/>
    </row>
    <row r="147" spans="1:389" s="9" customFormat="1" ht="15" customHeight="1" outlineLevel="1" x14ac:dyDescent="0.3">
      <c r="A147" s="178"/>
      <c r="B147" s="475" t="s">
        <v>319</v>
      </c>
      <c r="C147" s="287" t="s">
        <v>36</v>
      </c>
      <c r="D147" s="293" t="s">
        <v>49</v>
      </c>
      <c r="E147" s="276">
        <v>184</v>
      </c>
      <c r="F147" s="442">
        <v>1.6</v>
      </c>
      <c r="G147" s="279">
        <v>115</v>
      </c>
      <c r="H147" s="278">
        <v>0.19067357512953367</v>
      </c>
      <c r="I147" s="444">
        <v>8.4231789330201923E-3</v>
      </c>
      <c r="J147" s="278">
        <v>0.18225039619651348</v>
      </c>
      <c r="K147" s="445">
        <v>0.47826086956521741</v>
      </c>
      <c r="L147" s="447">
        <v>5.434782608695652E-2</v>
      </c>
      <c r="M147" s="449"/>
      <c r="N147" s="284"/>
      <c r="O147" s="284"/>
      <c r="P147" s="284"/>
      <c r="Q147" s="284"/>
      <c r="R147" s="284"/>
      <c r="S147" s="284"/>
      <c r="T147" s="283"/>
      <c r="U147" s="178"/>
      <c r="V147" s="312"/>
      <c r="W147" s="312"/>
      <c r="X147" s="312"/>
      <c r="Y147" s="178"/>
      <c r="Z147" s="178"/>
      <c r="AA147" s="178"/>
      <c r="AB147" s="178"/>
      <c r="AC147" s="178"/>
      <c r="AD147" s="178"/>
      <c r="AE147" s="178"/>
      <c r="AF147" s="259"/>
      <c r="AG147" s="158"/>
      <c r="AH147" s="158"/>
      <c r="AI147" s="259"/>
      <c r="AJ147" s="158"/>
      <c r="AK147" s="259"/>
      <c r="AL147" s="158"/>
      <c r="AM147" s="158"/>
      <c r="AN147" s="158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 s="1"/>
      <c r="NX147" s="1"/>
      <c r="NY147" s="1"/>
    </row>
    <row r="148" spans="1:389" s="9" customFormat="1" ht="15" customHeight="1" outlineLevel="1" x14ac:dyDescent="0.3">
      <c r="A148" s="178"/>
      <c r="B148" s="475" t="s">
        <v>320</v>
      </c>
      <c r="C148" s="287" t="s">
        <v>36</v>
      </c>
      <c r="D148" s="293" t="s">
        <v>47</v>
      </c>
      <c r="E148" s="276">
        <v>168</v>
      </c>
      <c r="F148" s="442">
        <v>0.41075794621026895</v>
      </c>
      <c r="G148" s="279">
        <v>409</v>
      </c>
      <c r="H148" s="278">
        <v>0.17409326424870467</v>
      </c>
      <c r="I148" s="444">
        <v>-0.47408423178933023</v>
      </c>
      <c r="J148" s="278">
        <v>0.64817749603803487</v>
      </c>
      <c r="K148" s="445">
        <v>8.4848484848484854E-2</v>
      </c>
      <c r="L148" s="447">
        <v>7.8787878787878782E-2</v>
      </c>
      <c r="M148" s="449"/>
      <c r="N148" s="284"/>
      <c r="O148" s="284"/>
      <c r="P148" s="284"/>
      <c r="Q148" s="284"/>
      <c r="R148" s="284"/>
      <c r="S148" s="284"/>
      <c r="T148" s="283"/>
      <c r="U148" s="178"/>
      <c r="V148" s="312"/>
      <c r="W148" s="312"/>
      <c r="X148" s="312"/>
      <c r="Y148" s="178"/>
      <c r="Z148" s="178"/>
      <c r="AA148" s="178"/>
      <c r="AB148" s="178"/>
      <c r="AC148" s="178"/>
      <c r="AD148" s="178"/>
      <c r="AE148" s="178"/>
      <c r="AF148" s="259"/>
      <c r="AG148" s="158"/>
      <c r="AH148" s="158"/>
      <c r="AI148" s="259"/>
      <c r="AJ148" s="158"/>
      <c r="AK148" s="259"/>
      <c r="AL148" s="158"/>
      <c r="AM148" s="158"/>
      <c r="AN148" s="15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</row>
    <row r="149" spans="1:389" s="9" customFormat="1" ht="15" customHeight="1" outlineLevel="1" x14ac:dyDescent="0.3">
      <c r="A149" s="178"/>
      <c r="B149" s="475" t="s">
        <v>321</v>
      </c>
      <c r="C149" s="287" t="s">
        <v>36</v>
      </c>
      <c r="D149" s="293" t="s">
        <v>54</v>
      </c>
      <c r="E149" s="276">
        <v>32</v>
      </c>
      <c r="F149" s="442">
        <v>0.30188679245283018</v>
      </c>
      <c r="G149" s="279">
        <v>106</v>
      </c>
      <c r="H149" s="278">
        <v>3.316062176165803E-2</v>
      </c>
      <c r="I149" s="444">
        <v>-0.13482669994991092</v>
      </c>
      <c r="J149" s="278">
        <v>0.16798732171156894</v>
      </c>
      <c r="K149" s="445">
        <v>0.25</v>
      </c>
      <c r="L149" s="447">
        <v>9.375E-2</v>
      </c>
      <c r="M149" s="449"/>
      <c r="N149" s="284"/>
      <c r="O149" s="284"/>
      <c r="P149" s="284"/>
      <c r="Q149" s="284"/>
      <c r="R149" s="284"/>
      <c r="S149" s="284"/>
      <c r="T149" s="283"/>
      <c r="U149" s="178"/>
      <c r="V149" s="312"/>
      <c r="W149" s="312"/>
      <c r="X149" s="312"/>
      <c r="Y149" s="178"/>
      <c r="Z149" s="178"/>
      <c r="AA149" s="178"/>
      <c r="AB149" s="178"/>
      <c r="AC149" s="178"/>
      <c r="AD149" s="178"/>
      <c r="AE149" s="178"/>
      <c r="AF149" s="259"/>
      <c r="AG149" s="158"/>
      <c r="AH149" s="158"/>
      <c r="AI149" s="259"/>
      <c r="AJ149" s="158"/>
      <c r="AK149" s="259"/>
      <c r="AL149" s="158"/>
      <c r="AM149" s="158"/>
      <c r="AN149" s="158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</row>
    <row r="150" spans="1:389" s="9" customFormat="1" ht="15" customHeight="1" outlineLevel="1" x14ac:dyDescent="0.3">
      <c r="A150" s="178"/>
      <c r="B150" s="475" t="s">
        <v>322</v>
      </c>
      <c r="C150" s="287" t="s">
        <v>36</v>
      </c>
      <c r="D150" s="451" t="s">
        <v>390</v>
      </c>
      <c r="E150" s="276">
        <v>1</v>
      </c>
      <c r="F150" s="442" t="s">
        <v>30</v>
      </c>
      <c r="G150" s="279">
        <v>0</v>
      </c>
      <c r="H150" s="278">
        <v>1.0362694300518134E-3</v>
      </c>
      <c r="I150" s="444">
        <v>1.0362694300518134E-3</v>
      </c>
      <c r="J150" s="278">
        <v>0</v>
      </c>
      <c r="K150" s="445">
        <v>0</v>
      </c>
      <c r="L150" s="447">
        <v>0</v>
      </c>
      <c r="M150" s="449"/>
      <c r="N150" s="284"/>
      <c r="O150" s="284"/>
      <c r="P150" s="284"/>
      <c r="Q150" s="284"/>
      <c r="R150" s="284"/>
      <c r="S150" s="284"/>
      <c r="T150" s="283"/>
      <c r="U150" s="178"/>
      <c r="V150" s="312"/>
      <c r="W150" s="312"/>
      <c r="X150" s="312"/>
      <c r="Y150" s="178"/>
      <c r="Z150" s="178"/>
      <c r="AA150" s="178"/>
      <c r="AB150" s="178"/>
      <c r="AC150" s="178"/>
      <c r="AD150" s="178"/>
      <c r="AE150" s="178"/>
      <c r="AF150" s="259"/>
      <c r="AG150" s="158"/>
      <c r="AH150" s="158"/>
      <c r="AI150" s="259"/>
      <c r="AJ150" s="158"/>
      <c r="AK150" s="259"/>
      <c r="AL150" s="158"/>
      <c r="AM150" s="158"/>
      <c r="AN150" s="158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</row>
    <row r="151" spans="1:389" s="9" customFormat="1" ht="20.100000000000001" customHeight="1" x14ac:dyDescent="0.3">
      <c r="A151" s="178"/>
      <c r="B151" s="441">
        <v>3</v>
      </c>
      <c r="C151" s="680" t="s">
        <v>35</v>
      </c>
      <c r="D151" s="681"/>
      <c r="E151" s="277">
        <v>518</v>
      </c>
      <c r="F151" s="442">
        <v>1.1963048498845266</v>
      </c>
      <c r="G151" s="279">
        <v>433</v>
      </c>
      <c r="H151" s="278">
        <v>5.973247232472325E-2</v>
      </c>
      <c r="I151" s="444">
        <v>-7.7336220299524916E-2</v>
      </c>
      <c r="J151" s="280">
        <v>0.13706869262424817</v>
      </c>
      <c r="K151" s="445">
        <v>0.13740458015267176</v>
      </c>
      <c r="L151" s="447">
        <v>9.9236641221374045E-2</v>
      </c>
      <c r="M151" s="728" t="s">
        <v>507</v>
      </c>
      <c r="N151" s="729"/>
      <c r="O151" s="729"/>
      <c r="P151" s="729"/>
      <c r="Q151" s="729"/>
      <c r="R151" s="729"/>
      <c r="S151" s="729"/>
      <c r="T151" s="730"/>
      <c r="U151" s="178"/>
      <c r="V151" s="317" t="s">
        <v>587</v>
      </c>
      <c r="W151" s="296" t="s">
        <v>588</v>
      </c>
      <c r="X151" s="312"/>
      <c r="Y151" s="178"/>
      <c r="Z151" s="178"/>
      <c r="AA151" s="178"/>
      <c r="AB151" s="178"/>
      <c r="AC151" s="178"/>
      <c r="AD151" s="178"/>
      <c r="AE151" s="178"/>
      <c r="AF151" s="259"/>
      <c r="AG151" s="158"/>
      <c r="AH151" s="158"/>
      <c r="AI151" s="259"/>
      <c r="AJ151" s="158"/>
      <c r="AK151" s="259"/>
      <c r="AL151" s="158"/>
      <c r="AM151" s="158"/>
      <c r="AN151" s="158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</row>
    <row r="152" spans="1:389" s="9" customFormat="1" ht="15" customHeight="1" outlineLevel="1" x14ac:dyDescent="0.3">
      <c r="A152" s="178"/>
      <c r="B152" s="475" t="s">
        <v>323</v>
      </c>
      <c r="C152" s="287" t="s">
        <v>35</v>
      </c>
      <c r="D152" s="293" t="s">
        <v>413</v>
      </c>
      <c r="E152" s="276">
        <v>129</v>
      </c>
      <c r="F152" s="442">
        <v>0.63861386138613863</v>
      </c>
      <c r="G152" s="279">
        <v>202</v>
      </c>
      <c r="H152" s="278">
        <v>0.24903474903474904</v>
      </c>
      <c r="I152" s="444">
        <v>-0.21747795304377288</v>
      </c>
      <c r="J152" s="278">
        <v>0.46651270207852191</v>
      </c>
      <c r="K152" s="445">
        <v>0.16279069767441862</v>
      </c>
      <c r="L152" s="447">
        <v>2.3255813953488372E-2</v>
      </c>
      <c r="M152" s="449"/>
      <c r="N152" s="284"/>
      <c r="O152" s="284"/>
      <c r="P152" s="284"/>
      <c r="Q152" s="284"/>
      <c r="R152" s="284"/>
      <c r="S152" s="284"/>
      <c r="T152" s="283"/>
      <c r="U152" s="178"/>
      <c r="V152" s="312"/>
      <c r="W152" s="312"/>
      <c r="X152" s="312"/>
      <c r="Y152" s="178"/>
      <c r="Z152" s="178"/>
      <c r="AA152" s="178"/>
      <c r="AB152" s="178"/>
      <c r="AC152" s="178"/>
      <c r="AD152" s="178"/>
      <c r="AE152" s="178"/>
      <c r="AF152" s="259"/>
      <c r="AG152" s="158"/>
      <c r="AH152" s="158"/>
      <c r="AI152" s="259"/>
      <c r="AJ152" s="158"/>
      <c r="AK152" s="259"/>
      <c r="AL152" s="158"/>
      <c r="AM152" s="158"/>
      <c r="AN152" s="158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</row>
    <row r="153" spans="1:389" s="9" customFormat="1" ht="15" customHeight="1" outlineLevel="1" x14ac:dyDescent="0.3">
      <c r="A153" s="178"/>
      <c r="B153" s="475" t="s">
        <v>324</v>
      </c>
      <c r="C153" s="287" t="s">
        <v>35</v>
      </c>
      <c r="D153" s="293" t="s">
        <v>426</v>
      </c>
      <c r="E153" s="276">
        <v>20</v>
      </c>
      <c r="F153" s="442">
        <v>0.32786885245901637</v>
      </c>
      <c r="G153" s="279">
        <v>61</v>
      </c>
      <c r="H153" s="278">
        <v>3.8610038610038609E-2</v>
      </c>
      <c r="I153" s="444">
        <v>-0.10226755954238634</v>
      </c>
      <c r="J153" s="278">
        <v>0.14087759815242495</v>
      </c>
      <c r="K153" s="445">
        <v>0.25</v>
      </c>
      <c r="L153" s="447">
        <v>0.25</v>
      </c>
      <c r="M153" s="449"/>
      <c r="N153" s="284"/>
      <c r="O153" s="284"/>
      <c r="P153" s="284"/>
      <c r="Q153" s="284"/>
      <c r="R153" s="284"/>
      <c r="S153" s="284"/>
      <c r="T153" s="283"/>
      <c r="U153" s="178"/>
      <c r="V153" s="312"/>
      <c r="W153" s="312"/>
      <c r="X153" s="312"/>
      <c r="Y153" s="178"/>
      <c r="Z153" s="178"/>
      <c r="AA153" s="178"/>
      <c r="AB153" s="178"/>
      <c r="AC153" s="178"/>
      <c r="AD153" s="178"/>
      <c r="AE153" s="178"/>
      <c r="AF153" s="259"/>
      <c r="AG153" s="158"/>
      <c r="AH153" s="158"/>
      <c r="AI153" s="259"/>
      <c r="AJ153" s="158"/>
      <c r="AK153" s="259"/>
      <c r="AL153" s="158"/>
      <c r="AM153" s="158"/>
      <c r="AN153" s="158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</row>
    <row r="154" spans="1:389" s="9" customFormat="1" ht="15" customHeight="1" outlineLevel="1" x14ac:dyDescent="0.3">
      <c r="A154" s="178"/>
      <c r="B154" s="475" t="s">
        <v>325</v>
      </c>
      <c r="C154" s="287" t="s">
        <v>35</v>
      </c>
      <c r="D154" s="293" t="s">
        <v>414</v>
      </c>
      <c r="E154" s="276">
        <v>17</v>
      </c>
      <c r="F154" s="442" t="s">
        <v>30</v>
      </c>
      <c r="G154" s="279">
        <v>0</v>
      </c>
      <c r="H154" s="278">
        <v>3.2818532818532815E-2</v>
      </c>
      <c r="I154" s="444">
        <v>3.2818532818532815E-2</v>
      </c>
      <c r="J154" s="278">
        <v>0</v>
      </c>
      <c r="K154" s="445">
        <v>0.29411764705882354</v>
      </c>
      <c r="L154" s="447">
        <v>5.8823529411764705E-2</v>
      </c>
      <c r="M154" s="449"/>
      <c r="N154" s="284"/>
      <c r="O154" s="284"/>
      <c r="P154" s="284"/>
      <c r="Q154" s="284"/>
      <c r="R154" s="284"/>
      <c r="S154" s="284"/>
      <c r="T154" s="283"/>
      <c r="U154" s="178"/>
      <c r="V154" s="312"/>
      <c r="W154" s="312"/>
      <c r="X154" s="312"/>
      <c r="Y154" s="178"/>
      <c r="Z154" s="178"/>
      <c r="AA154" s="178"/>
      <c r="AB154" s="178"/>
      <c r="AC154" s="178"/>
      <c r="AD154" s="178"/>
      <c r="AE154" s="178"/>
      <c r="AF154" s="259"/>
      <c r="AG154" s="158"/>
      <c r="AH154" s="158"/>
      <c r="AI154" s="259"/>
      <c r="AJ154" s="158"/>
      <c r="AK154" s="259"/>
      <c r="AL154" s="158"/>
      <c r="AM154" s="158"/>
      <c r="AN154" s="158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</row>
    <row r="155" spans="1:389" s="9" customFormat="1" ht="15" customHeight="1" outlineLevel="1" x14ac:dyDescent="0.3">
      <c r="A155" s="178"/>
      <c r="B155" s="475" t="s">
        <v>326</v>
      </c>
      <c r="C155" s="287" t="s">
        <v>35</v>
      </c>
      <c r="D155" s="293" t="s">
        <v>408</v>
      </c>
      <c r="E155" s="276">
        <v>9</v>
      </c>
      <c r="F155" s="442" t="s">
        <v>30</v>
      </c>
      <c r="G155" s="279">
        <v>0</v>
      </c>
      <c r="H155" s="278">
        <v>1.7374517374517374E-2</v>
      </c>
      <c r="I155" s="444">
        <v>1.7374517374517374E-2</v>
      </c>
      <c r="J155" s="278">
        <v>0</v>
      </c>
      <c r="K155" s="445">
        <v>0</v>
      </c>
      <c r="L155" s="447">
        <v>0</v>
      </c>
      <c r="M155" s="449"/>
      <c r="N155" s="284"/>
      <c r="O155" s="284"/>
      <c r="P155" s="284"/>
      <c r="Q155" s="284"/>
      <c r="R155" s="284"/>
      <c r="S155" s="284"/>
      <c r="T155" s="283"/>
      <c r="U155" s="178"/>
      <c r="V155" s="312"/>
      <c r="W155" s="312"/>
      <c r="X155" s="312"/>
      <c r="Y155" s="178"/>
      <c r="Z155" s="178"/>
      <c r="AA155" s="178"/>
      <c r="AB155" s="178"/>
      <c r="AC155" s="178"/>
      <c r="AD155" s="178"/>
      <c r="AE155" s="178"/>
      <c r="AF155" s="259"/>
      <c r="AG155" s="158"/>
      <c r="AH155" s="158"/>
      <c r="AI155" s="259"/>
      <c r="AJ155" s="158"/>
      <c r="AK155" s="259"/>
      <c r="AL155" s="158"/>
      <c r="AM155" s="158"/>
      <c r="AN155" s="158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</row>
    <row r="156" spans="1:389" s="9" customFormat="1" ht="15" customHeight="1" outlineLevel="1" x14ac:dyDescent="0.3">
      <c r="A156" s="178"/>
      <c r="B156" s="475" t="s">
        <v>327</v>
      </c>
      <c r="C156" s="288" t="s">
        <v>35</v>
      </c>
      <c r="D156" s="451" t="s">
        <v>417</v>
      </c>
      <c r="E156" s="276">
        <v>9</v>
      </c>
      <c r="F156" s="442">
        <v>1.5</v>
      </c>
      <c r="G156" s="279">
        <v>6</v>
      </c>
      <c r="H156" s="278">
        <v>1.7374517374517374E-2</v>
      </c>
      <c r="I156" s="444">
        <v>3.5177044414919697E-3</v>
      </c>
      <c r="J156" s="278">
        <v>1.3856812933025405E-2</v>
      </c>
      <c r="K156" s="445">
        <v>0.1111111111111111</v>
      </c>
      <c r="L156" s="447">
        <v>0.22222222222222221</v>
      </c>
      <c r="M156" s="449"/>
      <c r="N156" s="284"/>
      <c r="O156" s="284"/>
      <c r="P156" s="284"/>
      <c r="Q156" s="284"/>
      <c r="R156" s="284"/>
      <c r="S156" s="284"/>
      <c r="T156" s="283"/>
      <c r="U156" s="178"/>
      <c r="V156" s="312"/>
      <c r="W156" s="312"/>
      <c r="X156" s="312"/>
      <c r="Y156" s="178"/>
      <c r="Z156" s="178"/>
      <c r="AA156" s="178"/>
      <c r="AB156" s="178"/>
      <c r="AC156" s="178"/>
      <c r="AD156" s="178"/>
      <c r="AE156" s="178"/>
      <c r="AF156" s="259"/>
      <c r="AG156" s="158"/>
      <c r="AH156" s="158"/>
      <c r="AI156" s="259"/>
      <c r="AJ156" s="158"/>
      <c r="AK156" s="259"/>
      <c r="AL156" s="158"/>
      <c r="AM156" s="158"/>
      <c r="AN156" s="158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</row>
    <row r="157" spans="1:389" s="9" customFormat="1" ht="20.100000000000001" customHeight="1" x14ac:dyDescent="0.3">
      <c r="A157" s="178"/>
      <c r="B157" s="441">
        <v>4</v>
      </c>
      <c r="C157" s="691" t="s">
        <v>39</v>
      </c>
      <c r="D157" s="692"/>
      <c r="E157" s="277">
        <v>472</v>
      </c>
      <c r="F157" s="442">
        <v>0.84587813620071683</v>
      </c>
      <c r="G157" s="279">
        <v>558</v>
      </c>
      <c r="H157" s="278">
        <v>5.4428044280442803E-2</v>
      </c>
      <c r="I157" s="444">
        <v>-0.12221013235773383</v>
      </c>
      <c r="J157" s="280">
        <v>0.17663817663817663</v>
      </c>
      <c r="K157" s="445">
        <v>0.15942028985507245</v>
      </c>
      <c r="L157" s="447">
        <v>7.7294685990338161E-2</v>
      </c>
      <c r="M157" s="728" t="s">
        <v>443</v>
      </c>
      <c r="N157" s="729"/>
      <c r="O157" s="729"/>
      <c r="P157" s="729"/>
      <c r="Q157" s="729"/>
      <c r="R157" s="729"/>
      <c r="S157" s="729"/>
      <c r="T157" s="730"/>
      <c r="U157" s="178"/>
      <c r="V157" s="317" t="s">
        <v>585</v>
      </c>
      <c r="W157" s="296" t="s">
        <v>586</v>
      </c>
      <c r="X157" s="312"/>
      <c r="Y157" s="178"/>
      <c r="Z157" s="178"/>
      <c r="AA157" s="178"/>
      <c r="AB157" s="178"/>
      <c r="AC157" s="178"/>
      <c r="AD157" s="178"/>
      <c r="AE157" s="178"/>
      <c r="AF157" s="259"/>
      <c r="AG157" s="158"/>
      <c r="AH157" s="158"/>
      <c r="AI157" s="259"/>
      <c r="AJ157" s="158"/>
      <c r="AK157" s="259"/>
      <c r="AL157" s="158"/>
      <c r="AM157" s="158"/>
      <c r="AN157" s="158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</row>
    <row r="158" spans="1:389" s="9" customFormat="1" ht="15" customHeight="1" outlineLevel="1" x14ac:dyDescent="0.3">
      <c r="A158" s="178"/>
      <c r="B158" s="474" t="s">
        <v>328</v>
      </c>
      <c r="C158" s="452" t="s">
        <v>39</v>
      </c>
      <c r="D158" s="293" t="s">
        <v>382</v>
      </c>
      <c r="E158" s="276">
        <v>186</v>
      </c>
      <c r="F158" s="442">
        <v>0.52691218130311612</v>
      </c>
      <c r="G158" s="279">
        <v>353</v>
      </c>
      <c r="H158" s="278">
        <v>0.3940677966101695</v>
      </c>
      <c r="I158" s="444">
        <v>-0.23854869084502767</v>
      </c>
      <c r="J158" s="278">
        <v>0.63261648745519716</v>
      </c>
      <c r="K158" s="445">
        <v>0.14673913043478262</v>
      </c>
      <c r="L158" s="447">
        <v>3.2608695652173912E-2</v>
      </c>
      <c r="M158" s="449"/>
      <c r="N158" s="284"/>
      <c r="O158" s="284"/>
      <c r="P158" s="284"/>
      <c r="Q158" s="284"/>
      <c r="R158" s="284"/>
      <c r="S158" s="284"/>
      <c r="T158" s="283"/>
      <c r="U158" s="178"/>
      <c r="V158" s="312"/>
      <c r="W158" s="312"/>
      <c r="X158" s="312"/>
      <c r="Y158" s="178"/>
      <c r="Z158" s="178"/>
      <c r="AA158" s="178"/>
      <c r="AB158" s="178"/>
      <c r="AC158" s="178"/>
      <c r="AD158" s="178"/>
      <c r="AE158" s="178"/>
      <c r="AF158" s="259"/>
      <c r="AG158" s="158"/>
      <c r="AH158" s="158"/>
      <c r="AI158" s="158"/>
      <c r="AJ158" s="158"/>
      <c r="AK158" s="259"/>
      <c r="AL158" s="158"/>
      <c r="AM158" s="158"/>
      <c r="AN158" s="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</row>
    <row r="159" spans="1:389" ht="15" customHeight="1" outlineLevel="1" x14ac:dyDescent="0.3">
      <c r="A159" s="275"/>
      <c r="B159" s="474" t="s">
        <v>329</v>
      </c>
      <c r="C159" s="452" t="s">
        <v>39</v>
      </c>
      <c r="D159" s="453" t="s">
        <v>419</v>
      </c>
      <c r="E159" s="276">
        <v>103</v>
      </c>
      <c r="F159" s="442">
        <v>0.39163498098859317</v>
      </c>
      <c r="G159" s="279">
        <v>263</v>
      </c>
      <c r="H159" s="278">
        <v>0.21822033898305085</v>
      </c>
      <c r="I159" s="444">
        <v>-0.2531058258915011</v>
      </c>
      <c r="J159" s="278">
        <v>0.47132616487455198</v>
      </c>
      <c r="K159" s="445">
        <v>5.8823529411764705E-2</v>
      </c>
      <c r="L159" s="447">
        <v>0.10784313725490197</v>
      </c>
      <c r="M159" s="449"/>
      <c r="N159" s="284"/>
      <c r="O159" s="284"/>
      <c r="P159" s="284"/>
      <c r="Q159" s="284"/>
      <c r="R159" s="284"/>
      <c r="S159" s="284"/>
      <c r="T159" s="283"/>
      <c r="U159" s="275"/>
      <c r="V159" s="314"/>
      <c r="W159" s="314"/>
      <c r="X159" s="314"/>
      <c r="Y159" s="275"/>
      <c r="Z159" s="275"/>
      <c r="AA159" s="275"/>
      <c r="AB159" s="275"/>
      <c r="AC159" s="275"/>
      <c r="AD159" s="275"/>
      <c r="AE159" s="275"/>
      <c r="AF159" s="158"/>
      <c r="AG159" s="165"/>
      <c r="AH159" s="165"/>
      <c r="AI159" s="165"/>
      <c r="AJ159" s="165"/>
      <c r="AK159" s="165"/>
      <c r="AL159" s="165"/>
      <c r="AM159" s="165"/>
      <c r="AN159" s="165"/>
    </row>
    <row r="160" spans="1:389" ht="15" customHeight="1" outlineLevel="1" x14ac:dyDescent="0.3">
      <c r="A160" s="275"/>
      <c r="B160" s="474" t="s">
        <v>330</v>
      </c>
      <c r="C160" s="452" t="s">
        <v>39</v>
      </c>
      <c r="D160" s="453" t="s">
        <v>406</v>
      </c>
      <c r="E160" s="276">
        <v>3</v>
      </c>
      <c r="F160" s="442">
        <v>0.75</v>
      </c>
      <c r="G160" s="279">
        <v>4</v>
      </c>
      <c r="H160" s="278">
        <v>6.3559322033898309E-3</v>
      </c>
      <c r="I160" s="444">
        <v>-8.1252657797217624E-4</v>
      </c>
      <c r="J160" s="278">
        <v>7.1684587813620072E-3</v>
      </c>
      <c r="K160" s="445">
        <v>0.33333333333333331</v>
      </c>
      <c r="L160" s="447">
        <v>0</v>
      </c>
      <c r="M160" s="449"/>
      <c r="N160" s="284"/>
      <c r="O160" s="284"/>
      <c r="P160" s="284"/>
      <c r="Q160" s="284"/>
      <c r="R160" s="284"/>
      <c r="S160" s="284"/>
      <c r="T160" s="283"/>
      <c r="U160" s="275"/>
      <c r="V160" s="314"/>
      <c r="W160" s="314"/>
      <c r="X160" s="314"/>
      <c r="Y160" s="275"/>
      <c r="Z160" s="275"/>
      <c r="AA160" s="275"/>
      <c r="AB160" s="275"/>
      <c r="AC160" s="275"/>
      <c r="AD160" s="275"/>
      <c r="AE160" s="275"/>
      <c r="AF160" s="158"/>
      <c r="AG160" s="165"/>
      <c r="AH160" s="165"/>
      <c r="AI160" s="165"/>
      <c r="AJ160" s="165"/>
      <c r="AK160" s="165"/>
      <c r="AL160" s="165"/>
      <c r="AM160" s="165"/>
      <c r="AN160" s="165"/>
    </row>
    <row r="161" spans="1:40" ht="15" customHeight="1" outlineLevel="1" x14ac:dyDescent="0.3">
      <c r="A161" s="275"/>
      <c r="B161" s="474" t="s">
        <v>331</v>
      </c>
      <c r="C161" s="452" t="s">
        <v>39</v>
      </c>
      <c r="D161" s="293"/>
      <c r="E161" s="276">
        <v>0</v>
      </c>
      <c r="F161" s="442" t="s">
        <v>30</v>
      </c>
      <c r="G161" s="279">
        <v>0</v>
      </c>
      <c r="H161" s="278">
        <v>0</v>
      </c>
      <c r="I161" s="444">
        <v>0</v>
      </c>
      <c r="J161" s="278">
        <v>0</v>
      </c>
      <c r="K161" s="445">
        <v>0</v>
      </c>
      <c r="L161" s="447">
        <v>0</v>
      </c>
      <c r="M161" s="449"/>
      <c r="N161" s="284"/>
      <c r="O161" s="284"/>
      <c r="P161" s="284"/>
      <c r="Q161" s="284"/>
      <c r="R161" s="284"/>
      <c r="S161" s="284"/>
      <c r="T161" s="283"/>
      <c r="U161" s="275"/>
      <c r="V161" s="314"/>
      <c r="W161" s="314"/>
      <c r="X161" s="314"/>
      <c r="Y161" s="275"/>
      <c r="Z161" s="275"/>
      <c r="AA161" s="275"/>
      <c r="AB161" s="275"/>
      <c r="AC161" s="275"/>
      <c r="AD161" s="275"/>
      <c r="AE161" s="275"/>
      <c r="AF161" s="158"/>
      <c r="AG161" s="165"/>
      <c r="AH161" s="165"/>
      <c r="AI161" s="165"/>
      <c r="AJ161" s="165"/>
      <c r="AK161" s="165"/>
      <c r="AL161" s="165"/>
      <c r="AM161" s="165"/>
      <c r="AN161" s="165"/>
    </row>
    <row r="162" spans="1:40" ht="15" customHeight="1" outlineLevel="1" x14ac:dyDescent="0.3">
      <c r="A162" s="275"/>
      <c r="B162" s="474" t="s">
        <v>332</v>
      </c>
      <c r="C162" s="452" t="s">
        <v>39</v>
      </c>
      <c r="D162" s="454"/>
      <c r="E162" s="276">
        <v>0</v>
      </c>
      <c r="F162" s="442" t="s">
        <v>30</v>
      </c>
      <c r="G162" s="279">
        <v>0</v>
      </c>
      <c r="H162" s="278">
        <v>0</v>
      </c>
      <c r="I162" s="444">
        <v>0</v>
      </c>
      <c r="J162" s="278">
        <v>0</v>
      </c>
      <c r="K162" s="445">
        <v>0</v>
      </c>
      <c r="L162" s="447">
        <v>0</v>
      </c>
      <c r="M162" s="449"/>
      <c r="N162" s="284"/>
      <c r="O162" s="284"/>
      <c r="P162" s="284"/>
      <c r="Q162" s="284"/>
      <c r="R162" s="284"/>
      <c r="S162" s="284"/>
      <c r="T162" s="283"/>
      <c r="U162" s="275"/>
      <c r="V162" s="314"/>
      <c r="W162" s="314"/>
      <c r="X162" s="314"/>
      <c r="Y162" s="275"/>
      <c r="Z162" s="275"/>
      <c r="AA162" s="275"/>
      <c r="AB162" s="275"/>
      <c r="AC162" s="275"/>
      <c r="AD162" s="275"/>
      <c r="AE162" s="275"/>
      <c r="AF162" s="158"/>
      <c r="AG162" s="165"/>
      <c r="AH162" s="165"/>
      <c r="AI162" s="165"/>
      <c r="AJ162" s="165"/>
      <c r="AK162" s="165"/>
      <c r="AL162" s="165"/>
      <c r="AM162" s="165"/>
      <c r="AN162" s="165"/>
    </row>
    <row r="163" spans="1:40" ht="20.100000000000001" customHeight="1" x14ac:dyDescent="0.3">
      <c r="A163" s="275"/>
      <c r="B163" s="441">
        <v>5</v>
      </c>
      <c r="C163" s="691" t="s">
        <v>37</v>
      </c>
      <c r="D163" s="692"/>
      <c r="E163" s="277">
        <v>470</v>
      </c>
      <c r="F163" s="442">
        <v>2.6111111111111112</v>
      </c>
      <c r="G163" s="279">
        <v>180</v>
      </c>
      <c r="H163" s="278">
        <v>5.4197416974169743E-2</v>
      </c>
      <c r="I163" s="444">
        <v>-2.782640005887238E-3</v>
      </c>
      <c r="J163" s="280">
        <v>5.6980056980056981E-2</v>
      </c>
      <c r="K163" s="445">
        <v>0.20454545454545456</v>
      </c>
      <c r="L163" s="447">
        <v>1.8181818181818181E-2</v>
      </c>
      <c r="M163" s="728" t="s">
        <v>508</v>
      </c>
      <c r="N163" s="729"/>
      <c r="O163" s="729"/>
      <c r="P163" s="729"/>
      <c r="Q163" s="729"/>
      <c r="R163" s="729"/>
      <c r="S163" s="729"/>
      <c r="T163" s="730"/>
      <c r="U163" s="275"/>
      <c r="V163" s="317" t="s">
        <v>589</v>
      </c>
      <c r="W163" s="296" t="s">
        <v>590</v>
      </c>
      <c r="X163" s="314"/>
      <c r="Y163" s="275"/>
      <c r="Z163" s="275"/>
      <c r="AA163" s="275"/>
      <c r="AB163" s="5"/>
      <c r="AC163" s="275"/>
      <c r="AD163" s="275"/>
      <c r="AE163" s="275"/>
      <c r="AF163" s="158"/>
      <c r="AG163" s="165"/>
      <c r="AH163" s="165"/>
      <c r="AI163" s="165"/>
      <c r="AJ163" s="165"/>
      <c r="AK163" s="165"/>
      <c r="AL163" s="165"/>
      <c r="AM163" s="165"/>
      <c r="AN163" s="165"/>
    </row>
    <row r="164" spans="1:40" ht="15" customHeight="1" outlineLevel="1" x14ac:dyDescent="0.3">
      <c r="A164" s="275"/>
      <c r="B164" s="475" t="s">
        <v>333</v>
      </c>
      <c r="C164" s="452" t="s">
        <v>37</v>
      </c>
      <c r="D164" s="293" t="s">
        <v>396</v>
      </c>
      <c r="E164" s="276">
        <v>200</v>
      </c>
      <c r="F164" s="442">
        <v>1.9607843137254901</v>
      </c>
      <c r="G164" s="279">
        <v>102</v>
      </c>
      <c r="H164" s="278">
        <v>0.42553191489361702</v>
      </c>
      <c r="I164" s="444">
        <v>-0.14113475177304963</v>
      </c>
      <c r="J164" s="278">
        <v>0.56666666666666665</v>
      </c>
      <c r="K164" s="445">
        <v>0.19597989949748743</v>
      </c>
      <c r="L164" s="447">
        <v>1.0050251256281407E-2</v>
      </c>
      <c r="M164" s="449"/>
      <c r="N164" s="284"/>
      <c r="O164" s="284"/>
      <c r="P164" s="284"/>
      <c r="Q164" s="284"/>
      <c r="R164" s="284"/>
      <c r="S164" s="284"/>
      <c r="T164" s="283"/>
      <c r="U164" s="275"/>
      <c r="V164" s="314"/>
      <c r="W164" s="314"/>
      <c r="X164" s="314"/>
      <c r="Y164" s="275"/>
      <c r="Z164" s="275"/>
      <c r="AA164" s="275"/>
      <c r="AB164" s="275"/>
      <c r="AC164" s="275"/>
      <c r="AD164" s="275"/>
      <c r="AE164" s="275"/>
      <c r="AF164" s="158"/>
      <c r="AG164" s="165"/>
      <c r="AH164" s="165"/>
      <c r="AI164" s="165"/>
      <c r="AJ164" s="165"/>
      <c r="AK164" s="165"/>
      <c r="AL164" s="165"/>
      <c r="AM164" s="165"/>
      <c r="AN164" s="165"/>
    </row>
    <row r="165" spans="1:40" ht="15" customHeight="1" outlineLevel="1" x14ac:dyDescent="0.3">
      <c r="A165" s="275"/>
      <c r="B165" s="475" t="s">
        <v>334</v>
      </c>
      <c r="C165" s="452" t="s">
        <v>37</v>
      </c>
      <c r="D165" s="293" t="s">
        <v>405</v>
      </c>
      <c r="E165" s="276">
        <v>14</v>
      </c>
      <c r="F165" s="442">
        <v>0.53846153846153844</v>
      </c>
      <c r="G165" s="279">
        <v>26</v>
      </c>
      <c r="H165" s="278">
        <v>2.9787234042553193E-2</v>
      </c>
      <c r="I165" s="444">
        <v>-0.11465721040189124</v>
      </c>
      <c r="J165" s="278">
        <v>0.14444444444444443</v>
      </c>
      <c r="K165" s="445">
        <v>0.42857142857142855</v>
      </c>
      <c r="L165" s="447">
        <v>7.1428571428571425E-2</v>
      </c>
      <c r="M165" s="449"/>
      <c r="N165" s="284"/>
      <c r="O165" s="284"/>
      <c r="P165" s="284"/>
      <c r="Q165" s="284"/>
      <c r="R165" s="284"/>
      <c r="S165" s="284"/>
      <c r="T165" s="283"/>
      <c r="U165" s="275"/>
      <c r="V165" s="314"/>
      <c r="W165" s="314"/>
      <c r="X165" s="314"/>
      <c r="Y165" s="275"/>
      <c r="Z165" s="275"/>
      <c r="AA165" s="275"/>
      <c r="AB165" s="275"/>
      <c r="AC165" s="275"/>
      <c r="AD165" s="275"/>
      <c r="AE165" s="275"/>
      <c r="AF165" s="158"/>
      <c r="AG165" s="165"/>
      <c r="AH165" s="165"/>
      <c r="AI165" s="165"/>
      <c r="AJ165" s="165"/>
      <c r="AK165" s="165"/>
      <c r="AL165" s="165"/>
      <c r="AM165" s="165"/>
      <c r="AN165" s="165"/>
    </row>
    <row r="166" spans="1:40" ht="15" customHeight="1" outlineLevel="1" x14ac:dyDescent="0.3">
      <c r="A166" s="275"/>
      <c r="B166" s="475" t="s">
        <v>335</v>
      </c>
      <c r="C166" s="452" t="s">
        <v>37</v>
      </c>
      <c r="D166" s="293" t="s">
        <v>397</v>
      </c>
      <c r="E166" s="276">
        <v>9</v>
      </c>
      <c r="F166" s="442">
        <v>0.9</v>
      </c>
      <c r="G166" s="279">
        <v>10</v>
      </c>
      <c r="H166" s="278">
        <v>1.9148936170212766E-2</v>
      </c>
      <c r="I166" s="444">
        <v>-3.6406619385342787E-2</v>
      </c>
      <c r="J166" s="278">
        <v>5.5555555555555552E-2</v>
      </c>
      <c r="K166" s="445">
        <v>0.44444444444444442</v>
      </c>
      <c r="L166" s="447">
        <v>0.1111111111111111</v>
      </c>
      <c r="M166" s="449"/>
      <c r="N166" s="284"/>
      <c r="O166" s="284"/>
      <c r="P166" s="284"/>
      <c r="Q166" s="284"/>
      <c r="R166" s="284"/>
      <c r="S166" s="284"/>
      <c r="T166" s="283"/>
      <c r="U166" s="275"/>
      <c r="V166" s="314"/>
      <c r="W166" s="314"/>
      <c r="X166" s="314"/>
      <c r="Y166" s="275"/>
      <c r="Z166" s="275"/>
      <c r="AA166" s="275"/>
      <c r="AB166" s="275"/>
      <c r="AC166" s="275"/>
      <c r="AD166" s="275"/>
      <c r="AE166" s="275"/>
    </row>
    <row r="167" spans="1:40" ht="15" customHeight="1" outlineLevel="1" x14ac:dyDescent="0.3">
      <c r="A167" s="275"/>
      <c r="B167" s="475" t="s">
        <v>336</v>
      </c>
      <c r="C167" s="452" t="s">
        <v>37</v>
      </c>
      <c r="D167" s="293" t="s">
        <v>434</v>
      </c>
      <c r="E167" s="276">
        <v>4</v>
      </c>
      <c r="F167" s="442">
        <v>2</v>
      </c>
      <c r="G167" s="279">
        <v>2</v>
      </c>
      <c r="H167" s="278">
        <v>8.5106382978723406E-3</v>
      </c>
      <c r="I167" s="444">
        <v>-2.600472813238771E-3</v>
      </c>
      <c r="J167" s="278">
        <v>1.1111111111111112E-2</v>
      </c>
      <c r="K167" s="445">
        <v>0.25</v>
      </c>
      <c r="L167" s="447">
        <v>0.5</v>
      </c>
      <c r="M167" s="449"/>
      <c r="N167" s="284"/>
      <c r="O167" s="284"/>
      <c r="P167" s="284"/>
      <c r="Q167" s="284"/>
      <c r="R167" s="284"/>
      <c r="S167" s="284"/>
      <c r="T167" s="283"/>
      <c r="U167" s="275"/>
      <c r="V167" s="314"/>
      <c r="W167" s="314"/>
      <c r="X167" s="314"/>
      <c r="Y167" s="275"/>
      <c r="Z167" s="275"/>
      <c r="AA167" s="275"/>
      <c r="AB167" s="275"/>
      <c r="AC167" s="275"/>
      <c r="AD167" s="275"/>
      <c r="AE167" s="275"/>
    </row>
    <row r="168" spans="1:40" ht="15" customHeight="1" outlineLevel="1" x14ac:dyDescent="0.3">
      <c r="A168" s="275"/>
      <c r="B168" s="475" t="s">
        <v>337</v>
      </c>
      <c r="C168" s="455" t="s">
        <v>37</v>
      </c>
      <c r="D168" s="293" t="s">
        <v>435</v>
      </c>
      <c r="E168" s="276">
        <v>0</v>
      </c>
      <c r="F168" s="442" t="s">
        <v>30</v>
      </c>
      <c r="G168" s="279">
        <v>0</v>
      </c>
      <c r="H168" s="278">
        <v>0</v>
      </c>
      <c r="I168" s="444">
        <v>0</v>
      </c>
      <c r="J168" s="278">
        <v>0</v>
      </c>
      <c r="K168" s="445" t="s">
        <v>32</v>
      </c>
      <c r="L168" s="447" t="s">
        <v>32</v>
      </c>
      <c r="M168" s="449"/>
      <c r="N168" s="284"/>
      <c r="O168" s="284"/>
      <c r="P168" s="284"/>
      <c r="Q168" s="284"/>
      <c r="R168" s="284"/>
      <c r="S168" s="284"/>
      <c r="T168" s="283"/>
      <c r="U168" s="275"/>
      <c r="V168" s="314"/>
      <c r="W168" s="314"/>
      <c r="X168" s="314"/>
      <c r="Y168" s="275"/>
      <c r="Z168" s="275"/>
      <c r="AA168" s="275"/>
      <c r="AB168" s="275"/>
      <c r="AC168" s="275"/>
      <c r="AD168" s="275"/>
      <c r="AE168" s="275"/>
    </row>
    <row r="169" spans="1:40" ht="20.100000000000001" customHeight="1" x14ac:dyDescent="0.3">
      <c r="A169" s="275"/>
      <c r="B169" s="450">
        <v>6</v>
      </c>
      <c r="C169" s="691" t="s">
        <v>213</v>
      </c>
      <c r="D169" s="692"/>
      <c r="E169" s="276">
        <v>465</v>
      </c>
      <c r="F169" s="442">
        <v>25.833333333333332</v>
      </c>
      <c r="G169" s="279">
        <v>18</v>
      </c>
      <c r="H169" s="278">
        <v>5.3620848708487087E-2</v>
      </c>
      <c r="I169" s="444">
        <v>4.7922843010481386E-2</v>
      </c>
      <c r="J169" s="280">
        <v>5.6980056980056983E-3</v>
      </c>
      <c r="K169" s="445">
        <v>0.64462809917355368</v>
      </c>
      <c r="L169" s="447">
        <v>4.1322314049586778E-2</v>
      </c>
      <c r="M169" s="728" t="s">
        <v>446</v>
      </c>
      <c r="N169" s="729"/>
      <c r="O169" s="729"/>
      <c r="P169" s="729"/>
      <c r="Q169" s="729"/>
      <c r="R169" s="729"/>
      <c r="S169" s="729"/>
      <c r="T169" s="730"/>
      <c r="U169" s="275"/>
      <c r="V169" s="317" t="s">
        <v>591</v>
      </c>
      <c r="W169" s="296" t="s">
        <v>592</v>
      </c>
      <c r="X169" s="314"/>
      <c r="Y169" s="275"/>
      <c r="Z169" s="275"/>
      <c r="AA169" s="5"/>
      <c r="AB169" s="5"/>
      <c r="AC169" s="275"/>
      <c r="AD169" s="275"/>
      <c r="AE169" s="275"/>
    </row>
    <row r="170" spans="1:40" ht="15" customHeight="1" outlineLevel="1" x14ac:dyDescent="0.3">
      <c r="A170" s="275"/>
      <c r="B170" s="475" t="s">
        <v>338</v>
      </c>
      <c r="C170" s="452" t="s">
        <v>213</v>
      </c>
      <c r="D170" s="293" t="s">
        <v>396</v>
      </c>
      <c r="E170" s="276">
        <v>83</v>
      </c>
      <c r="F170" s="442" t="s">
        <v>30</v>
      </c>
      <c r="G170" s="279">
        <v>0</v>
      </c>
      <c r="H170" s="278">
        <v>0.17849462365591398</v>
      </c>
      <c r="I170" s="444">
        <v>0.17849462365591398</v>
      </c>
      <c r="J170" s="278">
        <v>0</v>
      </c>
      <c r="K170" s="445">
        <v>0.53012048192771088</v>
      </c>
      <c r="L170" s="447">
        <v>2.4096385542168676E-2</v>
      </c>
      <c r="M170" s="449"/>
      <c r="N170" s="284"/>
      <c r="O170" s="284"/>
      <c r="P170" s="284"/>
      <c r="Q170" s="284"/>
      <c r="R170" s="284"/>
      <c r="S170" s="284"/>
      <c r="T170" s="283"/>
      <c r="U170" s="275"/>
      <c r="V170" s="314"/>
      <c r="W170" s="314"/>
      <c r="X170" s="314"/>
      <c r="Y170" s="275"/>
      <c r="Z170" s="275"/>
      <c r="AA170" s="275"/>
      <c r="AB170" s="275"/>
      <c r="AC170" s="275"/>
      <c r="AD170" s="275"/>
      <c r="AE170" s="275"/>
    </row>
    <row r="171" spans="1:40" ht="15" customHeight="1" outlineLevel="1" x14ac:dyDescent="0.3">
      <c r="A171" s="275"/>
      <c r="B171" s="475" t="s">
        <v>339</v>
      </c>
      <c r="C171" s="452" t="s">
        <v>213</v>
      </c>
      <c r="D171" s="293" t="s">
        <v>412</v>
      </c>
      <c r="E171" s="276">
        <v>6</v>
      </c>
      <c r="F171" s="442" t="s">
        <v>30</v>
      </c>
      <c r="G171" s="279">
        <v>0</v>
      </c>
      <c r="H171" s="278">
        <v>1.2903225806451613E-2</v>
      </c>
      <c r="I171" s="444">
        <v>1.2903225806451613E-2</v>
      </c>
      <c r="J171" s="278">
        <v>0</v>
      </c>
      <c r="K171" s="445">
        <v>0.66666666666666663</v>
      </c>
      <c r="L171" s="447">
        <v>0</v>
      </c>
      <c r="M171" s="449"/>
      <c r="N171" s="284"/>
      <c r="O171" s="284"/>
      <c r="P171" s="284"/>
      <c r="Q171" s="284"/>
      <c r="R171" s="284"/>
      <c r="S171" s="284"/>
      <c r="T171" s="283"/>
      <c r="U171" s="275"/>
      <c r="V171" s="314"/>
      <c r="W171" s="314"/>
      <c r="X171" s="314"/>
      <c r="Y171" s="275"/>
      <c r="Z171" s="275"/>
      <c r="AA171" s="275"/>
      <c r="AB171" s="275"/>
      <c r="AC171" s="275"/>
      <c r="AD171" s="275"/>
      <c r="AE171" s="275"/>
    </row>
    <row r="172" spans="1:40" ht="15" customHeight="1" outlineLevel="1" x14ac:dyDescent="0.3">
      <c r="A172" s="275"/>
      <c r="B172" s="475" t="s">
        <v>340</v>
      </c>
      <c r="C172" s="452" t="s">
        <v>213</v>
      </c>
      <c r="D172" s="293" t="s">
        <v>34</v>
      </c>
      <c r="E172" s="276">
        <v>5</v>
      </c>
      <c r="F172" s="442" t="s">
        <v>30</v>
      </c>
      <c r="G172" s="279">
        <v>0</v>
      </c>
      <c r="H172" s="278">
        <v>1.0752688172043012E-2</v>
      </c>
      <c r="I172" s="444">
        <v>1.0752688172043012E-2</v>
      </c>
      <c r="J172" s="278">
        <v>0</v>
      </c>
      <c r="K172" s="445">
        <v>0</v>
      </c>
      <c r="L172" s="447">
        <v>0</v>
      </c>
      <c r="M172" s="449"/>
      <c r="N172" s="284"/>
      <c r="O172" s="284"/>
      <c r="P172" s="284"/>
      <c r="Q172" s="284"/>
      <c r="R172" s="284"/>
      <c r="S172" s="284"/>
      <c r="T172" s="283"/>
      <c r="U172" s="275"/>
      <c r="V172" s="314"/>
      <c r="W172" s="314"/>
      <c r="X172" s="314"/>
      <c r="Y172" s="275"/>
      <c r="Z172" s="275"/>
      <c r="AA172" s="275"/>
      <c r="AB172" s="275"/>
      <c r="AC172" s="275"/>
      <c r="AD172" s="275"/>
      <c r="AE172" s="275"/>
    </row>
    <row r="173" spans="1:40" ht="15" customHeight="1" outlineLevel="1" x14ac:dyDescent="0.3">
      <c r="A173" s="275"/>
      <c r="B173" s="475" t="s">
        <v>341</v>
      </c>
      <c r="C173" s="452" t="s">
        <v>213</v>
      </c>
      <c r="D173" s="293"/>
      <c r="E173" s="276">
        <v>0</v>
      </c>
      <c r="F173" s="442" t="s">
        <v>30</v>
      </c>
      <c r="G173" s="279">
        <v>0</v>
      </c>
      <c r="H173" s="278">
        <v>0</v>
      </c>
      <c r="I173" s="444">
        <v>0</v>
      </c>
      <c r="J173" s="278">
        <v>0</v>
      </c>
      <c r="K173" s="445">
        <v>0</v>
      </c>
      <c r="L173" s="447">
        <v>0</v>
      </c>
      <c r="M173" s="449"/>
      <c r="N173" s="284"/>
      <c r="O173" s="284"/>
      <c r="P173" s="284"/>
      <c r="Q173" s="284"/>
      <c r="R173" s="284"/>
      <c r="S173" s="284"/>
      <c r="T173" s="283"/>
      <c r="U173" s="275"/>
      <c r="V173" s="314"/>
      <c r="W173" s="314"/>
      <c r="X173" s="314"/>
      <c r="Y173" s="275"/>
      <c r="Z173" s="275"/>
      <c r="AA173" s="275"/>
      <c r="AB173" s="275"/>
      <c r="AC173" s="275"/>
      <c r="AD173" s="275"/>
      <c r="AE173" s="275"/>
    </row>
    <row r="174" spans="1:40" ht="15" customHeight="1" outlineLevel="1" x14ac:dyDescent="0.3">
      <c r="A174" s="275"/>
      <c r="B174" s="475" t="s">
        <v>342</v>
      </c>
      <c r="C174" s="455" t="s">
        <v>213</v>
      </c>
      <c r="D174" s="293"/>
      <c r="E174" s="276">
        <v>0</v>
      </c>
      <c r="F174" s="442" t="s">
        <v>30</v>
      </c>
      <c r="G174" s="279">
        <v>0</v>
      </c>
      <c r="H174" s="278">
        <v>0</v>
      </c>
      <c r="I174" s="444">
        <v>0</v>
      </c>
      <c r="J174" s="278">
        <v>0</v>
      </c>
      <c r="K174" s="445">
        <v>0</v>
      </c>
      <c r="L174" s="447">
        <v>0</v>
      </c>
      <c r="M174" s="449"/>
      <c r="N174" s="284"/>
      <c r="O174" s="284"/>
      <c r="P174" s="284"/>
      <c r="Q174" s="284"/>
      <c r="R174" s="284"/>
      <c r="S174" s="284"/>
      <c r="T174" s="283"/>
      <c r="U174" s="275"/>
      <c r="V174" s="314"/>
      <c r="W174" s="314"/>
      <c r="X174" s="314"/>
      <c r="Y174" s="275"/>
      <c r="Z174" s="275"/>
      <c r="AA174" s="275"/>
      <c r="AB174" s="275"/>
      <c r="AC174" s="275"/>
      <c r="AD174" s="275"/>
      <c r="AE174" s="275"/>
    </row>
    <row r="175" spans="1:40" ht="20.100000000000001" customHeight="1" x14ac:dyDescent="0.3">
      <c r="A175" s="275"/>
      <c r="B175" s="450">
        <v>7</v>
      </c>
      <c r="C175" s="691" t="s">
        <v>41</v>
      </c>
      <c r="D175" s="692"/>
      <c r="E175" s="276">
        <v>460</v>
      </c>
      <c r="F175" s="442">
        <v>1.9008264462809918</v>
      </c>
      <c r="G175" s="279">
        <v>242</v>
      </c>
      <c r="H175" s="278">
        <v>5.3044280442804431E-2</v>
      </c>
      <c r="I175" s="444">
        <v>-2.3562240608161061E-2</v>
      </c>
      <c r="J175" s="280">
        <v>7.6606521050965493E-2</v>
      </c>
      <c r="K175" s="445">
        <v>0.16363636363636364</v>
      </c>
      <c r="L175" s="447">
        <v>0.15636363636363637</v>
      </c>
      <c r="M175" s="728" t="s">
        <v>444</v>
      </c>
      <c r="N175" s="729"/>
      <c r="O175" s="729"/>
      <c r="P175" s="729"/>
      <c r="Q175" s="729"/>
      <c r="R175" s="729"/>
      <c r="S175" s="729"/>
      <c r="T175" s="730"/>
      <c r="U175" s="275"/>
      <c r="V175" s="317" t="s">
        <v>583</v>
      </c>
      <c r="W175" s="296" t="s">
        <v>584</v>
      </c>
      <c r="X175" s="314"/>
      <c r="Y175" s="275"/>
      <c r="Z175" s="275"/>
      <c r="AA175" s="275"/>
      <c r="AB175" s="275"/>
      <c r="AC175" s="275"/>
      <c r="AD175" s="275"/>
      <c r="AE175" s="275"/>
    </row>
    <row r="176" spans="1:40" ht="15" customHeight="1" outlineLevel="1" x14ac:dyDescent="0.3">
      <c r="A176" s="275"/>
      <c r="B176" s="475" t="s">
        <v>343</v>
      </c>
      <c r="C176" s="452" t="s">
        <v>41</v>
      </c>
      <c r="D176" s="293" t="s">
        <v>386</v>
      </c>
      <c r="E176" s="276">
        <v>167</v>
      </c>
      <c r="F176" s="442">
        <v>2.5303030303030303</v>
      </c>
      <c r="G176" s="279">
        <v>66</v>
      </c>
      <c r="H176" s="278">
        <v>0.36304347826086958</v>
      </c>
      <c r="I176" s="444">
        <v>9.0316205533596872E-2</v>
      </c>
      <c r="J176" s="278">
        <v>0.27272727272727271</v>
      </c>
      <c r="K176" s="445">
        <v>7.7844311377245512E-2</v>
      </c>
      <c r="L176" s="447">
        <v>4.790419161676647E-2</v>
      </c>
      <c r="M176" s="449"/>
      <c r="N176" s="284"/>
      <c r="O176" s="284"/>
      <c r="P176" s="284"/>
      <c r="Q176" s="284"/>
      <c r="R176" s="284"/>
      <c r="S176" s="284"/>
      <c r="T176" s="283"/>
      <c r="U176" s="275"/>
      <c r="V176" s="314"/>
      <c r="W176" s="314"/>
      <c r="X176" s="314"/>
      <c r="Y176" s="275"/>
      <c r="Z176" s="275"/>
      <c r="AA176" s="275"/>
      <c r="AB176" s="275"/>
      <c r="AC176" s="275"/>
      <c r="AD176" s="275"/>
      <c r="AE176" s="275"/>
    </row>
    <row r="177" spans="1:31" ht="15" customHeight="1" outlineLevel="1" x14ac:dyDescent="0.3">
      <c r="A177" s="275"/>
      <c r="B177" s="475" t="s">
        <v>344</v>
      </c>
      <c r="C177" s="452" t="s">
        <v>41</v>
      </c>
      <c r="D177" s="293" t="s">
        <v>392</v>
      </c>
      <c r="E177" s="276">
        <v>132</v>
      </c>
      <c r="F177" s="442">
        <v>1.0076335877862594</v>
      </c>
      <c r="G177" s="279">
        <v>131</v>
      </c>
      <c r="H177" s="278">
        <v>0.28695652173913044</v>
      </c>
      <c r="I177" s="444">
        <v>-0.25436579231045631</v>
      </c>
      <c r="J177" s="278">
        <v>0.54132231404958675</v>
      </c>
      <c r="K177" s="445">
        <v>6.8181818181818177E-2</v>
      </c>
      <c r="L177" s="447">
        <v>0.17424242424242425</v>
      </c>
      <c r="M177" s="449"/>
      <c r="N177" s="284"/>
      <c r="O177" s="284"/>
      <c r="P177" s="284"/>
      <c r="Q177" s="284"/>
      <c r="R177" s="284"/>
      <c r="S177" s="284"/>
      <c r="T177" s="283"/>
      <c r="U177" s="275"/>
      <c r="V177" s="314"/>
      <c r="W177" s="314"/>
      <c r="X177" s="314"/>
      <c r="Y177" s="275"/>
      <c r="Z177" s="275"/>
      <c r="AA177" s="275"/>
      <c r="AB177" s="275"/>
      <c r="AC177" s="275"/>
      <c r="AD177" s="275"/>
      <c r="AE177" s="275"/>
    </row>
    <row r="178" spans="1:31" ht="15" customHeight="1" outlineLevel="1" x14ac:dyDescent="0.3">
      <c r="A178" s="275"/>
      <c r="B178" s="475" t="s">
        <v>345</v>
      </c>
      <c r="C178" s="452" t="s">
        <v>41</v>
      </c>
      <c r="D178" s="293" t="s">
        <v>385</v>
      </c>
      <c r="E178" s="276">
        <v>49</v>
      </c>
      <c r="F178" s="442">
        <v>1.2564102564102564</v>
      </c>
      <c r="G178" s="279">
        <v>39</v>
      </c>
      <c r="H178" s="278">
        <v>0.10652173913043478</v>
      </c>
      <c r="I178" s="444">
        <v>-5.4635285662953642E-2</v>
      </c>
      <c r="J178" s="278">
        <v>0.16115702479338842</v>
      </c>
      <c r="K178" s="445">
        <v>0.40816326530612246</v>
      </c>
      <c r="L178" s="447">
        <v>0</v>
      </c>
      <c r="M178" s="449"/>
      <c r="N178" s="284"/>
      <c r="O178" s="284"/>
      <c r="P178" s="284"/>
      <c r="Q178" s="284"/>
      <c r="R178" s="284"/>
      <c r="S178" s="284"/>
      <c r="T178" s="283"/>
      <c r="U178" s="275"/>
      <c r="V178" s="314"/>
      <c r="W178" s="314"/>
      <c r="X178" s="314"/>
      <c r="Y178" s="275"/>
      <c r="Z178" s="275"/>
      <c r="AA178" s="275"/>
      <c r="AB178" s="275"/>
      <c r="AC178" s="275"/>
      <c r="AD178" s="275"/>
      <c r="AE178" s="275"/>
    </row>
    <row r="179" spans="1:31" ht="15" customHeight="1" outlineLevel="1" x14ac:dyDescent="0.3">
      <c r="A179" s="275"/>
      <c r="B179" s="475" t="s">
        <v>346</v>
      </c>
      <c r="C179" s="452" t="s">
        <v>41</v>
      </c>
      <c r="D179" s="293"/>
      <c r="E179" s="276">
        <v>0</v>
      </c>
      <c r="F179" s="442" t="s">
        <v>30</v>
      </c>
      <c r="G179" s="279">
        <v>0</v>
      </c>
      <c r="H179" s="278">
        <v>0</v>
      </c>
      <c r="I179" s="444">
        <v>0</v>
      </c>
      <c r="J179" s="278">
        <v>0</v>
      </c>
      <c r="K179" s="445">
        <v>0</v>
      </c>
      <c r="L179" s="447">
        <v>0</v>
      </c>
      <c r="M179" s="449"/>
      <c r="N179" s="284"/>
      <c r="O179" s="284"/>
      <c r="P179" s="284"/>
      <c r="Q179" s="284"/>
      <c r="R179" s="284"/>
      <c r="S179" s="284"/>
      <c r="T179" s="283"/>
      <c r="U179" s="275"/>
      <c r="V179" s="314"/>
      <c r="W179" s="314"/>
      <c r="X179" s="314"/>
      <c r="Y179" s="275"/>
      <c r="Z179" s="275"/>
      <c r="AA179" s="275"/>
      <c r="AB179" s="275"/>
      <c r="AC179" s="275"/>
      <c r="AD179" s="275"/>
      <c r="AE179" s="275"/>
    </row>
    <row r="180" spans="1:31" ht="15" customHeight="1" outlineLevel="1" x14ac:dyDescent="0.3">
      <c r="A180" s="275"/>
      <c r="B180" s="475" t="s">
        <v>347</v>
      </c>
      <c r="C180" s="455" t="s">
        <v>41</v>
      </c>
      <c r="D180" s="293"/>
      <c r="E180" s="276">
        <v>0</v>
      </c>
      <c r="F180" s="442" t="s">
        <v>30</v>
      </c>
      <c r="G180" s="279">
        <v>0</v>
      </c>
      <c r="H180" s="278">
        <v>0</v>
      </c>
      <c r="I180" s="444">
        <v>0</v>
      </c>
      <c r="J180" s="278">
        <v>0</v>
      </c>
      <c r="K180" s="445">
        <v>0</v>
      </c>
      <c r="L180" s="447">
        <v>0</v>
      </c>
      <c r="M180" s="449"/>
      <c r="N180" s="284"/>
      <c r="O180" s="284"/>
      <c r="P180" s="284"/>
      <c r="Q180" s="284"/>
      <c r="R180" s="284"/>
      <c r="S180" s="284"/>
      <c r="T180" s="283"/>
      <c r="U180" s="275"/>
      <c r="V180" s="314"/>
      <c r="W180" s="314"/>
      <c r="X180" s="314"/>
      <c r="Y180" s="275"/>
      <c r="Z180" s="275"/>
      <c r="AA180" s="275"/>
      <c r="AB180" s="275"/>
      <c r="AC180" s="275"/>
      <c r="AD180" s="275"/>
      <c r="AE180" s="275"/>
    </row>
    <row r="181" spans="1:31" ht="20.100000000000001" customHeight="1" x14ac:dyDescent="0.3">
      <c r="A181" s="275"/>
      <c r="B181" s="450">
        <v>8</v>
      </c>
      <c r="C181" s="691" t="s">
        <v>42</v>
      </c>
      <c r="D181" s="692"/>
      <c r="E181" s="276">
        <v>297</v>
      </c>
      <c r="F181" s="442">
        <v>1.2638297872340425</v>
      </c>
      <c r="G181" s="279">
        <v>235</v>
      </c>
      <c r="H181" s="278">
        <v>3.4248154981549817E-2</v>
      </c>
      <c r="I181" s="444">
        <v>-4.0142474964635688E-2</v>
      </c>
      <c r="J181" s="280">
        <v>7.4390629946185505E-2</v>
      </c>
      <c r="K181" s="445">
        <v>8.9285714285714288E-2</v>
      </c>
      <c r="L181" s="447">
        <v>0.29761904761904762</v>
      </c>
      <c r="M181" s="728" t="s">
        <v>445</v>
      </c>
      <c r="N181" s="729"/>
      <c r="O181" s="729"/>
      <c r="P181" s="729"/>
      <c r="Q181" s="729"/>
      <c r="R181" s="729"/>
      <c r="S181" s="729"/>
      <c r="T181" s="730"/>
      <c r="U181" s="275"/>
      <c r="V181" s="317" t="s">
        <v>593</v>
      </c>
      <c r="W181" s="296" t="s">
        <v>594</v>
      </c>
      <c r="X181" s="314"/>
      <c r="Y181" s="275"/>
      <c r="Z181" s="275"/>
      <c r="AA181" s="275"/>
      <c r="AB181" s="275"/>
      <c r="AC181" s="275"/>
      <c r="AD181" s="275"/>
      <c r="AE181" s="275"/>
    </row>
    <row r="182" spans="1:31" ht="15" customHeight="1" outlineLevel="1" x14ac:dyDescent="0.3">
      <c r="A182" s="275"/>
      <c r="B182" s="475" t="s">
        <v>348</v>
      </c>
      <c r="C182" s="452" t="s">
        <v>42</v>
      </c>
      <c r="D182" s="293" t="s">
        <v>381</v>
      </c>
      <c r="E182" s="276">
        <v>53</v>
      </c>
      <c r="F182" s="442">
        <v>1.2619047619047619</v>
      </c>
      <c r="G182" s="279">
        <v>42</v>
      </c>
      <c r="H182" s="278">
        <v>0.17845117845117844</v>
      </c>
      <c r="I182" s="444">
        <v>-2.7222580414071329E-4</v>
      </c>
      <c r="J182" s="278">
        <v>0.17872340425531916</v>
      </c>
      <c r="K182" s="445">
        <v>9.6153846153846159E-2</v>
      </c>
      <c r="L182" s="447">
        <v>0.23076923076923078</v>
      </c>
      <c r="M182" s="449"/>
      <c r="N182" s="284"/>
      <c r="O182" s="284"/>
      <c r="P182" s="284"/>
      <c r="Q182" s="284"/>
      <c r="R182" s="284"/>
      <c r="S182" s="284"/>
      <c r="T182" s="283"/>
      <c r="U182" s="275"/>
      <c r="V182" s="314"/>
      <c r="W182" s="314"/>
      <c r="X182" s="314"/>
      <c r="Y182" s="275"/>
      <c r="Z182" s="275"/>
      <c r="AA182" s="275"/>
      <c r="AB182" s="275"/>
      <c r="AC182" s="275"/>
      <c r="AD182" s="275"/>
      <c r="AE182" s="275"/>
    </row>
    <row r="183" spans="1:31" ht="15" customHeight="1" outlineLevel="1" x14ac:dyDescent="0.3">
      <c r="A183" s="275"/>
      <c r="B183" s="475" t="s">
        <v>349</v>
      </c>
      <c r="C183" s="452" t="s">
        <v>42</v>
      </c>
      <c r="D183" s="293" t="s">
        <v>399</v>
      </c>
      <c r="E183" s="276">
        <v>17</v>
      </c>
      <c r="F183" s="442">
        <v>1.8888888888888888</v>
      </c>
      <c r="G183" s="279">
        <v>9</v>
      </c>
      <c r="H183" s="278">
        <v>5.7239057239057242E-2</v>
      </c>
      <c r="I183" s="444">
        <v>1.8941184898631711E-2</v>
      </c>
      <c r="J183" s="278">
        <v>3.8297872340425532E-2</v>
      </c>
      <c r="K183" s="445">
        <v>0</v>
      </c>
      <c r="L183" s="447">
        <v>0</v>
      </c>
      <c r="M183" s="449"/>
      <c r="N183" s="284"/>
      <c r="O183" s="284"/>
      <c r="P183" s="284"/>
      <c r="Q183" s="284"/>
      <c r="R183" s="284"/>
      <c r="S183" s="284"/>
      <c r="T183" s="283"/>
      <c r="U183" s="275"/>
      <c r="V183" s="314"/>
      <c r="W183" s="314"/>
      <c r="X183" s="314"/>
      <c r="Y183" s="275"/>
      <c r="Z183" s="275"/>
      <c r="AA183" s="275"/>
      <c r="AB183" s="275"/>
      <c r="AC183" s="275"/>
      <c r="AD183" s="275"/>
      <c r="AE183" s="275"/>
    </row>
    <row r="184" spans="1:31" ht="15" customHeight="1" outlineLevel="1" x14ac:dyDescent="0.3">
      <c r="A184" s="275"/>
      <c r="B184" s="475" t="s">
        <v>350</v>
      </c>
      <c r="C184" s="452" t="s">
        <v>42</v>
      </c>
      <c r="D184" s="293" t="s">
        <v>389</v>
      </c>
      <c r="E184" s="276">
        <v>16</v>
      </c>
      <c r="F184" s="442">
        <v>1</v>
      </c>
      <c r="G184" s="279">
        <v>16</v>
      </c>
      <c r="H184" s="278">
        <v>5.387205387205387E-2</v>
      </c>
      <c r="I184" s="444">
        <v>-1.4213052510924855E-2</v>
      </c>
      <c r="J184" s="278">
        <v>6.8085106382978725E-2</v>
      </c>
      <c r="K184" s="445">
        <v>6.25E-2</v>
      </c>
      <c r="L184" s="447">
        <v>0.5</v>
      </c>
      <c r="M184" s="449"/>
      <c r="N184" s="284"/>
      <c r="O184" s="284"/>
      <c r="P184" s="284"/>
      <c r="Q184" s="284"/>
      <c r="R184" s="284"/>
      <c r="S184" s="284"/>
      <c r="T184" s="283"/>
      <c r="U184" s="275"/>
      <c r="V184" s="314"/>
      <c r="W184" s="314"/>
      <c r="X184" s="314"/>
      <c r="Y184" s="275"/>
      <c r="Z184" s="275"/>
      <c r="AA184" s="275"/>
      <c r="AB184" s="275"/>
      <c r="AC184" s="275"/>
      <c r="AD184" s="275"/>
      <c r="AE184" s="275"/>
    </row>
    <row r="185" spans="1:31" ht="15" customHeight="1" outlineLevel="1" x14ac:dyDescent="0.3">
      <c r="A185" s="275"/>
      <c r="B185" s="475" t="s">
        <v>351</v>
      </c>
      <c r="C185" s="452" t="s">
        <v>42</v>
      </c>
      <c r="D185" s="293"/>
      <c r="E185" s="276">
        <v>0</v>
      </c>
      <c r="F185" s="442" t="s">
        <v>30</v>
      </c>
      <c r="G185" s="279">
        <v>0</v>
      </c>
      <c r="H185" s="278">
        <v>0</v>
      </c>
      <c r="I185" s="444">
        <v>0</v>
      </c>
      <c r="J185" s="278">
        <v>0</v>
      </c>
      <c r="K185" s="445">
        <v>0</v>
      </c>
      <c r="L185" s="447">
        <v>0</v>
      </c>
      <c r="M185" s="449"/>
      <c r="N185" s="284"/>
      <c r="O185" s="284"/>
      <c r="P185" s="284"/>
      <c r="Q185" s="284"/>
      <c r="R185" s="284"/>
      <c r="S185" s="284"/>
      <c r="T185" s="283"/>
      <c r="U185" s="275"/>
      <c r="V185" s="314"/>
      <c r="W185" s="314"/>
      <c r="X185" s="314"/>
      <c r="Y185" s="275"/>
      <c r="Z185" s="275"/>
      <c r="AA185" s="275"/>
      <c r="AB185" s="275"/>
      <c r="AC185" s="275"/>
      <c r="AD185" s="275"/>
      <c r="AE185" s="275"/>
    </row>
    <row r="186" spans="1:31" ht="15" customHeight="1" outlineLevel="1" x14ac:dyDescent="0.3">
      <c r="A186" s="275"/>
      <c r="B186" s="475" t="s">
        <v>352</v>
      </c>
      <c r="C186" s="455" t="s">
        <v>42</v>
      </c>
      <c r="D186" s="293"/>
      <c r="E186" s="276">
        <v>0</v>
      </c>
      <c r="F186" s="442" t="s">
        <v>30</v>
      </c>
      <c r="G186" s="279">
        <v>0</v>
      </c>
      <c r="H186" s="278">
        <v>0</v>
      </c>
      <c r="I186" s="444">
        <v>0</v>
      </c>
      <c r="J186" s="278">
        <v>0</v>
      </c>
      <c r="K186" s="445">
        <v>0</v>
      </c>
      <c r="L186" s="447">
        <v>0</v>
      </c>
      <c r="M186" s="449"/>
      <c r="N186" s="284"/>
      <c r="O186" s="284"/>
      <c r="P186" s="284"/>
      <c r="Q186" s="284"/>
      <c r="R186" s="284"/>
      <c r="S186" s="284"/>
      <c r="T186" s="283"/>
      <c r="U186" s="275"/>
      <c r="V186" s="314"/>
      <c r="W186" s="314"/>
      <c r="X186" s="314"/>
      <c r="Y186" s="275"/>
      <c r="Z186" s="275"/>
      <c r="AA186" s="275"/>
      <c r="AB186" s="275"/>
      <c r="AC186" s="275"/>
      <c r="AD186" s="275"/>
      <c r="AE186" s="275"/>
    </row>
    <row r="187" spans="1:31" ht="20.100000000000001" customHeight="1" x14ac:dyDescent="0.3">
      <c r="A187" s="275"/>
      <c r="B187" s="450">
        <v>9</v>
      </c>
      <c r="C187" s="691" t="s">
        <v>40</v>
      </c>
      <c r="D187" s="692"/>
      <c r="E187" s="276">
        <v>228</v>
      </c>
      <c r="F187" s="442">
        <v>1.1692307692307693</v>
      </c>
      <c r="G187" s="279">
        <v>195</v>
      </c>
      <c r="H187" s="278">
        <v>2.6291512915129153E-2</v>
      </c>
      <c r="I187" s="444">
        <v>-3.5436882146599236E-2</v>
      </c>
      <c r="J187" s="280">
        <v>6.1728395061728392E-2</v>
      </c>
      <c r="K187" s="445">
        <v>0.34065934065934067</v>
      </c>
      <c r="L187" s="447">
        <v>3.2967032967032968E-2</v>
      </c>
      <c r="M187" s="728" t="s">
        <v>447</v>
      </c>
      <c r="N187" s="729"/>
      <c r="O187" s="729"/>
      <c r="P187" s="729"/>
      <c r="Q187" s="729"/>
      <c r="R187" s="729"/>
      <c r="S187" s="729"/>
      <c r="T187" s="730"/>
      <c r="U187" s="275"/>
      <c r="V187" s="317" t="s">
        <v>595</v>
      </c>
      <c r="W187" s="296" t="s">
        <v>596</v>
      </c>
      <c r="X187" s="314"/>
      <c r="Y187" s="275"/>
      <c r="Z187" s="275"/>
      <c r="AA187" s="275"/>
      <c r="AB187" s="5"/>
      <c r="AC187" s="275"/>
      <c r="AD187" s="275"/>
      <c r="AE187" s="275"/>
    </row>
    <row r="188" spans="1:31" ht="15" customHeight="1" outlineLevel="1" x14ac:dyDescent="0.3">
      <c r="A188" s="275"/>
      <c r="B188" s="475" t="s">
        <v>353</v>
      </c>
      <c r="C188" s="452" t="s">
        <v>40</v>
      </c>
      <c r="D188" s="293" t="s">
        <v>415</v>
      </c>
      <c r="E188" s="276">
        <v>10</v>
      </c>
      <c r="F188" s="442">
        <v>0.2857142857142857</v>
      </c>
      <c r="G188" s="279">
        <v>35</v>
      </c>
      <c r="H188" s="278">
        <v>4.3859649122807015E-2</v>
      </c>
      <c r="I188" s="444">
        <v>-0.13562753036437247</v>
      </c>
      <c r="J188" s="278">
        <v>0.17948717948717949</v>
      </c>
      <c r="K188" s="445">
        <v>0.2</v>
      </c>
      <c r="L188" s="447">
        <v>0</v>
      </c>
      <c r="M188" s="449"/>
      <c r="N188" s="284"/>
      <c r="O188" s="284"/>
      <c r="P188" s="284"/>
      <c r="Q188" s="284"/>
      <c r="R188" s="284"/>
      <c r="S188" s="284"/>
      <c r="T188" s="283"/>
      <c r="U188" s="275"/>
      <c r="V188" s="314"/>
      <c r="W188" s="314"/>
      <c r="X188" s="314"/>
      <c r="Y188" s="275"/>
      <c r="Z188" s="275"/>
      <c r="AA188" s="275"/>
      <c r="AB188" s="275"/>
      <c r="AC188" s="275"/>
      <c r="AD188" s="275"/>
      <c r="AE188" s="275"/>
    </row>
    <row r="189" spans="1:31" ht="15" customHeight="1" outlineLevel="1" x14ac:dyDescent="0.3">
      <c r="A189" s="275"/>
      <c r="B189" s="475" t="s">
        <v>354</v>
      </c>
      <c r="C189" s="452" t="s">
        <v>40</v>
      </c>
      <c r="D189" s="293" t="s">
        <v>407</v>
      </c>
      <c r="E189" s="276">
        <v>2</v>
      </c>
      <c r="F189" s="442" t="s">
        <v>30</v>
      </c>
      <c r="G189" s="279">
        <v>0</v>
      </c>
      <c r="H189" s="278">
        <v>8.771929824561403E-3</v>
      </c>
      <c r="I189" s="444">
        <v>8.771929824561403E-3</v>
      </c>
      <c r="J189" s="278">
        <v>0</v>
      </c>
      <c r="K189" s="445">
        <v>0.5</v>
      </c>
      <c r="L189" s="447">
        <v>0</v>
      </c>
      <c r="M189" s="449"/>
      <c r="N189" s="284"/>
      <c r="O189" s="284"/>
      <c r="P189" s="284"/>
      <c r="Q189" s="284"/>
      <c r="R189" s="284"/>
      <c r="S189" s="284"/>
      <c r="T189" s="283"/>
      <c r="U189" s="275"/>
      <c r="V189" s="314"/>
      <c r="W189" s="314"/>
      <c r="X189" s="314"/>
      <c r="Y189" s="275"/>
      <c r="Z189" s="275"/>
      <c r="AA189" s="275"/>
      <c r="AB189" s="275"/>
      <c r="AC189" s="275"/>
      <c r="AD189" s="275"/>
      <c r="AE189" s="275"/>
    </row>
    <row r="190" spans="1:31" ht="15" customHeight="1" outlineLevel="1" x14ac:dyDescent="0.3">
      <c r="A190" s="275"/>
      <c r="B190" s="475" t="s">
        <v>355</v>
      </c>
      <c r="C190" s="452" t="s">
        <v>40</v>
      </c>
      <c r="D190" s="293" t="s">
        <v>411</v>
      </c>
      <c r="E190" s="276">
        <v>2</v>
      </c>
      <c r="F190" s="442" t="s">
        <v>30</v>
      </c>
      <c r="G190" s="279">
        <v>0</v>
      </c>
      <c r="H190" s="278">
        <v>8.771929824561403E-3</v>
      </c>
      <c r="I190" s="444">
        <v>8.771929824561403E-3</v>
      </c>
      <c r="J190" s="278">
        <v>0</v>
      </c>
      <c r="K190" s="445">
        <v>0.5</v>
      </c>
      <c r="L190" s="447">
        <v>0</v>
      </c>
      <c r="M190" s="449"/>
      <c r="N190" s="284"/>
      <c r="O190" s="284"/>
      <c r="P190" s="284"/>
      <c r="Q190" s="284"/>
      <c r="R190" s="284"/>
      <c r="S190" s="284"/>
      <c r="T190" s="283"/>
      <c r="U190" s="275"/>
      <c r="V190" s="314"/>
      <c r="W190" s="314"/>
      <c r="X190" s="314"/>
      <c r="Y190" s="275"/>
      <c r="Z190" s="275"/>
      <c r="AA190" s="275"/>
      <c r="AB190" s="275"/>
      <c r="AC190" s="275"/>
      <c r="AD190" s="275"/>
      <c r="AE190" s="275"/>
    </row>
    <row r="191" spans="1:31" ht="15" customHeight="1" outlineLevel="1" x14ac:dyDescent="0.3">
      <c r="A191" s="275"/>
      <c r="B191" s="475" t="s">
        <v>356</v>
      </c>
      <c r="C191" s="452" t="s">
        <v>40</v>
      </c>
      <c r="D191" s="293" t="s">
        <v>422</v>
      </c>
      <c r="E191" s="276">
        <v>2</v>
      </c>
      <c r="F191" s="442" t="s">
        <v>30</v>
      </c>
      <c r="G191" s="279">
        <v>0</v>
      </c>
      <c r="H191" s="278">
        <v>8.771929824561403E-3</v>
      </c>
      <c r="I191" s="444">
        <v>8.771929824561403E-3</v>
      </c>
      <c r="J191" s="278">
        <v>0</v>
      </c>
      <c r="K191" s="445">
        <v>0</v>
      </c>
      <c r="L191" s="447">
        <v>0</v>
      </c>
      <c r="M191" s="449"/>
      <c r="N191" s="284"/>
      <c r="O191" s="284"/>
      <c r="P191" s="284"/>
      <c r="Q191" s="284"/>
      <c r="R191" s="284"/>
      <c r="S191" s="284"/>
      <c r="T191" s="283"/>
      <c r="U191" s="275"/>
      <c r="V191" s="314"/>
      <c r="W191" s="314"/>
      <c r="X191" s="314"/>
      <c r="Y191" s="275"/>
      <c r="Z191" s="275"/>
      <c r="AA191" s="275"/>
      <c r="AB191" s="275"/>
      <c r="AC191" s="275"/>
      <c r="AD191" s="275"/>
      <c r="AE191" s="275"/>
    </row>
    <row r="192" spans="1:31" ht="15" customHeight="1" outlineLevel="1" x14ac:dyDescent="0.3">
      <c r="A192" s="275"/>
      <c r="B192" s="475" t="s">
        <v>357</v>
      </c>
      <c r="C192" s="455" t="s">
        <v>40</v>
      </c>
      <c r="D192" s="293" t="s">
        <v>423</v>
      </c>
      <c r="E192" s="276">
        <v>2</v>
      </c>
      <c r="F192" s="442" t="s">
        <v>30</v>
      </c>
      <c r="G192" s="279">
        <v>0</v>
      </c>
      <c r="H192" s="278">
        <v>8.771929824561403E-3</v>
      </c>
      <c r="I192" s="444">
        <v>8.771929824561403E-3</v>
      </c>
      <c r="J192" s="278">
        <v>0</v>
      </c>
      <c r="K192" s="445">
        <v>0</v>
      </c>
      <c r="L192" s="447">
        <v>0</v>
      </c>
      <c r="M192" s="449"/>
      <c r="N192" s="284"/>
      <c r="O192" s="284"/>
      <c r="P192" s="284"/>
      <c r="Q192" s="284"/>
      <c r="R192" s="284"/>
      <c r="S192" s="284"/>
      <c r="T192" s="283"/>
      <c r="U192" s="275"/>
      <c r="V192" s="314"/>
      <c r="W192" s="314"/>
      <c r="X192" s="314"/>
      <c r="Y192" s="275"/>
      <c r="Z192" s="275"/>
      <c r="AA192" s="275"/>
      <c r="AB192" s="275"/>
      <c r="AC192" s="275"/>
      <c r="AD192" s="275"/>
      <c r="AE192" s="275"/>
    </row>
    <row r="193" spans="1:2034 2049:3060 3075:4086 4101:5112 5127:6138 6153:7164 7179:8190 8205:9216 9231:12275 12290:13301 13316:14327 14342:15353 15368:16379" ht="20.100000000000001" customHeight="1" x14ac:dyDescent="0.3">
      <c r="A193" s="275"/>
      <c r="B193" s="441">
        <v>10</v>
      </c>
      <c r="C193" s="691" t="s">
        <v>34</v>
      </c>
      <c r="D193" s="694"/>
      <c r="E193" s="277">
        <v>184</v>
      </c>
      <c r="F193" s="442">
        <v>0.90196078431372551</v>
      </c>
      <c r="G193" s="279">
        <v>204</v>
      </c>
      <c r="H193" s="278">
        <v>2.1217712177121772E-2</v>
      </c>
      <c r="I193" s="444">
        <v>-4.3359685733609474E-2</v>
      </c>
      <c r="J193" s="280">
        <v>6.4577397910731249E-2</v>
      </c>
      <c r="K193" s="445">
        <v>0.30136986301369861</v>
      </c>
      <c r="L193" s="447">
        <v>2.7397260273972601E-2</v>
      </c>
      <c r="M193" s="728" t="s">
        <v>509</v>
      </c>
      <c r="N193" s="729"/>
      <c r="O193" s="729"/>
      <c r="P193" s="729"/>
      <c r="Q193" s="729"/>
      <c r="R193" s="729"/>
      <c r="S193" s="729"/>
      <c r="T193" s="730"/>
      <c r="U193" s="275"/>
      <c r="V193" s="317" t="s">
        <v>597</v>
      </c>
      <c r="W193" s="296">
        <v>0</v>
      </c>
      <c r="X193" s="314"/>
      <c r="Y193" s="275"/>
      <c r="Z193" s="275"/>
      <c r="AA193" s="275"/>
      <c r="AB193" s="5"/>
      <c r="AC193" s="275"/>
      <c r="AD193" s="275"/>
      <c r="AE193" s="275"/>
    </row>
    <row r="194" spans="1:2034 2049:3060 3075:4086 4101:5112 5127:6138 6153:7164 7179:8190 8205:9216 9231:12275 12290:13301 13316:14327 14342:15353 15368:16379" ht="15" customHeight="1" outlineLevel="1" x14ac:dyDescent="0.3">
      <c r="A194" s="275"/>
      <c r="B194" s="474" t="s">
        <v>358</v>
      </c>
      <c r="C194" s="452" t="s">
        <v>34</v>
      </c>
      <c r="D194" s="294" t="s">
        <v>402</v>
      </c>
      <c r="E194" s="276">
        <v>38</v>
      </c>
      <c r="F194" s="442">
        <v>1.52</v>
      </c>
      <c r="G194" s="279">
        <v>25</v>
      </c>
      <c r="H194" s="278">
        <v>0.20652173913043478</v>
      </c>
      <c r="I194" s="444">
        <v>8.3972719522591652E-2</v>
      </c>
      <c r="J194" s="278">
        <v>0.12254901960784313</v>
      </c>
      <c r="K194" s="445">
        <v>0.18421052631578946</v>
      </c>
      <c r="L194" s="447">
        <v>7.8947368421052627E-2</v>
      </c>
      <c r="M194" s="456"/>
      <c r="N194" s="282"/>
      <c r="O194" s="282"/>
      <c r="P194" s="282"/>
      <c r="Q194" s="282"/>
      <c r="R194" s="282"/>
      <c r="S194" s="282"/>
      <c r="T194" s="281"/>
      <c r="U194" s="275"/>
      <c r="V194" s="314"/>
      <c r="W194" s="314"/>
      <c r="X194" s="314"/>
      <c r="Y194" s="275"/>
      <c r="Z194" s="275"/>
      <c r="AA194" s="275"/>
      <c r="AB194" s="275"/>
      <c r="AC194" s="275"/>
      <c r="AD194" s="275"/>
      <c r="AE194" s="275"/>
    </row>
    <row r="195" spans="1:2034 2049:3060 3075:4086 4101:5112 5127:6138 6153:7164 7179:8190 8205:9216 9231:12275 12290:13301 13316:14327 14342:15353 15368:16379" ht="15" customHeight="1" outlineLevel="1" x14ac:dyDescent="0.3">
      <c r="A195" s="275"/>
      <c r="B195" s="475" t="s">
        <v>359</v>
      </c>
      <c r="C195" s="452" t="s">
        <v>34</v>
      </c>
      <c r="D195" s="293" t="s">
        <v>400</v>
      </c>
      <c r="E195" s="276">
        <v>9</v>
      </c>
      <c r="F195" s="442">
        <v>0.19148936170212766</v>
      </c>
      <c r="G195" s="279">
        <v>47</v>
      </c>
      <c r="H195" s="278">
        <v>4.8913043478260872E-2</v>
      </c>
      <c r="I195" s="444">
        <v>-0.18147911338448422</v>
      </c>
      <c r="J195" s="278">
        <v>0.23039215686274508</v>
      </c>
      <c r="K195" s="445">
        <v>0.1111111111111111</v>
      </c>
      <c r="L195" s="447">
        <v>0</v>
      </c>
      <c r="M195" s="456"/>
      <c r="N195" s="282"/>
      <c r="O195" s="282"/>
      <c r="P195" s="282"/>
      <c r="Q195" s="282"/>
      <c r="R195" s="282"/>
      <c r="S195" s="282"/>
      <c r="T195" s="281"/>
      <c r="U195" s="275"/>
      <c r="V195" s="314"/>
      <c r="W195" s="314"/>
      <c r="X195" s="314"/>
      <c r="Y195" s="275"/>
      <c r="Z195" s="275"/>
      <c r="AA195" s="275"/>
      <c r="AB195" s="275"/>
      <c r="AC195" s="275"/>
      <c r="AD195" s="275"/>
      <c r="AE195" s="275"/>
    </row>
    <row r="196" spans="1:2034 2049:3060 3075:4086 4101:5112 5127:6138 6153:7164 7179:8190 8205:9216 9231:12275 12290:13301 13316:14327 14342:15353 15368:16379" ht="15" customHeight="1" outlineLevel="1" x14ac:dyDescent="0.3">
      <c r="A196" s="275"/>
      <c r="B196" s="475" t="s">
        <v>360</v>
      </c>
      <c r="C196" s="452" t="s">
        <v>34</v>
      </c>
      <c r="D196" s="293" t="s">
        <v>416</v>
      </c>
      <c r="E196" s="276">
        <v>6</v>
      </c>
      <c r="F196" s="442">
        <v>0.1111111111111111</v>
      </c>
      <c r="G196" s="279">
        <v>54</v>
      </c>
      <c r="H196" s="278">
        <v>3.2608695652173912E-2</v>
      </c>
      <c r="I196" s="444">
        <v>-0.23209718670076726</v>
      </c>
      <c r="J196" s="278">
        <v>0.26470588235294118</v>
      </c>
      <c r="K196" s="445">
        <v>0</v>
      </c>
      <c r="L196" s="447">
        <v>0</v>
      </c>
      <c r="M196" s="456"/>
      <c r="N196" s="282"/>
      <c r="O196" s="282"/>
      <c r="P196" s="282"/>
      <c r="Q196" s="282"/>
      <c r="R196" s="282"/>
      <c r="S196" s="282"/>
      <c r="T196" s="281"/>
      <c r="U196" s="275"/>
      <c r="V196" s="314"/>
      <c r="W196" s="314"/>
      <c r="X196" s="314"/>
      <c r="Y196" s="275"/>
      <c r="Z196" s="275"/>
      <c r="AA196" s="275"/>
      <c r="AB196" s="275"/>
      <c r="AC196" s="275"/>
      <c r="AD196" s="275"/>
      <c r="AE196" s="275"/>
    </row>
    <row r="197" spans="1:2034 2049:3060 3075:4086 4101:5112 5127:6138 6153:7164 7179:8190 8205:9216 9231:12275 12290:13301 13316:14327 14342:15353 15368:16379" ht="15" customHeight="1" outlineLevel="1" x14ac:dyDescent="0.3">
      <c r="A197" s="275"/>
      <c r="B197" s="475" t="s">
        <v>361</v>
      </c>
      <c r="C197" s="452" t="s">
        <v>34</v>
      </c>
      <c r="D197" s="293" t="s">
        <v>401</v>
      </c>
      <c r="E197" s="276">
        <v>3</v>
      </c>
      <c r="F197" s="442" t="s">
        <v>30</v>
      </c>
      <c r="G197" s="279">
        <v>0</v>
      </c>
      <c r="H197" s="278">
        <v>1.6304347826086956E-2</v>
      </c>
      <c r="I197" s="444">
        <v>1.6304347826086956E-2</v>
      </c>
      <c r="J197" s="278">
        <v>0</v>
      </c>
      <c r="K197" s="445">
        <v>1</v>
      </c>
      <c r="L197" s="447">
        <v>0</v>
      </c>
      <c r="M197" s="456"/>
      <c r="N197" s="282"/>
      <c r="O197" s="282"/>
      <c r="P197" s="282"/>
      <c r="Q197" s="282"/>
      <c r="R197" s="282"/>
      <c r="S197" s="282"/>
      <c r="T197" s="281"/>
      <c r="U197" s="275"/>
      <c r="V197" s="314"/>
      <c r="W197" s="314"/>
      <c r="X197" s="314"/>
      <c r="Y197" s="275"/>
      <c r="Z197" s="275"/>
      <c r="AA197" s="275"/>
      <c r="AB197" s="275"/>
      <c r="AC197" s="275"/>
      <c r="AD197" s="275"/>
      <c r="AE197" s="275"/>
    </row>
    <row r="198" spans="1:2034 2049:3060 3075:4086 4101:5112 5127:6138 6153:7164 7179:8190 8205:9216 9231:12275 12290:13301 13316:14327 14342:15353 15368:16379" ht="15" customHeight="1" outlineLevel="1" x14ac:dyDescent="0.3">
      <c r="A198" s="275"/>
      <c r="B198" s="475" t="s">
        <v>362</v>
      </c>
      <c r="C198" s="455" t="s">
        <v>34</v>
      </c>
      <c r="D198" s="293" t="s">
        <v>425</v>
      </c>
      <c r="E198" s="276">
        <v>1</v>
      </c>
      <c r="F198" s="442">
        <v>0.05</v>
      </c>
      <c r="G198" s="279">
        <v>20</v>
      </c>
      <c r="H198" s="278">
        <v>5.434782608695652E-3</v>
      </c>
      <c r="I198" s="444">
        <v>-9.260443307757886E-2</v>
      </c>
      <c r="J198" s="278">
        <v>9.8039215686274508E-2</v>
      </c>
      <c r="K198" s="445">
        <v>0</v>
      </c>
      <c r="L198" s="447">
        <v>0</v>
      </c>
      <c r="M198" s="456"/>
      <c r="N198" s="282"/>
      <c r="O198" s="282"/>
      <c r="P198" s="282"/>
      <c r="Q198" s="282"/>
      <c r="R198" s="282"/>
      <c r="S198" s="282"/>
      <c r="T198" s="281"/>
      <c r="U198" s="275"/>
      <c r="V198" s="314"/>
      <c r="W198" s="314"/>
      <c r="X198" s="314"/>
      <c r="Y198" s="275"/>
      <c r="Z198" s="275"/>
      <c r="AA198" s="275"/>
      <c r="AB198" s="275"/>
      <c r="AC198" s="275"/>
      <c r="AD198" s="275"/>
      <c r="AE198" s="275"/>
    </row>
    <row r="199" spans="1:2034 2049:3060 3075:4086 4101:5112 5127:6138 6153:7164 7179:8190 8205:9216 9231:12275 12290:13301 13316:14327 14342:15353 15368:16379" x14ac:dyDescent="0.3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96"/>
      <c r="W199" s="314"/>
      <c r="X199" s="314"/>
      <c r="Y199" s="275"/>
      <c r="Z199" s="275"/>
      <c r="AA199" s="275"/>
      <c r="AB199" s="5"/>
      <c r="AC199" s="275"/>
      <c r="AD199" s="275"/>
      <c r="AE199" s="275"/>
    </row>
    <row r="200" spans="1:2034 2049:3060 3075:4086 4101:5112 5127:6138 6153:7164 7179:8190 8205:9216 9231:12275 12290:13301 13316:14327 14342:15353 15368:16379" ht="18.75" customHeight="1" x14ac:dyDescent="0.3">
      <c r="A200" s="275"/>
      <c r="B200" s="331" t="s">
        <v>368</v>
      </c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275"/>
      <c r="V200" s="314"/>
      <c r="W200" s="314"/>
      <c r="X200" s="314"/>
      <c r="Y200" s="275"/>
      <c r="Z200" s="275"/>
      <c r="AA200" s="275"/>
      <c r="AB200" s="275"/>
      <c r="AC200" s="275"/>
      <c r="AD200" s="275"/>
      <c r="AE200" s="275"/>
    </row>
    <row r="201" spans="1:2034 2049:3060 3075:4086 4101:5112 5127:6138 6153:7164 7179:8190 8205:9216 9231:12275 12290:13301 13316:14327 14342:15353 15368:16379" ht="39.950000000000003" customHeight="1" x14ac:dyDescent="0.3">
      <c r="A201" s="275"/>
      <c r="B201" s="656" t="s">
        <v>491</v>
      </c>
      <c r="C201" s="657"/>
      <c r="D201" s="657"/>
      <c r="E201" s="657"/>
      <c r="F201" s="657"/>
      <c r="G201" s="657"/>
      <c r="H201" s="657"/>
      <c r="I201" s="657"/>
      <c r="J201" s="657"/>
      <c r="K201" s="657"/>
      <c r="L201" s="657"/>
      <c r="M201" s="657"/>
      <c r="N201" s="657"/>
      <c r="O201" s="657"/>
      <c r="P201" s="657"/>
      <c r="Q201" s="657"/>
      <c r="R201" s="657"/>
      <c r="S201" s="657"/>
      <c r="T201" s="657"/>
      <c r="U201" s="275"/>
      <c r="V201" s="314"/>
      <c r="W201" s="314"/>
      <c r="X201" s="314"/>
      <c r="Y201" s="275"/>
      <c r="Z201" s="275"/>
      <c r="AA201" s="275"/>
      <c r="AB201" s="275"/>
      <c r="AC201" s="275"/>
      <c r="AD201" s="275"/>
      <c r="AE201" s="275"/>
    </row>
    <row r="202" spans="1:2034 2049:3060 3075:4086 4101:5112 5127:6138 6153:7164 7179:8190 8205:9216 9231:12275 12290:13301 13316:14327 14342:15353 15368:16379" s="178" customFormat="1" ht="7.5" customHeight="1" x14ac:dyDescent="0.3">
      <c r="A202" s="331"/>
      <c r="T202" s="331"/>
      <c r="V202" s="312"/>
      <c r="W202" s="312"/>
      <c r="X202" s="312"/>
      <c r="AI202" s="259"/>
      <c r="AJ202" s="259"/>
      <c r="AK202" s="259"/>
      <c r="AL202" s="259"/>
      <c r="AM202" s="331"/>
      <c r="BB202" s="259"/>
      <c r="BC202" s="259"/>
      <c r="BD202" s="259"/>
      <c r="BE202" s="259"/>
      <c r="BF202" s="331"/>
      <c r="BU202" s="259"/>
      <c r="BV202" s="259"/>
      <c r="BW202" s="259"/>
      <c r="BX202" s="259"/>
      <c r="BY202" s="331"/>
      <c r="CN202" s="259"/>
      <c r="CO202" s="259"/>
      <c r="CP202" s="259"/>
      <c r="CQ202" s="259"/>
      <c r="CR202" s="331"/>
      <c r="DG202" s="259"/>
      <c r="DH202" s="259"/>
      <c r="DI202" s="259"/>
      <c r="DJ202" s="259"/>
      <c r="DK202" s="331"/>
      <c r="DZ202" s="259"/>
      <c r="EA202" s="259"/>
      <c r="EB202" s="259"/>
      <c r="EC202" s="259"/>
      <c r="ED202" s="331"/>
      <c r="ES202" s="259"/>
      <c r="ET202" s="259"/>
      <c r="EU202" s="259"/>
      <c r="EV202" s="259"/>
      <c r="EW202" s="331"/>
      <c r="FL202" s="259"/>
      <c r="FM202" s="259"/>
      <c r="FN202" s="259"/>
      <c r="FO202" s="259"/>
      <c r="FP202" s="331"/>
      <c r="GE202" s="259"/>
      <c r="GF202" s="259"/>
      <c r="GG202" s="259"/>
      <c r="GH202" s="259"/>
      <c r="GI202" s="331"/>
      <c r="GX202" s="259"/>
      <c r="GY202" s="259"/>
      <c r="GZ202" s="259"/>
      <c r="HA202" s="259"/>
      <c r="HB202" s="331"/>
      <c r="HQ202" s="259"/>
      <c r="HR202" s="259"/>
      <c r="HS202" s="259"/>
      <c r="HT202" s="259"/>
      <c r="HU202" s="331"/>
      <c r="IJ202" s="259"/>
      <c r="IK202" s="259"/>
      <c r="IL202" s="259"/>
      <c r="IM202" s="259"/>
      <c r="IN202" s="331"/>
      <c r="JC202" s="259"/>
      <c r="JD202" s="259"/>
      <c r="JE202" s="259"/>
      <c r="JF202" s="259"/>
      <c r="JG202" s="331"/>
      <c r="JV202" s="259"/>
      <c r="JW202" s="259"/>
      <c r="JX202" s="259"/>
      <c r="JY202" s="259"/>
      <c r="JZ202" s="331"/>
      <c r="KO202" s="259"/>
      <c r="KP202" s="259"/>
      <c r="KQ202" s="259"/>
      <c r="KR202" s="259"/>
      <c r="KS202" s="331"/>
      <c r="LH202" s="259"/>
      <c r="LI202" s="259"/>
      <c r="LJ202" s="259"/>
      <c r="LK202" s="259"/>
      <c r="LL202" s="331"/>
      <c r="MA202" s="259"/>
      <c r="MB202" s="259"/>
      <c r="MC202" s="259"/>
      <c r="MD202" s="259"/>
      <c r="ME202" s="331"/>
      <c r="MT202" s="259"/>
      <c r="MU202" s="259"/>
      <c r="MV202" s="259"/>
      <c r="MW202" s="259"/>
      <c r="MX202" s="331"/>
      <c r="NM202" s="259"/>
      <c r="NN202" s="259"/>
      <c r="NO202" s="259"/>
      <c r="NP202" s="259"/>
      <c r="NQ202" s="331"/>
      <c r="OF202" s="259"/>
      <c r="OG202" s="259"/>
      <c r="OH202" s="259"/>
      <c r="OI202" s="259"/>
      <c r="OJ202" s="331"/>
      <c r="OY202" s="259"/>
      <c r="OZ202" s="259"/>
      <c r="PA202" s="259"/>
      <c r="PB202" s="259"/>
      <c r="PC202" s="331"/>
      <c r="PR202" s="259"/>
      <c r="PS202" s="259"/>
      <c r="PT202" s="259"/>
      <c r="PU202" s="259"/>
      <c r="PV202" s="331"/>
      <c r="QK202" s="259"/>
      <c r="QL202" s="259"/>
      <c r="QM202" s="259"/>
      <c r="QN202" s="259"/>
      <c r="QO202" s="331"/>
      <c r="RD202" s="259"/>
      <c r="RE202" s="259"/>
      <c r="RF202" s="259"/>
      <c r="RG202" s="259"/>
      <c r="RH202" s="331"/>
      <c r="RW202" s="259"/>
      <c r="RX202" s="259"/>
      <c r="RY202" s="259"/>
      <c r="RZ202" s="259"/>
      <c r="SA202" s="331"/>
      <c r="SP202" s="259"/>
      <c r="SQ202" s="259"/>
      <c r="SR202" s="259"/>
      <c r="SS202" s="259"/>
      <c r="ST202" s="331"/>
      <c r="TI202" s="259"/>
      <c r="TJ202" s="259"/>
      <c r="TK202" s="259"/>
      <c r="TL202" s="259"/>
      <c r="TM202" s="331"/>
      <c r="UB202" s="259"/>
      <c r="UC202" s="259"/>
      <c r="UD202" s="259"/>
      <c r="UE202" s="259"/>
      <c r="UF202" s="331"/>
      <c r="UU202" s="259"/>
      <c r="UV202" s="259"/>
      <c r="UW202" s="259"/>
      <c r="UX202" s="259"/>
      <c r="UY202" s="331"/>
      <c r="VN202" s="259"/>
      <c r="VO202" s="259"/>
      <c r="VP202" s="259"/>
      <c r="VQ202" s="259"/>
      <c r="VR202" s="331"/>
      <c r="WG202" s="259"/>
      <c r="WH202" s="259"/>
      <c r="WI202" s="259"/>
      <c r="WJ202" s="259"/>
      <c r="WK202" s="331"/>
      <c r="WZ202" s="259"/>
      <c r="XA202" s="259"/>
      <c r="XB202" s="259"/>
      <c r="XC202" s="259"/>
      <c r="XD202" s="331"/>
      <c r="XS202" s="259"/>
      <c r="XT202" s="259"/>
      <c r="XU202" s="259"/>
      <c r="XV202" s="259"/>
      <c r="XW202" s="331"/>
      <c r="YL202" s="259"/>
      <c r="YM202" s="259"/>
      <c r="YN202" s="259"/>
      <c r="YO202" s="259"/>
      <c r="YP202" s="331"/>
      <c r="ZE202" s="259"/>
      <c r="ZF202" s="259"/>
      <c r="ZG202" s="259"/>
      <c r="ZH202" s="259"/>
      <c r="ZI202" s="331"/>
      <c r="ZX202" s="259"/>
      <c r="ZY202" s="259"/>
      <c r="ZZ202" s="259"/>
      <c r="AAA202" s="259"/>
      <c r="AAB202" s="331"/>
      <c r="AAQ202" s="259"/>
      <c r="AAR202" s="259"/>
      <c r="AAS202" s="259"/>
      <c r="AAT202" s="259"/>
      <c r="AAU202" s="331"/>
      <c r="ABJ202" s="259"/>
      <c r="ABK202" s="259"/>
      <c r="ABL202" s="259"/>
      <c r="ABM202" s="259"/>
      <c r="ABN202" s="331"/>
      <c r="ACC202" s="259"/>
      <c r="ACD202" s="259"/>
      <c r="ACE202" s="259"/>
      <c r="ACF202" s="259"/>
      <c r="ACG202" s="331"/>
      <c r="ACV202" s="259"/>
      <c r="ACW202" s="259"/>
      <c r="ACX202" s="259"/>
      <c r="ACY202" s="259"/>
      <c r="ACZ202" s="331"/>
      <c r="ADO202" s="259"/>
      <c r="ADP202" s="259"/>
      <c r="ADQ202" s="259"/>
      <c r="ADR202" s="259"/>
      <c r="ADS202" s="331"/>
      <c r="AEH202" s="259"/>
      <c r="AEI202" s="259"/>
      <c r="AEJ202" s="259"/>
      <c r="AEK202" s="259"/>
      <c r="AEL202" s="331"/>
      <c r="AFA202" s="259"/>
      <c r="AFB202" s="259"/>
      <c r="AFC202" s="259"/>
      <c r="AFD202" s="259"/>
      <c r="AFE202" s="331"/>
      <c r="AFT202" s="259"/>
      <c r="AFU202" s="259"/>
      <c r="AFV202" s="259"/>
      <c r="AFW202" s="259"/>
      <c r="AFX202" s="331"/>
      <c r="AGM202" s="259"/>
      <c r="AGN202" s="259"/>
      <c r="AGO202" s="259"/>
      <c r="AGP202" s="259"/>
      <c r="AGQ202" s="331"/>
      <c r="AHF202" s="259"/>
      <c r="AHG202" s="259"/>
      <c r="AHH202" s="259"/>
      <c r="AHI202" s="259"/>
      <c r="AHJ202" s="331"/>
      <c r="AHY202" s="259"/>
      <c r="AHZ202" s="259"/>
      <c r="AIA202" s="259"/>
      <c r="AIB202" s="259"/>
      <c r="AIC202" s="331"/>
      <c r="AIR202" s="259"/>
      <c r="AIS202" s="259"/>
      <c r="AIT202" s="259"/>
      <c r="AIU202" s="259"/>
      <c r="AIV202" s="331"/>
      <c r="AJK202" s="259"/>
      <c r="AJL202" s="259"/>
      <c r="AJM202" s="259"/>
      <c r="AJN202" s="259"/>
      <c r="AJO202" s="331"/>
      <c r="AKD202" s="259"/>
      <c r="AKE202" s="259"/>
      <c r="AKF202" s="259"/>
      <c r="AKG202" s="259"/>
      <c r="AKH202" s="331"/>
      <c r="AKW202" s="259"/>
      <c r="AKX202" s="259"/>
      <c r="AKY202" s="259"/>
      <c r="AKZ202" s="259"/>
      <c r="ALA202" s="331"/>
      <c r="ALP202" s="259"/>
      <c r="ALQ202" s="259"/>
      <c r="ALR202" s="259"/>
      <c r="ALS202" s="259"/>
      <c r="ALT202" s="331"/>
      <c r="AMI202" s="259"/>
      <c r="AMJ202" s="259"/>
      <c r="AMK202" s="259"/>
      <c r="AML202" s="259"/>
      <c r="AMM202" s="331"/>
      <c r="ANB202" s="259"/>
      <c r="ANC202" s="259"/>
      <c r="AND202" s="259"/>
      <c r="ANE202" s="259"/>
      <c r="ANF202" s="331"/>
      <c r="ANU202" s="259"/>
      <c r="ANV202" s="259"/>
      <c r="ANW202" s="259"/>
      <c r="ANX202" s="259"/>
      <c r="ANY202" s="331"/>
      <c r="AON202" s="259"/>
      <c r="AOO202" s="259"/>
      <c r="AOP202" s="259"/>
      <c r="AOQ202" s="259"/>
      <c r="AOR202" s="331"/>
      <c r="APG202" s="259"/>
      <c r="APH202" s="259"/>
      <c r="API202" s="259"/>
      <c r="APJ202" s="259"/>
      <c r="APK202" s="331"/>
      <c r="APZ202" s="259"/>
      <c r="AQA202" s="259"/>
      <c r="AQB202" s="259"/>
      <c r="AQC202" s="259"/>
      <c r="AQD202" s="331"/>
      <c r="AQS202" s="259"/>
      <c r="AQT202" s="259"/>
      <c r="AQU202" s="259"/>
      <c r="AQV202" s="259"/>
      <c r="AQW202" s="331"/>
      <c r="ARL202" s="259"/>
      <c r="ARM202" s="259"/>
      <c r="ARN202" s="259"/>
      <c r="ARO202" s="259"/>
      <c r="ARP202" s="331"/>
      <c r="ASE202" s="259"/>
      <c r="ASF202" s="259"/>
      <c r="ASG202" s="259"/>
      <c r="ASH202" s="259"/>
      <c r="ASI202" s="331"/>
      <c r="ASX202" s="259"/>
      <c r="ASY202" s="259"/>
      <c r="ASZ202" s="259"/>
      <c r="ATA202" s="259"/>
      <c r="ATB202" s="331"/>
      <c r="ATQ202" s="259"/>
      <c r="ATR202" s="259"/>
      <c r="ATS202" s="259"/>
      <c r="ATT202" s="259"/>
      <c r="ATU202" s="331"/>
      <c r="AUJ202" s="259"/>
      <c r="AUK202" s="259"/>
      <c r="AUL202" s="259"/>
      <c r="AUM202" s="259"/>
      <c r="AUN202" s="331"/>
      <c r="AVC202" s="259"/>
      <c r="AVD202" s="259"/>
      <c r="AVE202" s="259"/>
      <c r="AVF202" s="259"/>
      <c r="AVG202" s="331"/>
      <c r="AVV202" s="259"/>
      <c r="AVW202" s="259"/>
      <c r="AVX202" s="259"/>
      <c r="AVY202" s="259"/>
      <c r="AVZ202" s="331"/>
      <c r="AWO202" s="259"/>
      <c r="AWP202" s="259"/>
      <c r="AWQ202" s="259"/>
      <c r="AWR202" s="259"/>
      <c r="AWS202" s="331"/>
      <c r="AXH202" s="259"/>
      <c r="AXI202" s="259"/>
      <c r="AXJ202" s="259"/>
      <c r="AXK202" s="259"/>
      <c r="AXL202" s="331"/>
      <c r="AYA202" s="259"/>
      <c r="AYB202" s="259"/>
      <c r="AYC202" s="259"/>
      <c r="AYD202" s="259"/>
      <c r="AYE202" s="331"/>
      <c r="AYT202" s="259"/>
      <c r="AYU202" s="259"/>
      <c r="AYV202" s="259"/>
      <c r="AYW202" s="259"/>
      <c r="AYX202" s="331"/>
      <c r="AZM202" s="259"/>
      <c r="AZN202" s="259"/>
      <c r="AZO202" s="259"/>
      <c r="AZP202" s="259"/>
      <c r="AZQ202" s="331"/>
      <c r="BAF202" s="259"/>
      <c r="BAG202" s="259"/>
      <c r="BAH202" s="259"/>
      <c r="BAI202" s="259"/>
      <c r="BAJ202" s="331"/>
      <c r="BAY202" s="259"/>
      <c r="BAZ202" s="259"/>
      <c r="BBA202" s="259"/>
      <c r="BBB202" s="259"/>
      <c r="BBC202" s="331"/>
      <c r="BBR202" s="259"/>
      <c r="BBS202" s="259"/>
      <c r="BBT202" s="259"/>
      <c r="BBU202" s="259"/>
      <c r="BBV202" s="331"/>
      <c r="BCK202" s="259"/>
      <c r="BCL202" s="259"/>
      <c r="BCM202" s="259"/>
      <c r="BCN202" s="259"/>
      <c r="BCO202" s="331"/>
      <c r="BDD202" s="259"/>
      <c r="BDE202" s="259"/>
      <c r="BDF202" s="259"/>
      <c r="BDG202" s="259"/>
      <c r="BDH202" s="331"/>
      <c r="BDW202" s="259"/>
      <c r="BDX202" s="259"/>
      <c r="BDY202" s="259"/>
      <c r="BDZ202" s="259"/>
      <c r="BEA202" s="331"/>
      <c r="BEP202" s="259"/>
      <c r="BEQ202" s="259"/>
      <c r="BER202" s="259"/>
      <c r="BES202" s="259"/>
      <c r="BET202" s="331"/>
      <c r="BFI202" s="259"/>
      <c r="BFJ202" s="259"/>
      <c r="BFK202" s="259"/>
      <c r="BFL202" s="259"/>
      <c r="BFM202" s="331"/>
      <c r="BGB202" s="259"/>
      <c r="BGC202" s="259"/>
      <c r="BGD202" s="259"/>
      <c r="BGE202" s="259"/>
      <c r="BGF202" s="331"/>
      <c r="BGU202" s="259"/>
      <c r="BGV202" s="259"/>
      <c r="BGW202" s="259"/>
      <c r="BGX202" s="259"/>
      <c r="BGY202" s="331"/>
      <c r="BHN202" s="259"/>
      <c r="BHO202" s="259"/>
      <c r="BHP202" s="259"/>
      <c r="BHQ202" s="259"/>
      <c r="BHR202" s="331"/>
      <c r="BIG202" s="259"/>
      <c r="BIH202" s="259"/>
      <c r="BII202" s="259"/>
      <c r="BIJ202" s="259"/>
      <c r="BIK202" s="331"/>
      <c r="BIZ202" s="259"/>
      <c r="BJA202" s="259"/>
      <c r="BJB202" s="259"/>
      <c r="BJC202" s="259"/>
      <c r="BJD202" s="331"/>
      <c r="BJS202" s="259"/>
      <c r="BJT202" s="259"/>
      <c r="BJU202" s="259"/>
      <c r="BJV202" s="259"/>
      <c r="BJW202" s="331"/>
      <c r="BKL202" s="259"/>
      <c r="BKM202" s="259"/>
      <c r="BKN202" s="259"/>
      <c r="BKO202" s="259"/>
      <c r="BKP202" s="331"/>
      <c r="BLE202" s="259"/>
      <c r="BLF202" s="259"/>
      <c r="BLG202" s="259"/>
      <c r="BLH202" s="259"/>
      <c r="BLI202" s="331"/>
      <c r="BLX202" s="259"/>
      <c r="BLY202" s="259"/>
      <c r="BLZ202" s="259"/>
      <c r="BMA202" s="259"/>
      <c r="BMB202" s="331"/>
      <c r="BMQ202" s="259"/>
      <c r="BMR202" s="259"/>
      <c r="BMS202" s="259"/>
      <c r="BMT202" s="259"/>
      <c r="BMU202" s="331"/>
      <c r="BNJ202" s="259"/>
      <c r="BNK202" s="259"/>
      <c r="BNL202" s="259"/>
      <c r="BNM202" s="259"/>
      <c r="BNN202" s="331"/>
      <c r="BOC202" s="259"/>
      <c r="BOD202" s="259"/>
      <c r="BOE202" s="259"/>
      <c r="BOF202" s="259"/>
      <c r="BOG202" s="331"/>
      <c r="BOV202" s="259"/>
      <c r="BOW202" s="259"/>
      <c r="BOX202" s="259"/>
      <c r="BOY202" s="259"/>
      <c r="BOZ202" s="331"/>
      <c r="BPO202" s="259"/>
      <c r="BPP202" s="259"/>
      <c r="BPQ202" s="259"/>
      <c r="BPR202" s="259"/>
      <c r="BPS202" s="331"/>
      <c r="BQH202" s="259"/>
      <c r="BQI202" s="259"/>
      <c r="BQJ202" s="259"/>
      <c r="BQK202" s="259"/>
      <c r="BQL202" s="331"/>
      <c r="BRA202" s="259"/>
      <c r="BRB202" s="259"/>
      <c r="BRC202" s="259"/>
      <c r="BRD202" s="259"/>
      <c r="BRE202" s="331"/>
      <c r="BRT202" s="259"/>
      <c r="BRU202" s="259"/>
      <c r="BRV202" s="259"/>
      <c r="BRW202" s="259"/>
      <c r="BRX202" s="331"/>
      <c r="BSM202" s="259"/>
      <c r="BSN202" s="259"/>
      <c r="BSO202" s="259"/>
      <c r="BSP202" s="259"/>
      <c r="BSQ202" s="331"/>
      <c r="BTF202" s="259"/>
      <c r="BTG202" s="259"/>
      <c r="BTH202" s="259"/>
      <c r="BTI202" s="259"/>
      <c r="BTJ202" s="331"/>
      <c r="BTY202" s="259"/>
      <c r="BTZ202" s="259"/>
      <c r="BUA202" s="259"/>
      <c r="BUB202" s="259"/>
      <c r="BUC202" s="331"/>
      <c r="BUR202" s="259"/>
      <c r="BUS202" s="259"/>
      <c r="BUT202" s="259"/>
      <c r="BUU202" s="259"/>
      <c r="BUV202" s="331"/>
      <c r="BVK202" s="259"/>
      <c r="BVL202" s="259"/>
      <c r="BVM202" s="259"/>
      <c r="BVN202" s="259"/>
      <c r="BVO202" s="331"/>
      <c r="BWD202" s="259"/>
      <c r="BWE202" s="259"/>
      <c r="BWF202" s="259"/>
      <c r="BWG202" s="259"/>
      <c r="BWH202" s="331"/>
      <c r="BWW202" s="259"/>
      <c r="BWX202" s="259"/>
      <c r="BWY202" s="259"/>
      <c r="BWZ202" s="259"/>
      <c r="BXA202" s="331"/>
      <c r="BXP202" s="259"/>
      <c r="BXQ202" s="259"/>
      <c r="BXR202" s="259"/>
      <c r="BXS202" s="259"/>
      <c r="BXT202" s="331"/>
      <c r="BYI202" s="259"/>
      <c r="BYJ202" s="259"/>
      <c r="BYK202" s="259"/>
      <c r="BYL202" s="259"/>
      <c r="BYM202" s="331"/>
      <c r="BZB202" s="259"/>
      <c r="BZC202" s="259"/>
      <c r="BZD202" s="259"/>
      <c r="BZE202" s="259"/>
      <c r="BZF202" s="331"/>
      <c r="BZU202" s="259"/>
      <c r="BZV202" s="259"/>
      <c r="BZW202" s="259"/>
      <c r="BZX202" s="259"/>
      <c r="BZY202" s="331"/>
      <c r="CAN202" s="259"/>
      <c r="CAO202" s="259"/>
      <c r="CAP202" s="259"/>
      <c r="CAQ202" s="259"/>
      <c r="CAR202" s="331"/>
      <c r="CBG202" s="259"/>
      <c r="CBH202" s="259"/>
      <c r="CBI202" s="259"/>
      <c r="CBJ202" s="259"/>
      <c r="CBK202" s="331"/>
      <c r="CBZ202" s="259"/>
      <c r="CCA202" s="259"/>
      <c r="CCB202" s="259"/>
      <c r="CCC202" s="259"/>
      <c r="CCD202" s="331"/>
      <c r="CCS202" s="259"/>
      <c r="CCT202" s="259"/>
      <c r="CCU202" s="259"/>
      <c r="CCV202" s="259"/>
      <c r="CCW202" s="331"/>
      <c r="CDL202" s="259"/>
      <c r="CDM202" s="259"/>
      <c r="CDN202" s="259"/>
      <c r="CDO202" s="259"/>
      <c r="CDP202" s="331"/>
      <c r="CEE202" s="259"/>
      <c r="CEF202" s="259"/>
      <c r="CEG202" s="259"/>
      <c r="CEH202" s="259"/>
      <c r="CEI202" s="331"/>
      <c r="CEX202" s="259"/>
      <c r="CEY202" s="259"/>
      <c r="CEZ202" s="259"/>
      <c r="CFA202" s="259"/>
      <c r="CFB202" s="331"/>
      <c r="CFQ202" s="259"/>
      <c r="CFR202" s="259"/>
      <c r="CFS202" s="259"/>
      <c r="CFT202" s="259"/>
      <c r="CFU202" s="331"/>
      <c r="CGJ202" s="259"/>
      <c r="CGK202" s="259"/>
      <c r="CGL202" s="259"/>
      <c r="CGM202" s="259"/>
      <c r="CGN202" s="331"/>
      <c r="CHC202" s="259"/>
      <c r="CHD202" s="259"/>
      <c r="CHE202" s="259"/>
      <c r="CHF202" s="259"/>
      <c r="CHG202" s="331"/>
      <c r="CHV202" s="259"/>
      <c r="CHW202" s="259"/>
      <c r="CHX202" s="259"/>
      <c r="CHY202" s="259"/>
      <c r="CHZ202" s="331"/>
      <c r="CIO202" s="259"/>
      <c r="CIP202" s="259"/>
      <c r="CIQ202" s="259"/>
      <c r="CIR202" s="259"/>
      <c r="CIS202" s="331"/>
      <c r="CJH202" s="259"/>
      <c r="CJI202" s="259"/>
      <c r="CJJ202" s="259"/>
      <c r="CJK202" s="259"/>
      <c r="CJL202" s="331"/>
      <c r="CKA202" s="259"/>
      <c r="CKB202" s="259"/>
      <c r="CKC202" s="259"/>
      <c r="CKD202" s="259"/>
      <c r="CKE202" s="331"/>
      <c r="CKT202" s="259"/>
      <c r="CKU202" s="259"/>
      <c r="CKV202" s="259"/>
      <c r="CKW202" s="259"/>
      <c r="CKX202" s="331"/>
      <c r="CLM202" s="259"/>
      <c r="CLN202" s="259"/>
      <c r="CLO202" s="259"/>
      <c r="CLP202" s="259"/>
      <c r="CLQ202" s="331"/>
      <c r="CMF202" s="259"/>
      <c r="CMG202" s="259"/>
      <c r="CMH202" s="259"/>
      <c r="CMI202" s="259"/>
      <c r="CMJ202" s="331"/>
      <c r="CMY202" s="259"/>
      <c r="CMZ202" s="259"/>
      <c r="CNA202" s="259"/>
      <c r="CNB202" s="259"/>
      <c r="CNC202" s="331"/>
      <c r="CNR202" s="259"/>
      <c r="CNS202" s="259"/>
      <c r="CNT202" s="259"/>
      <c r="CNU202" s="259"/>
      <c r="CNV202" s="331"/>
      <c r="COK202" s="259"/>
      <c r="COL202" s="259"/>
      <c r="COM202" s="259"/>
      <c r="CON202" s="259"/>
      <c r="COO202" s="331"/>
      <c r="CPD202" s="259"/>
      <c r="CPE202" s="259"/>
      <c r="CPF202" s="259"/>
      <c r="CPG202" s="259"/>
      <c r="CPH202" s="331"/>
      <c r="CPW202" s="259"/>
      <c r="CPX202" s="259"/>
      <c r="CPY202" s="259"/>
      <c r="CPZ202" s="259"/>
      <c r="CQA202" s="331"/>
      <c r="CQP202" s="259"/>
      <c r="CQQ202" s="259"/>
      <c r="CQR202" s="259"/>
      <c r="CQS202" s="259"/>
      <c r="CQT202" s="331"/>
      <c r="CRI202" s="259"/>
      <c r="CRJ202" s="259"/>
      <c r="CRK202" s="259"/>
      <c r="CRL202" s="259"/>
      <c r="CRM202" s="331"/>
      <c r="CSB202" s="259"/>
      <c r="CSC202" s="259"/>
      <c r="CSD202" s="259"/>
      <c r="CSE202" s="259"/>
      <c r="CSF202" s="331"/>
      <c r="CSU202" s="259"/>
      <c r="CSV202" s="259"/>
      <c r="CSW202" s="259"/>
      <c r="CSX202" s="259"/>
      <c r="CSY202" s="331"/>
      <c r="CTN202" s="259"/>
      <c r="CTO202" s="259"/>
      <c r="CTP202" s="259"/>
      <c r="CTQ202" s="259"/>
      <c r="CTR202" s="331"/>
      <c r="CUG202" s="259"/>
      <c r="CUH202" s="259"/>
      <c r="CUI202" s="259"/>
      <c r="CUJ202" s="259"/>
      <c r="CUK202" s="331"/>
      <c r="CUZ202" s="259"/>
      <c r="CVA202" s="259"/>
      <c r="CVB202" s="259"/>
      <c r="CVC202" s="259"/>
      <c r="CVD202" s="331"/>
      <c r="CVS202" s="259"/>
      <c r="CVT202" s="259"/>
      <c r="CVU202" s="259"/>
      <c r="CVV202" s="259"/>
      <c r="CVW202" s="331"/>
      <c r="CWL202" s="259"/>
      <c r="CWM202" s="259"/>
      <c r="CWN202" s="259"/>
      <c r="CWO202" s="259"/>
      <c r="CWP202" s="331"/>
      <c r="CXE202" s="259"/>
      <c r="CXF202" s="259"/>
      <c r="CXG202" s="259"/>
      <c r="CXH202" s="259"/>
      <c r="CXI202" s="331"/>
      <c r="CXX202" s="259"/>
      <c r="CXY202" s="259"/>
      <c r="CXZ202" s="259"/>
      <c r="CYA202" s="259"/>
      <c r="CYB202" s="331"/>
      <c r="CYQ202" s="259"/>
      <c r="CYR202" s="259"/>
      <c r="CYS202" s="259"/>
      <c r="CYT202" s="259"/>
      <c r="CYU202" s="331"/>
      <c r="CZJ202" s="259"/>
      <c r="CZK202" s="259"/>
      <c r="CZL202" s="259"/>
      <c r="CZM202" s="259"/>
      <c r="CZN202" s="331"/>
      <c r="DAC202" s="259"/>
      <c r="DAD202" s="259"/>
      <c r="DAE202" s="259"/>
      <c r="DAF202" s="259"/>
      <c r="DAG202" s="331"/>
      <c r="DAV202" s="259"/>
      <c r="DAW202" s="259"/>
      <c r="DAX202" s="259"/>
      <c r="DAY202" s="259"/>
      <c r="DAZ202" s="331"/>
      <c r="DBO202" s="259"/>
      <c r="DBP202" s="259"/>
      <c r="DBQ202" s="259"/>
      <c r="DBR202" s="259"/>
      <c r="DBS202" s="331"/>
      <c r="DCH202" s="259"/>
      <c r="DCI202" s="259"/>
      <c r="DCJ202" s="259"/>
      <c r="DCK202" s="259"/>
      <c r="DCL202" s="331"/>
      <c r="DDA202" s="259"/>
      <c r="DDB202" s="259"/>
      <c r="DDC202" s="259"/>
      <c r="DDD202" s="259"/>
      <c r="DDE202" s="331"/>
      <c r="DDT202" s="259"/>
      <c r="DDU202" s="259"/>
      <c r="DDV202" s="259"/>
      <c r="DDW202" s="259"/>
      <c r="DDX202" s="331"/>
      <c r="DEM202" s="259"/>
      <c r="DEN202" s="259"/>
      <c r="DEO202" s="259"/>
      <c r="DEP202" s="259"/>
      <c r="DEQ202" s="331"/>
      <c r="DFF202" s="259"/>
      <c r="DFG202" s="259"/>
      <c r="DFH202" s="259"/>
      <c r="DFI202" s="259"/>
      <c r="DFJ202" s="331"/>
      <c r="DFY202" s="259"/>
      <c r="DFZ202" s="259"/>
      <c r="DGA202" s="259"/>
      <c r="DGB202" s="259"/>
      <c r="DGC202" s="331"/>
      <c r="DGR202" s="259"/>
      <c r="DGS202" s="259"/>
      <c r="DGT202" s="259"/>
      <c r="DGU202" s="259"/>
      <c r="DGV202" s="331"/>
      <c r="DHK202" s="259"/>
      <c r="DHL202" s="259"/>
      <c r="DHM202" s="259"/>
      <c r="DHN202" s="259"/>
      <c r="DHO202" s="331"/>
      <c r="DID202" s="259"/>
      <c r="DIE202" s="259"/>
      <c r="DIF202" s="259"/>
      <c r="DIG202" s="259"/>
      <c r="DIH202" s="331"/>
      <c r="DIW202" s="259"/>
      <c r="DIX202" s="259"/>
      <c r="DIY202" s="259"/>
      <c r="DIZ202" s="259"/>
      <c r="DJA202" s="331"/>
      <c r="DJP202" s="259"/>
      <c r="DJQ202" s="259"/>
      <c r="DJR202" s="259"/>
      <c r="DJS202" s="259"/>
      <c r="DJT202" s="331"/>
      <c r="DKI202" s="259"/>
      <c r="DKJ202" s="259"/>
      <c r="DKK202" s="259"/>
      <c r="DKL202" s="259"/>
      <c r="DKM202" s="331"/>
      <c r="DLB202" s="259"/>
      <c r="DLC202" s="259"/>
      <c r="DLD202" s="259"/>
      <c r="DLE202" s="259"/>
      <c r="DLF202" s="331"/>
      <c r="DLU202" s="259"/>
      <c r="DLV202" s="259"/>
      <c r="DLW202" s="259"/>
      <c r="DLX202" s="259"/>
      <c r="DLY202" s="331"/>
      <c r="DMN202" s="259"/>
      <c r="DMO202" s="259"/>
      <c r="DMP202" s="259"/>
      <c r="DMQ202" s="259"/>
      <c r="DMR202" s="331"/>
      <c r="DNG202" s="259"/>
      <c r="DNH202" s="259"/>
      <c r="DNI202" s="259"/>
      <c r="DNJ202" s="259"/>
      <c r="DNK202" s="331"/>
      <c r="DNZ202" s="259"/>
      <c r="DOA202" s="259"/>
      <c r="DOB202" s="259"/>
      <c r="DOC202" s="259"/>
      <c r="DOD202" s="331"/>
      <c r="DOS202" s="259"/>
      <c r="DOT202" s="259"/>
      <c r="DOU202" s="259"/>
      <c r="DOV202" s="259"/>
      <c r="DOW202" s="331"/>
      <c r="DPL202" s="259"/>
      <c r="DPM202" s="259"/>
      <c r="DPN202" s="259"/>
      <c r="DPO202" s="259"/>
      <c r="DPP202" s="331"/>
      <c r="DQE202" s="259"/>
      <c r="DQF202" s="259"/>
      <c r="DQG202" s="259"/>
      <c r="DQH202" s="259"/>
      <c r="DQI202" s="331"/>
      <c r="DQX202" s="259"/>
      <c r="DQY202" s="259"/>
      <c r="DQZ202" s="259"/>
      <c r="DRA202" s="259"/>
      <c r="DRB202" s="331"/>
      <c r="DRQ202" s="259"/>
      <c r="DRR202" s="259"/>
      <c r="DRS202" s="259"/>
      <c r="DRT202" s="259"/>
      <c r="DRU202" s="331"/>
      <c r="DSJ202" s="259"/>
      <c r="DSK202" s="259"/>
      <c r="DSL202" s="259"/>
      <c r="DSM202" s="259"/>
      <c r="DSN202" s="331"/>
      <c r="DTC202" s="259"/>
      <c r="DTD202" s="259"/>
      <c r="DTE202" s="259"/>
      <c r="DTF202" s="259"/>
      <c r="DTG202" s="331"/>
      <c r="DTV202" s="259"/>
      <c r="DTW202" s="259"/>
      <c r="DTX202" s="259"/>
      <c r="DTY202" s="259"/>
      <c r="DTZ202" s="331"/>
      <c r="DUO202" s="259"/>
      <c r="DUP202" s="259"/>
      <c r="DUQ202" s="259"/>
      <c r="DUR202" s="259"/>
      <c r="DUS202" s="331"/>
      <c r="DVH202" s="259"/>
      <c r="DVI202" s="259"/>
      <c r="DVJ202" s="259"/>
      <c r="DVK202" s="259"/>
      <c r="DVL202" s="331"/>
      <c r="DWA202" s="259"/>
      <c r="DWB202" s="259"/>
      <c r="DWC202" s="259"/>
      <c r="DWD202" s="259"/>
      <c r="DWE202" s="331"/>
      <c r="DWT202" s="259"/>
      <c r="DWU202" s="259"/>
      <c r="DWV202" s="259"/>
      <c r="DWW202" s="259"/>
      <c r="DWX202" s="331"/>
      <c r="DXM202" s="259"/>
      <c r="DXN202" s="259"/>
      <c r="DXO202" s="259"/>
      <c r="DXP202" s="259"/>
      <c r="DXQ202" s="331"/>
      <c r="DYF202" s="259"/>
      <c r="DYG202" s="259"/>
      <c r="DYH202" s="259"/>
      <c r="DYI202" s="259"/>
      <c r="DYJ202" s="331"/>
      <c r="DYY202" s="259"/>
      <c r="DYZ202" s="259"/>
      <c r="DZA202" s="259"/>
      <c r="DZB202" s="259"/>
      <c r="DZC202" s="331"/>
      <c r="DZR202" s="259"/>
      <c r="DZS202" s="259"/>
      <c r="DZT202" s="259"/>
      <c r="DZU202" s="259"/>
      <c r="DZV202" s="331"/>
      <c r="EAK202" s="259"/>
      <c r="EAL202" s="259"/>
      <c r="EAM202" s="259"/>
      <c r="EAN202" s="259"/>
      <c r="EAO202" s="331"/>
      <c r="EBD202" s="259"/>
      <c r="EBE202" s="259"/>
      <c r="EBF202" s="259"/>
      <c r="EBG202" s="259"/>
      <c r="EBH202" s="331"/>
      <c r="EBW202" s="259"/>
      <c r="EBX202" s="259"/>
      <c r="EBY202" s="259"/>
      <c r="EBZ202" s="259"/>
      <c r="ECA202" s="331"/>
      <c r="ECP202" s="259"/>
      <c r="ECQ202" s="259"/>
      <c r="ECR202" s="259"/>
      <c r="ECS202" s="259"/>
      <c r="ECT202" s="331"/>
      <c r="EDI202" s="259"/>
      <c r="EDJ202" s="259"/>
      <c r="EDK202" s="259"/>
      <c r="EDL202" s="259"/>
      <c r="EDM202" s="331"/>
      <c r="EEB202" s="259"/>
      <c r="EEC202" s="259"/>
      <c r="EED202" s="259"/>
      <c r="EEE202" s="259"/>
      <c r="EEF202" s="331"/>
      <c r="EEU202" s="259"/>
      <c r="EEV202" s="259"/>
      <c r="EEW202" s="259"/>
      <c r="EEX202" s="259"/>
      <c r="EEY202" s="331"/>
      <c r="EFN202" s="259"/>
      <c r="EFO202" s="259"/>
      <c r="EFP202" s="259"/>
      <c r="EFQ202" s="259"/>
      <c r="EFR202" s="331"/>
      <c r="EGG202" s="259"/>
      <c r="EGH202" s="259"/>
      <c r="EGI202" s="259"/>
      <c r="EGJ202" s="259"/>
      <c r="EGK202" s="331"/>
      <c r="EGZ202" s="259"/>
      <c r="EHA202" s="259"/>
      <c r="EHB202" s="259"/>
      <c r="EHC202" s="259"/>
      <c r="EHD202" s="331"/>
      <c r="EHS202" s="259"/>
      <c r="EHT202" s="259"/>
      <c r="EHU202" s="259"/>
      <c r="EHV202" s="259"/>
      <c r="EHW202" s="331"/>
      <c r="EIL202" s="259"/>
      <c r="EIM202" s="259"/>
      <c r="EIN202" s="259"/>
      <c r="EIO202" s="259"/>
      <c r="EIP202" s="331"/>
      <c r="EJE202" s="259"/>
      <c r="EJF202" s="259"/>
      <c r="EJG202" s="259"/>
      <c r="EJH202" s="259"/>
      <c r="EJI202" s="331"/>
      <c r="EJX202" s="259"/>
      <c r="EJY202" s="259"/>
      <c r="EJZ202" s="259"/>
      <c r="EKA202" s="259"/>
      <c r="EKB202" s="331"/>
      <c r="EKQ202" s="259"/>
      <c r="EKR202" s="259"/>
      <c r="EKS202" s="259"/>
      <c r="EKT202" s="259"/>
      <c r="EKU202" s="331"/>
      <c r="ELJ202" s="259"/>
      <c r="ELK202" s="259"/>
      <c r="ELL202" s="259"/>
      <c r="ELM202" s="259"/>
      <c r="ELN202" s="331"/>
      <c r="EMC202" s="259"/>
      <c r="EMD202" s="259"/>
      <c r="EME202" s="259"/>
      <c r="EMF202" s="259"/>
      <c r="EMG202" s="331"/>
      <c r="EMV202" s="259"/>
      <c r="EMW202" s="259"/>
      <c r="EMX202" s="259"/>
      <c r="EMY202" s="259"/>
      <c r="EMZ202" s="331"/>
      <c r="ENO202" s="259"/>
      <c r="ENP202" s="259"/>
      <c r="ENQ202" s="259"/>
      <c r="ENR202" s="259"/>
      <c r="ENS202" s="331"/>
      <c r="EOH202" s="259"/>
      <c r="EOI202" s="259"/>
      <c r="EOJ202" s="259"/>
      <c r="EOK202" s="259"/>
      <c r="EOL202" s="331"/>
      <c r="EPA202" s="259"/>
      <c r="EPB202" s="259"/>
      <c r="EPC202" s="259"/>
      <c r="EPD202" s="259"/>
      <c r="EPE202" s="331"/>
      <c r="EPT202" s="259"/>
      <c r="EPU202" s="259"/>
      <c r="EPV202" s="259"/>
      <c r="EPW202" s="259"/>
      <c r="EPX202" s="331"/>
      <c r="EQM202" s="259"/>
      <c r="EQN202" s="259"/>
      <c r="EQO202" s="259"/>
      <c r="EQP202" s="259"/>
      <c r="EQQ202" s="331"/>
      <c r="ERF202" s="259"/>
      <c r="ERG202" s="259"/>
      <c r="ERH202" s="259"/>
      <c r="ERI202" s="259"/>
      <c r="ERJ202" s="331"/>
      <c r="ERY202" s="259"/>
      <c r="ERZ202" s="259"/>
      <c r="ESA202" s="259"/>
      <c r="ESB202" s="259"/>
      <c r="ESC202" s="331"/>
      <c r="ESR202" s="259"/>
      <c r="ESS202" s="259"/>
      <c r="EST202" s="259"/>
      <c r="ESU202" s="259"/>
      <c r="ESV202" s="331"/>
      <c r="ETK202" s="259"/>
      <c r="ETL202" s="259"/>
      <c r="ETM202" s="259"/>
      <c r="ETN202" s="259"/>
      <c r="ETO202" s="331"/>
      <c r="EUD202" s="259"/>
      <c r="EUE202" s="259"/>
      <c r="EUF202" s="259"/>
      <c r="EUG202" s="259"/>
      <c r="EUH202" s="331"/>
      <c r="EUW202" s="259"/>
      <c r="EUX202" s="259"/>
      <c r="EUY202" s="259"/>
      <c r="EUZ202" s="259"/>
      <c r="EVA202" s="331"/>
      <c r="EVP202" s="259"/>
      <c r="EVQ202" s="259"/>
      <c r="EVR202" s="259"/>
      <c r="EVS202" s="259"/>
      <c r="EVT202" s="331"/>
      <c r="EWI202" s="259"/>
      <c r="EWJ202" s="259"/>
      <c r="EWK202" s="259"/>
      <c r="EWL202" s="259"/>
      <c r="EWM202" s="331"/>
      <c r="EXB202" s="259"/>
      <c r="EXC202" s="259"/>
      <c r="EXD202" s="259"/>
      <c r="EXE202" s="259"/>
      <c r="EXF202" s="331"/>
      <c r="EXU202" s="259"/>
      <c r="EXV202" s="259"/>
      <c r="EXW202" s="259"/>
      <c r="EXX202" s="259"/>
      <c r="EXY202" s="331"/>
      <c r="EYN202" s="259"/>
      <c r="EYO202" s="259"/>
      <c r="EYP202" s="259"/>
      <c r="EYQ202" s="259"/>
      <c r="EYR202" s="331"/>
      <c r="EZG202" s="259"/>
      <c r="EZH202" s="259"/>
      <c r="EZI202" s="259"/>
      <c r="EZJ202" s="259"/>
      <c r="EZK202" s="331"/>
      <c r="EZZ202" s="259"/>
      <c r="FAA202" s="259"/>
      <c r="FAB202" s="259"/>
      <c r="FAC202" s="259"/>
      <c r="FAD202" s="331"/>
      <c r="FAS202" s="259"/>
      <c r="FAT202" s="259"/>
      <c r="FAU202" s="259"/>
      <c r="FAV202" s="259"/>
      <c r="FAW202" s="331"/>
      <c r="FBL202" s="259"/>
      <c r="FBM202" s="259"/>
      <c r="FBN202" s="259"/>
      <c r="FBO202" s="259"/>
      <c r="FBP202" s="331"/>
      <c r="FCE202" s="259"/>
      <c r="FCF202" s="259"/>
      <c r="FCG202" s="259"/>
      <c r="FCH202" s="259"/>
      <c r="FCI202" s="331"/>
      <c r="FCX202" s="259"/>
      <c r="FCY202" s="259"/>
      <c r="FCZ202" s="259"/>
      <c r="FDA202" s="259"/>
      <c r="FDB202" s="331"/>
      <c r="FDQ202" s="259"/>
      <c r="FDR202" s="259"/>
      <c r="FDS202" s="259"/>
      <c r="FDT202" s="259"/>
      <c r="FDU202" s="331"/>
      <c r="FEJ202" s="259"/>
      <c r="FEK202" s="259"/>
      <c r="FEL202" s="259"/>
      <c r="FEM202" s="259"/>
      <c r="FEN202" s="331"/>
      <c r="FFC202" s="259"/>
      <c r="FFD202" s="259"/>
      <c r="FFE202" s="259"/>
      <c r="FFF202" s="259"/>
      <c r="FFG202" s="331"/>
      <c r="FFV202" s="259"/>
      <c r="FFW202" s="259"/>
      <c r="FFX202" s="259"/>
      <c r="FFY202" s="259"/>
      <c r="FFZ202" s="331"/>
      <c r="FGO202" s="259"/>
      <c r="FGP202" s="259"/>
      <c r="FGQ202" s="259"/>
      <c r="FGR202" s="259"/>
      <c r="FGS202" s="331"/>
      <c r="FHH202" s="259"/>
      <c r="FHI202" s="259"/>
      <c r="FHJ202" s="259"/>
      <c r="FHK202" s="259"/>
      <c r="FHL202" s="331"/>
      <c r="FIA202" s="259"/>
      <c r="FIB202" s="259"/>
      <c r="FIC202" s="259"/>
      <c r="FID202" s="259"/>
      <c r="FIE202" s="331"/>
      <c r="FIT202" s="259"/>
      <c r="FIU202" s="259"/>
      <c r="FIV202" s="259"/>
      <c r="FIW202" s="259"/>
      <c r="FIX202" s="331"/>
      <c r="FJM202" s="259"/>
      <c r="FJN202" s="259"/>
      <c r="FJO202" s="259"/>
      <c r="FJP202" s="259"/>
      <c r="FJQ202" s="331"/>
      <c r="FKF202" s="259"/>
      <c r="FKG202" s="259"/>
      <c r="FKH202" s="259"/>
      <c r="FKI202" s="259"/>
      <c r="FKJ202" s="331"/>
      <c r="FKY202" s="259"/>
      <c r="FKZ202" s="259"/>
      <c r="FLA202" s="259"/>
      <c r="FLB202" s="259"/>
      <c r="FLC202" s="331"/>
      <c r="FLR202" s="259"/>
      <c r="FLS202" s="259"/>
      <c r="FLT202" s="259"/>
      <c r="FLU202" s="259"/>
      <c r="FLV202" s="331"/>
      <c r="FMK202" s="259"/>
      <c r="FML202" s="259"/>
      <c r="FMM202" s="259"/>
      <c r="FMN202" s="259"/>
      <c r="FMO202" s="331"/>
      <c r="FND202" s="259"/>
      <c r="FNE202" s="259"/>
      <c r="FNF202" s="259"/>
      <c r="FNG202" s="259"/>
      <c r="FNH202" s="331"/>
      <c r="FNW202" s="259"/>
      <c r="FNX202" s="259"/>
      <c r="FNY202" s="259"/>
      <c r="FNZ202" s="259"/>
      <c r="FOA202" s="331"/>
      <c r="FOP202" s="259"/>
      <c r="FOQ202" s="259"/>
      <c r="FOR202" s="259"/>
      <c r="FOS202" s="259"/>
      <c r="FOT202" s="331"/>
      <c r="FPI202" s="259"/>
      <c r="FPJ202" s="259"/>
      <c r="FPK202" s="259"/>
      <c r="FPL202" s="259"/>
      <c r="FPM202" s="331"/>
      <c r="FQB202" s="259"/>
      <c r="FQC202" s="259"/>
      <c r="FQD202" s="259"/>
      <c r="FQE202" s="259"/>
      <c r="FQF202" s="331"/>
      <c r="FQU202" s="259"/>
      <c r="FQV202" s="259"/>
      <c r="FQW202" s="259"/>
      <c r="FQX202" s="259"/>
      <c r="FQY202" s="331"/>
      <c r="FRN202" s="259"/>
      <c r="FRO202" s="259"/>
      <c r="FRP202" s="259"/>
      <c r="FRQ202" s="259"/>
      <c r="FRR202" s="331"/>
      <c r="FSG202" s="259"/>
      <c r="FSH202" s="259"/>
      <c r="FSI202" s="259"/>
      <c r="FSJ202" s="259"/>
      <c r="FSK202" s="331"/>
      <c r="FSZ202" s="259"/>
      <c r="FTA202" s="259"/>
      <c r="FTB202" s="259"/>
      <c r="FTC202" s="259"/>
      <c r="FTD202" s="331"/>
      <c r="FTS202" s="259"/>
      <c r="FTT202" s="259"/>
      <c r="FTU202" s="259"/>
      <c r="FTV202" s="259"/>
      <c r="FTW202" s="331"/>
      <c r="FUL202" s="259"/>
      <c r="FUM202" s="259"/>
      <c r="FUN202" s="259"/>
      <c r="FUO202" s="259"/>
      <c r="FUP202" s="331"/>
      <c r="FVE202" s="259"/>
      <c r="FVF202" s="259"/>
      <c r="FVG202" s="259"/>
      <c r="FVH202" s="259"/>
      <c r="FVI202" s="331"/>
      <c r="FVX202" s="259"/>
      <c r="FVY202" s="259"/>
      <c r="FVZ202" s="259"/>
      <c r="FWA202" s="259"/>
      <c r="FWB202" s="331"/>
      <c r="FWQ202" s="259"/>
      <c r="FWR202" s="259"/>
      <c r="FWS202" s="259"/>
      <c r="FWT202" s="259"/>
      <c r="FWU202" s="331"/>
      <c r="FXJ202" s="259"/>
      <c r="FXK202" s="259"/>
      <c r="FXL202" s="259"/>
      <c r="FXM202" s="259"/>
      <c r="FXN202" s="331"/>
      <c r="FYC202" s="259"/>
      <c r="FYD202" s="259"/>
      <c r="FYE202" s="259"/>
      <c r="FYF202" s="259"/>
      <c r="FYG202" s="331"/>
      <c r="FYV202" s="259"/>
      <c r="FYW202" s="259"/>
      <c r="FYX202" s="259"/>
      <c r="FYY202" s="259"/>
      <c r="FYZ202" s="331"/>
      <c r="FZO202" s="259"/>
      <c r="FZP202" s="259"/>
      <c r="FZQ202" s="259"/>
      <c r="FZR202" s="259"/>
      <c r="FZS202" s="331"/>
      <c r="GAH202" s="259"/>
      <c r="GAI202" s="259"/>
      <c r="GAJ202" s="259"/>
      <c r="GAK202" s="259"/>
      <c r="GAL202" s="331"/>
      <c r="GBA202" s="259"/>
      <c r="GBB202" s="259"/>
      <c r="GBC202" s="259"/>
      <c r="GBD202" s="259"/>
      <c r="GBE202" s="331"/>
      <c r="GBT202" s="259"/>
      <c r="GBU202" s="259"/>
      <c r="GBV202" s="259"/>
      <c r="GBW202" s="259"/>
      <c r="GBX202" s="331"/>
      <c r="GCM202" s="259"/>
      <c r="GCN202" s="259"/>
      <c r="GCO202" s="259"/>
      <c r="GCP202" s="259"/>
      <c r="GCQ202" s="331"/>
      <c r="GDF202" s="259"/>
      <c r="GDG202" s="259"/>
      <c r="GDH202" s="259"/>
      <c r="GDI202" s="259"/>
      <c r="GDJ202" s="331"/>
      <c r="GDY202" s="259"/>
      <c r="GDZ202" s="259"/>
      <c r="GEA202" s="259"/>
      <c r="GEB202" s="259"/>
      <c r="GEC202" s="331"/>
      <c r="GER202" s="259"/>
      <c r="GES202" s="259"/>
      <c r="GET202" s="259"/>
      <c r="GEU202" s="259"/>
      <c r="GEV202" s="331"/>
      <c r="GFK202" s="259"/>
      <c r="GFL202" s="259"/>
      <c r="GFM202" s="259"/>
      <c r="GFN202" s="259"/>
      <c r="GFO202" s="331"/>
      <c r="GGD202" s="259"/>
      <c r="GGE202" s="259"/>
      <c r="GGF202" s="259"/>
      <c r="GGG202" s="259"/>
      <c r="GGH202" s="331"/>
      <c r="GGW202" s="259"/>
      <c r="GGX202" s="259"/>
      <c r="GGY202" s="259"/>
      <c r="GGZ202" s="259"/>
      <c r="GHA202" s="331"/>
      <c r="GHP202" s="259"/>
      <c r="GHQ202" s="259"/>
      <c r="GHR202" s="259"/>
      <c r="GHS202" s="259"/>
      <c r="GHT202" s="331"/>
      <c r="GII202" s="259"/>
      <c r="GIJ202" s="259"/>
      <c r="GIK202" s="259"/>
      <c r="GIL202" s="259"/>
      <c r="GIM202" s="331"/>
      <c r="GJB202" s="259"/>
      <c r="GJC202" s="259"/>
      <c r="GJD202" s="259"/>
      <c r="GJE202" s="259"/>
      <c r="GJF202" s="331"/>
      <c r="GJU202" s="259"/>
      <c r="GJV202" s="259"/>
      <c r="GJW202" s="259"/>
      <c r="GJX202" s="259"/>
      <c r="GJY202" s="331"/>
      <c r="GKN202" s="259"/>
      <c r="GKO202" s="259"/>
      <c r="GKP202" s="259"/>
      <c r="GKQ202" s="259"/>
      <c r="GKR202" s="331"/>
      <c r="GLG202" s="259"/>
      <c r="GLH202" s="259"/>
      <c r="GLI202" s="259"/>
      <c r="GLJ202" s="259"/>
      <c r="GLK202" s="331"/>
      <c r="GLZ202" s="259"/>
      <c r="GMA202" s="259"/>
      <c r="GMB202" s="259"/>
      <c r="GMC202" s="259"/>
      <c r="GMD202" s="331"/>
      <c r="GMS202" s="259"/>
      <c r="GMT202" s="259"/>
      <c r="GMU202" s="259"/>
      <c r="GMV202" s="259"/>
      <c r="GMW202" s="331"/>
      <c r="GNL202" s="259"/>
      <c r="GNM202" s="259"/>
      <c r="GNN202" s="259"/>
      <c r="GNO202" s="259"/>
      <c r="GNP202" s="331"/>
      <c r="GOE202" s="259"/>
      <c r="GOF202" s="259"/>
      <c r="GOG202" s="259"/>
      <c r="GOH202" s="259"/>
      <c r="GOI202" s="331"/>
      <c r="GOX202" s="259"/>
      <c r="GOY202" s="259"/>
      <c r="GOZ202" s="259"/>
      <c r="GPA202" s="259"/>
      <c r="GPB202" s="331"/>
      <c r="GPQ202" s="259"/>
      <c r="GPR202" s="259"/>
      <c r="GPS202" s="259"/>
      <c r="GPT202" s="259"/>
      <c r="GPU202" s="331"/>
      <c r="GQJ202" s="259"/>
      <c r="GQK202" s="259"/>
      <c r="GQL202" s="259"/>
      <c r="GQM202" s="259"/>
      <c r="GQN202" s="331"/>
      <c r="GRC202" s="259"/>
      <c r="GRD202" s="259"/>
      <c r="GRE202" s="259"/>
      <c r="GRF202" s="259"/>
      <c r="GRG202" s="331"/>
      <c r="GRV202" s="259"/>
      <c r="GRW202" s="259"/>
      <c r="GRX202" s="259"/>
      <c r="GRY202" s="259"/>
      <c r="GRZ202" s="331"/>
      <c r="GSO202" s="259"/>
      <c r="GSP202" s="259"/>
      <c r="GSQ202" s="259"/>
      <c r="GSR202" s="259"/>
      <c r="GSS202" s="331"/>
      <c r="GTH202" s="259"/>
      <c r="GTI202" s="259"/>
      <c r="GTJ202" s="259"/>
      <c r="GTK202" s="259"/>
      <c r="GTL202" s="331"/>
      <c r="GUA202" s="259"/>
      <c r="GUB202" s="259"/>
      <c r="GUC202" s="259"/>
      <c r="GUD202" s="259"/>
      <c r="GUE202" s="331"/>
      <c r="GUT202" s="259"/>
      <c r="GUU202" s="259"/>
      <c r="GUV202" s="259"/>
      <c r="GUW202" s="259"/>
      <c r="GUX202" s="331"/>
      <c r="GVM202" s="259"/>
      <c r="GVN202" s="259"/>
      <c r="GVO202" s="259"/>
      <c r="GVP202" s="259"/>
      <c r="GVQ202" s="331"/>
      <c r="GWF202" s="259"/>
      <c r="GWG202" s="259"/>
      <c r="GWH202" s="259"/>
      <c r="GWI202" s="259"/>
      <c r="GWJ202" s="331"/>
      <c r="GWY202" s="259"/>
      <c r="GWZ202" s="259"/>
      <c r="GXA202" s="259"/>
      <c r="GXB202" s="259"/>
      <c r="GXC202" s="331"/>
      <c r="GXR202" s="259"/>
      <c r="GXS202" s="259"/>
      <c r="GXT202" s="259"/>
      <c r="GXU202" s="259"/>
      <c r="GXV202" s="331"/>
      <c r="GYK202" s="259"/>
      <c r="GYL202" s="259"/>
      <c r="GYM202" s="259"/>
      <c r="GYN202" s="259"/>
      <c r="GYO202" s="331"/>
      <c r="GZD202" s="259"/>
      <c r="GZE202" s="259"/>
      <c r="GZF202" s="259"/>
      <c r="GZG202" s="259"/>
      <c r="GZH202" s="331"/>
      <c r="GZW202" s="259"/>
      <c r="GZX202" s="259"/>
      <c r="GZY202" s="259"/>
      <c r="GZZ202" s="259"/>
      <c r="HAA202" s="331"/>
      <c r="HAP202" s="259"/>
      <c r="HAQ202" s="259"/>
      <c r="HAR202" s="259"/>
      <c r="HAS202" s="259"/>
      <c r="HAT202" s="331"/>
      <c r="HBI202" s="259"/>
      <c r="HBJ202" s="259"/>
      <c r="HBK202" s="259"/>
      <c r="HBL202" s="259"/>
      <c r="HBM202" s="331"/>
      <c r="HCB202" s="259"/>
      <c r="HCC202" s="259"/>
      <c r="HCD202" s="259"/>
      <c r="HCE202" s="259"/>
      <c r="HCF202" s="331"/>
      <c r="HCU202" s="259"/>
      <c r="HCV202" s="259"/>
      <c r="HCW202" s="259"/>
      <c r="HCX202" s="259"/>
      <c r="HCY202" s="331"/>
      <c r="HDN202" s="259"/>
      <c r="HDO202" s="259"/>
      <c r="HDP202" s="259"/>
      <c r="HDQ202" s="259"/>
      <c r="HDR202" s="331"/>
      <c r="HEG202" s="259"/>
      <c r="HEH202" s="259"/>
      <c r="HEI202" s="259"/>
      <c r="HEJ202" s="259"/>
      <c r="HEK202" s="331"/>
      <c r="HEZ202" s="259"/>
      <c r="HFA202" s="259"/>
      <c r="HFB202" s="259"/>
      <c r="HFC202" s="259"/>
      <c r="HFD202" s="331"/>
      <c r="HFS202" s="259"/>
      <c r="HFT202" s="259"/>
      <c r="HFU202" s="259"/>
      <c r="HFV202" s="259"/>
      <c r="HFW202" s="331"/>
      <c r="HGL202" s="259"/>
      <c r="HGM202" s="259"/>
      <c r="HGN202" s="259"/>
      <c r="HGO202" s="259"/>
      <c r="HGP202" s="331"/>
      <c r="HHE202" s="259"/>
      <c r="HHF202" s="259"/>
      <c r="HHG202" s="259"/>
      <c r="HHH202" s="259"/>
      <c r="HHI202" s="331"/>
      <c r="HHX202" s="259"/>
      <c r="HHY202" s="259"/>
      <c r="HHZ202" s="259"/>
      <c r="HIA202" s="259"/>
      <c r="HIB202" s="331"/>
      <c r="HIQ202" s="259"/>
      <c r="HIR202" s="259"/>
      <c r="HIS202" s="259"/>
      <c r="HIT202" s="259"/>
      <c r="HIU202" s="331"/>
      <c r="HJJ202" s="259"/>
      <c r="HJK202" s="259"/>
      <c r="HJL202" s="259"/>
      <c r="HJM202" s="259"/>
      <c r="HJN202" s="331"/>
      <c r="HKC202" s="259"/>
      <c r="HKD202" s="259"/>
      <c r="HKE202" s="259"/>
      <c r="HKF202" s="259"/>
      <c r="HKG202" s="331"/>
      <c r="HKV202" s="259"/>
      <c r="HKW202" s="259"/>
      <c r="HKX202" s="259"/>
      <c r="HKY202" s="259"/>
      <c r="HKZ202" s="331"/>
      <c r="HLO202" s="259"/>
      <c r="HLP202" s="259"/>
      <c r="HLQ202" s="259"/>
      <c r="HLR202" s="259"/>
      <c r="HLS202" s="331"/>
      <c r="HMH202" s="259"/>
      <c r="HMI202" s="259"/>
      <c r="HMJ202" s="259"/>
      <c r="HMK202" s="259"/>
      <c r="HML202" s="331"/>
      <c r="HNA202" s="259"/>
      <c r="HNB202" s="259"/>
      <c r="HNC202" s="259"/>
      <c r="HND202" s="259"/>
      <c r="HNE202" s="331"/>
      <c r="HNT202" s="259"/>
      <c r="HNU202" s="259"/>
      <c r="HNV202" s="259"/>
      <c r="HNW202" s="259"/>
      <c r="HNX202" s="331"/>
      <c r="HOM202" s="259"/>
      <c r="HON202" s="259"/>
      <c r="HOO202" s="259"/>
      <c r="HOP202" s="259"/>
      <c r="HOQ202" s="331"/>
      <c r="HPF202" s="259"/>
      <c r="HPG202" s="259"/>
      <c r="HPH202" s="259"/>
      <c r="HPI202" s="259"/>
      <c r="HPJ202" s="331"/>
      <c r="HPY202" s="259"/>
      <c r="HPZ202" s="259"/>
      <c r="HQA202" s="259"/>
      <c r="HQB202" s="259"/>
      <c r="HQC202" s="331"/>
      <c r="HQR202" s="259"/>
      <c r="HQS202" s="259"/>
      <c r="HQT202" s="259"/>
      <c r="HQU202" s="259"/>
      <c r="HQV202" s="331"/>
      <c r="HRK202" s="259"/>
      <c r="HRL202" s="259"/>
      <c r="HRM202" s="259"/>
      <c r="HRN202" s="259"/>
      <c r="HRO202" s="331"/>
      <c r="HSD202" s="259"/>
      <c r="HSE202" s="259"/>
      <c r="HSF202" s="259"/>
      <c r="HSG202" s="259"/>
      <c r="HSH202" s="331"/>
      <c r="HSW202" s="259"/>
      <c r="HSX202" s="259"/>
      <c r="HSY202" s="259"/>
      <c r="HSZ202" s="259"/>
      <c r="HTA202" s="331"/>
      <c r="HTP202" s="259"/>
      <c r="HTQ202" s="259"/>
      <c r="HTR202" s="259"/>
      <c r="HTS202" s="259"/>
      <c r="HTT202" s="331"/>
      <c r="HUI202" s="259"/>
      <c r="HUJ202" s="259"/>
      <c r="HUK202" s="259"/>
      <c r="HUL202" s="259"/>
      <c r="HUM202" s="331"/>
      <c r="HVB202" s="259"/>
      <c r="HVC202" s="259"/>
      <c r="HVD202" s="259"/>
      <c r="HVE202" s="259"/>
      <c r="HVF202" s="331"/>
      <c r="HVU202" s="259"/>
      <c r="HVV202" s="259"/>
      <c r="HVW202" s="259"/>
      <c r="HVX202" s="259"/>
      <c r="HVY202" s="331"/>
      <c r="HWN202" s="259"/>
      <c r="HWO202" s="259"/>
      <c r="HWP202" s="259"/>
      <c r="HWQ202" s="259"/>
      <c r="HWR202" s="331"/>
      <c r="HXG202" s="259"/>
      <c r="HXH202" s="259"/>
      <c r="HXI202" s="259"/>
      <c r="HXJ202" s="259"/>
      <c r="HXK202" s="331"/>
      <c r="HXZ202" s="259"/>
      <c r="HYA202" s="259"/>
      <c r="HYB202" s="259"/>
      <c r="HYC202" s="259"/>
      <c r="HYD202" s="331"/>
      <c r="HYS202" s="259"/>
      <c r="HYT202" s="259"/>
      <c r="HYU202" s="259"/>
      <c r="HYV202" s="259"/>
      <c r="HYW202" s="331"/>
      <c r="HZL202" s="259"/>
      <c r="HZM202" s="259"/>
      <c r="HZN202" s="259"/>
      <c r="HZO202" s="259"/>
      <c r="HZP202" s="331"/>
      <c r="IAE202" s="259"/>
      <c r="IAF202" s="259"/>
      <c r="IAG202" s="259"/>
      <c r="IAH202" s="259"/>
      <c r="IAI202" s="331"/>
      <c r="IAX202" s="259"/>
      <c r="IAY202" s="259"/>
      <c r="IAZ202" s="259"/>
      <c r="IBA202" s="259"/>
      <c r="IBB202" s="331"/>
      <c r="IBQ202" s="259"/>
      <c r="IBR202" s="259"/>
      <c r="IBS202" s="259"/>
      <c r="IBT202" s="259"/>
      <c r="IBU202" s="331"/>
      <c r="ICJ202" s="259"/>
      <c r="ICK202" s="259"/>
      <c r="ICL202" s="259"/>
      <c r="ICM202" s="259"/>
      <c r="ICN202" s="331"/>
      <c r="IDC202" s="259"/>
      <c r="IDD202" s="259"/>
      <c r="IDE202" s="259"/>
      <c r="IDF202" s="259"/>
      <c r="IDG202" s="331"/>
      <c r="IDV202" s="259"/>
      <c r="IDW202" s="259"/>
      <c r="IDX202" s="259"/>
      <c r="IDY202" s="259"/>
      <c r="IDZ202" s="331"/>
      <c r="IEO202" s="259"/>
      <c r="IEP202" s="259"/>
      <c r="IEQ202" s="259"/>
      <c r="IER202" s="259"/>
      <c r="IES202" s="331"/>
      <c r="IFH202" s="259"/>
      <c r="IFI202" s="259"/>
      <c r="IFJ202" s="259"/>
      <c r="IFK202" s="259"/>
      <c r="IFL202" s="331"/>
      <c r="IGA202" s="259"/>
      <c r="IGB202" s="259"/>
      <c r="IGC202" s="259"/>
      <c r="IGD202" s="259"/>
      <c r="IGE202" s="331"/>
      <c r="IGT202" s="259"/>
      <c r="IGU202" s="259"/>
      <c r="IGV202" s="259"/>
      <c r="IGW202" s="259"/>
      <c r="IGX202" s="331"/>
      <c r="IHM202" s="259"/>
      <c r="IHN202" s="259"/>
      <c r="IHO202" s="259"/>
      <c r="IHP202" s="259"/>
      <c r="IHQ202" s="331"/>
      <c r="IIF202" s="259"/>
      <c r="IIG202" s="259"/>
      <c r="IIH202" s="259"/>
      <c r="III202" s="259"/>
      <c r="IIJ202" s="331"/>
      <c r="IIY202" s="259"/>
      <c r="IIZ202" s="259"/>
      <c r="IJA202" s="259"/>
      <c r="IJB202" s="259"/>
      <c r="IJC202" s="331"/>
      <c r="IJR202" s="259"/>
      <c r="IJS202" s="259"/>
      <c r="IJT202" s="259"/>
      <c r="IJU202" s="259"/>
      <c r="IJV202" s="331"/>
      <c r="IKK202" s="259"/>
      <c r="IKL202" s="259"/>
      <c r="IKM202" s="259"/>
      <c r="IKN202" s="259"/>
      <c r="IKO202" s="331"/>
      <c r="ILD202" s="259"/>
      <c r="ILE202" s="259"/>
      <c r="ILF202" s="259"/>
      <c r="ILG202" s="259"/>
      <c r="ILH202" s="331"/>
      <c r="ILW202" s="259"/>
      <c r="ILX202" s="259"/>
      <c r="ILY202" s="259"/>
      <c r="ILZ202" s="259"/>
      <c r="IMA202" s="331"/>
      <c r="IMP202" s="259"/>
      <c r="IMQ202" s="259"/>
      <c r="IMR202" s="259"/>
      <c r="IMS202" s="259"/>
      <c r="IMT202" s="331"/>
      <c r="INI202" s="259"/>
      <c r="INJ202" s="259"/>
      <c r="INK202" s="259"/>
      <c r="INL202" s="259"/>
      <c r="INM202" s="331"/>
      <c r="IOB202" s="259"/>
      <c r="IOC202" s="259"/>
      <c r="IOD202" s="259"/>
      <c r="IOE202" s="259"/>
      <c r="IOF202" s="331"/>
      <c r="IOU202" s="259"/>
      <c r="IOV202" s="259"/>
      <c r="IOW202" s="259"/>
      <c r="IOX202" s="259"/>
      <c r="IOY202" s="331"/>
      <c r="IPN202" s="259"/>
      <c r="IPO202" s="259"/>
      <c r="IPP202" s="259"/>
      <c r="IPQ202" s="259"/>
      <c r="IPR202" s="331"/>
      <c r="IQG202" s="259"/>
      <c r="IQH202" s="259"/>
      <c r="IQI202" s="259"/>
      <c r="IQJ202" s="259"/>
      <c r="IQK202" s="331"/>
      <c r="IQZ202" s="259"/>
      <c r="IRA202" s="259"/>
      <c r="IRB202" s="259"/>
      <c r="IRC202" s="259"/>
      <c r="IRD202" s="331"/>
      <c r="IRS202" s="259"/>
      <c r="IRT202" s="259"/>
      <c r="IRU202" s="259"/>
      <c r="IRV202" s="259"/>
      <c r="IRW202" s="331"/>
      <c r="ISL202" s="259"/>
      <c r="ISM202" s="259"/>
      <c r="ISN202" s="259"/>
      <c r="ISO202" s="259"/>
      <c r="ISP202" s="331"/>
      <c r="ITE202" s="259"/>
      <c r="ITF202" s="259"/>
      <c r="ITG202" s="259"/>
      <c r="ITH202" s="259"/>
      <c r="ITI202" s="331"/>
      <c r="ITX202" s="259"/>
      <c r="ITY202" s="259"/>
      <c r="ITZ202" s="259"/>
      <c r="IUA202" s="259"/>
      <c r="IUB202" s="331"/>
      <c r="IUQ202" s="259"/>
      <c r="IUR202" s="259"/>
      <c r="IUS202" s="259"/>
      <c r="IUT202" s="259"/>
      <c r="IUU202" s="331"/>
      <c r="IVJ202" s="259"/>
      <c r="IVK202" s="259"/>
      <c r="IVL202" s="259"/>
      <c r="IVM202" s="259"/>
      <c r="IVN202" s="331"/>
      <c r="IWC202" s="259"/>
      <c r="IWD202" s="259"/>
      <c r="IWE202" s="259"/>
      <c r="IWF202" s="259"/>
      <c r="IWG202" s="331"/>
      <c r="IWV202" s="259"/>
      <c r="IWW202" s="259"/>
      <c r="IWX202" s="259"/>
      <c r="IWY202" s="259"/>
      <c r="IWZ202" s="331"/>
      <c r="IXO202" s="259"/>
      <c r="IXP202" s="259"/>
      <c r="IXQ202" s="259"/>
      <c r="IXR202" s="259"/>
      <c r="IXS202" s="331"/>
      <c r="IYH202" s="259"/>
      <c r="IYI202" s="259"/>
      <c r="IYJ202" s="259"/>
      <c r="IYK202" s="259"/>
      <c r="IYL202" s="331"/>
      <c r="IZA202" s="259"/>
      <c r="IZB202" s="259"/>
      <c r="IZC202" s="259"/>
      <c r="IZD202" s="259"/>
      <c r="IZE202" s="331"/>
      <c r="IZT202" s="259"/>
      <c r="IZU202" s="259"/>
      <c r="IZV202" s="259"/>
      <c r="IZW202" s="259"/>
      <c r="IZX202" s="331"/>
      <c r="JAM202" s="259"/>
      <c r="JAN202" s="259"/>
      <c r="JAO202" s="259"/>
      <c r="JAP202" s="259"/>
      <c r="JAQ202" s="331"/>
      <c r="JBF202" s="259"/>
      <c r="JBG202" s="259"/>
      <c r="JBH202" s="259"/>
      <c r="JBI202" s="259"/>
      <c r="JBJ202" s="331"/>
      <c r="JBY202" s="259"/>
      <c r="JBZ202" s="259"/>
      <c r="JCA202" s="259"/>
      <c r="JCB202" s="259"/>
      <c r="JCC202" s="331"/>
      <c r="JCR202" s="259"/>
      <c r="JCS202" s="259"/>
      <c r="JCT202" s="259"/>
      <c r="JCU202" s="259"/>
      <c r="JCV202" s="331"/>
      <c r="JDK202" s="259"/>
      <c r="JDL202" s="259"/>
      <c r="JDM202" s="259"/>
      <c r="JDN202" s="259"/>
      <c r="JDO202" s="331"/>
      <c r="JED202" s="259"/>
      <c r="JEE202" s="259"/>
      <c r="JEF202" s="259"/>
      <c r="JEG202" s="259"/>
      <c r="JEH202" s="331"/>
      <c r="JEW202" s="259"/>
      <c r="JEX202" s="259"/>
      <c r="JEY202" s="259"/>
      <c r="JEZ202" s="259"/>
      <c r="JFA202" s="331"/>
      <c r="JFP202" s="259"/>
      <c r="JFQ202" s="259"/>
      <c r="JFR202" s="259"/>
      <c r="JFS202" s="259"/>
      <c r="JFT202" s="331"/>
      <c r="JGI202" s="259"/>
      <c r="JGJ202" s="259"/>
      <c r="JGK202" s="259"/>
      <c r="JGL202" s="259"/>
      <c r="JGM202" s="331"/>
      <c r="JHB202" s="259"/>
      <c r="JHC202" s="259"/>
      <c r="JHD202" s="259"/>
      <c r="JHE202" s="259"/>
      <c r="JHF202" s="331"/>
      <c r="JHU202" s="259"/>
      <c r="JHV202" s="259"/>
      <c r="JHW202" s="259"/>
      <c r="JHX202" s="259"/>
      <c r="JHY202" s="331"/>
      <c r="JIN202" s="259"/>
      <c r="JIO202" s="259"/>
      <c r="JIP202" s="259"/>
      <c r="JIQ202" s="259"/>
      <c r="JIR202" s="331"/>
      <c r="JJG202" s="259"/>
      <c r="JJH202" s="259"/>
      <c r="JJI202" s="259"/>
      <c r="JJJ202" s="259"/>
      <c r="JJK202" s="331"/>
      <c r="JJZ202" s="259"/>
      <c r="JKA202" s="259"/>
      <c r="JKB202" s="259"/>
      <c r="JKC202" s="259"/>
      <c r="JKD202" s="331"/>
      <c r="JKS202" s="259"/>
      <c r="JKT202" s="259"/>
      <c r="JKU202" s="259"/>
      <c r="JKV202" s="259"/>
      <c r="JKW202" s="331"/>
      <c r="JLL202" s="259"/>
      <c r="JLM202" s="259"/>
      <c r="JLN202" s="259"/>
      <c r="JLO202" s="259"/>
      <c r="JLP202" s="331"/>
      <c r="JME202" s="259"/>
      <c r="JMF202" s="259"/>
      <c r="JMG202" s="259"/>
      <c r="JMH202" s="259"/>
      <c r="JMI202" s="331"/>
      <c r="JMX202" s="259"/>
      <c r="JMY202" s="259"/>
      <c r="JMZ202" s="259"/>
      <c r="JNA202" s="259"/>
      <c r="JNB202" s="331"/>
      <c r="JNQ202" s="259"/>
      <c r="JNR202" s="259"/>
      <c r="JNS202" s="259"/>
      <c r="JNT202" s="259"/>
      <c r="JNU202" s="331"/>
      <c r="JOJ202" s="259"/>
      <c r="JOK202" s="259"/>
      <c r="JOL202" s="259"/>
      <c r="JOM202" s="259"/>
      <c r="JON202" s="331"/>
      <c r="JPC202" s="259"/>
      <c r="JPD202" s="259"/>
      <c r="JPE202" s="259"/>
      <c r="JPF202" s="259"/>
      <c r="JPG202" s="331"/>
      <c r="JPV202" s="259"/>
      <c r="JPW202" s="259"/>
      <c r="JPX202" s="259"/>
      <c r="JPY202" s="259"/>
      <c r="JPZ202" s="331"/>
      <c r="JQO202" s="259"/>
      <c r="JQP202" s="259"/>
      <c r="JQQ202" s="259"/>
      <c r="JQR202" s="259"/>
      <c r="JQS202" s="331"/>
      <c r="JRH202" s="259"/>
      <c r="JRI202" s="259"/>
      <c r="JRJ202" s="259"/>
      <c r="JRK202" s="259"/>
      <c r="JRL202" s="331"/>
      <c r="JSA202" s="259"/>
      <c r="JSB202" s="259"/>
      <c r="JSC202" s="259"/>
      <c r="JSD202" s="259"/>
      <c r="JSE202" s="331"/>
      <c r="JST202" s="259"/>
      <c r="JSU202" s="259"/>
      <c r="JSV202" s="259"/>
      <c r="JSW202" s="259"/>
      <c r="JSX202" s="331"/>
      <c r="JTM202" s="259"/>
      <c r="JTN202" s="259"/>
      <c r="JTO202" s="259"/>
      <c r="JTP202" s="259"/>
      <c r="JTQ202" s="331"/>
      <c r="JUF202" s="259"/>
      <c r="JUG202" s="259"/>
      <c r="JUH202" s="259"/>
      <c r="JUI202" s="259"/>
      <c r="JUJ202" s="331"/>
      <c r="JUY202" s="259"/>
      <c r="JUZ202" s="259"/>
      <c r="JVA202" s="259"/>
      <c r="JVB202" s="259"/>
      <c r="JVC202" s="331"/>
      <c r="JVR202" s="259"/>
      <c r="JVS202" s="259"/>
      <c r="JVT202" s="259"/>
      <c r="JVU202" s="259"/>
      <c r="JVV202" s="331"/>
      <c r="JWK202" s="259"/>
      <c r="JWL202" s="259"/>
      <c r="JWM202" s="259"/>
      <c r="JWN202" s="259"/>
      <c r="JWO202" s="331"/>
      <c r="JXD202" s="259"/>
      <c r="JXE202" s="259"/>
      <c r="JXF202" s="259"/>
      <c r="JXG202" s="259"/>
      <c r="JXH202" s="331"/>
      <c r="JXW202" s="259"/>
      <c r="JXX202" s="259"/>
      <c r="JXY202" s="259"/>
      <c r="JXZ202" s="259"/>
      <c r="JYA202" s="331"/>
      <c r="JYP202" s="259"/>
      <c r="JYQ202" s="259"/>
      <c r="JYR202" s="259"/>
      <c r="JYS202" s="259"/>
      <c r="JYT202" s="331"/>
      <c r="JZI202" s="259"/>
      <c r="JZJ202" s="259"/>
      <c r="JZK202" s="259"/>
      <c r="JZL202" s="259"/>
      <c r="JZM202" s="331"/>
      <c r="KAB202" s="259"/>
      <c r="KAC202" s="259"/>
      <c r="KAD202" s="259"/>
      <c r="KAE202" s="259"/>
      <c r="KAF202" s="331"/>
      <c r="KAU202" s="259"/>
      <c r="KAV202" s="259"/>
      <c r="KAW202" s="259"/>
      <c r="KAX202" s="259"/>
      <c r="KAY202" s="331"/>
      <c r="KBN202" s="259"/>
      <c r="KBO202" s="259"/>
      <c r="KBP202" s="259"/>
      <c r="KBQ202" s="259"/>
      <c r="KBR202" s="331"/>
      <c r="KCG202" s="259"/>
      <c r="KCH202" s="259"/>
      <c r="KCI202" s="259"/>
      <c r="KCJ202" s="259"/>
      <c r="KCK202" s="331"/>
      <c r="KCZ202" s="259"/>
      <c r="KDA202" s="259"/>
      <c r="KDB202" s="259"/>
      <c r="KDC202" s="259"/>
      <c r="KDD202" s="331"/>
      <c r="KDS202" s="259"/>
      <c r="KDT202" s="259"/>
      <c r="KDU202" s="259"/>
      <c r="KDV202" s="259"/>
      <c r="KDW202" s="331"/>
      <c r="KEL202" s="259"/>
      <c r="KEM202" s="259"/>
      <c r="KEN202" s="259"/>
      <c r="KEO202" s="259"/>
      <c r="KEP202" s="331"/>
      <c r="KFE202" s="259"/>
      <c r="KFF202" s="259"/>
      <c r="KFG202" s="259"/>
      <c r="KFH202" s="259"/>
      <c r="KFI202" s="331"/>
      <c r="KFX202" s="259"/>
      <c r="KFY202" s="259"/>
      <c r="KFZ202" s="259"/>
      <c r="KGA202" s="259"/>
      <c r="KGB202" s="331"/>
      <c r="KGQ202" s="259"/>
      <c r="KGR202" s="259"/>
      <c r="KGS202" s="259"/>
      <c r="KGT202" s="259"/>
      <c r="KGU202" s="331"/>
      <c r="KHJ202" s="259"/>
      <c r="KHK202" s="259"/>
      <c r="KHL202" s="259"/>
      <c r="KHM202" s="259"/>
      <c r="KHN202" s="331"/>
      <c r="KIC202" s="259"/>
      <c r="KID202" s="259"/>
      <c r="KIE202" s="259"/>
      <c r="KIF202" s="259"/>
      <c r="KIG202" s="331"/>
      <c r="KIV202" s="259"/>
      <c r="KIW202" s="259"/>
      <c r="KIX202" s="259"/>
      <c r="KIY202" s="259"/>
      <c r="KIZ202" s="331"/>
      <c r="KJO202" s="259"/>
      <c r="KJP202" s="259"/>
      <c r="KJQ202" s="259"/>
      <c r="KJR202" s="259"/>
      <c r="KJS202" s="331"/>
      <c r="KKH202" s="259"/>
      <c r="KKI202" s="259"/>
      <c r="KKJ202" s="259"/>
      <c r="KKK202" s="259"/>
      <c r="KKL202" s="331"/>
      <c r="KLA202" s="259"/>
      <c r="KLB202" s="259"/>
      <c r="KLC202" s="259"/>
      <c r="KLD202" s="259"/>
      <c r="KLE202" s="331"/>
      <c r="KLT202" s="259"/>
      <c r="KLU202" s="259"/>
      <c r="KLV202" s="259"/>
      <c r="KLW202" s="259"/>
      <c r="KLX202" s="331"/>
      <c r="KMM202" s="259"/>
      <c r="KMN202" s="259"/>
      <c r="KMO202" s="259"/>
      <c r="KMP202" s="259"/>
      <c r="KMQ202" s="331"/>
      <c r="KNF202" s="259"/>
      <c r="KNG202" s="259"/>
      <c r="KNH202" s="259"/>
      <c r="KNI202" s="259"/>
      <c r="KNJ202" s="331"/>
      <c r="KNY202" s="259"/>
      <c r="KNZ202" s="259"/>
      <c r="KOA202" s="259"/>
      <c r="KOB202" s="259"/>
      <c r="KOC202" s="331"/>
      <c r="KOR202" s="259"/>
      <c r="KOS202" s="259"/>
      <c r="KOT202" s="259"/>
      <c r="KOU202" s="259"/>
      <c r="KOV202" s="331"/>
      <c r="KPK202" s="259"/>
      <c r="KPL202" s="259"/>
      <c r="KPM202" s="259"/>
      <c r="KPN202" s="259"/>
      <c r="KPO202" s="331"/>
      <c r="KQD202" s="259"/>
      <c r="KQE202" s="259"/>
      <c r="KQF202" s="259"/>
      <c r="KQG202" s="259"/>
      <c r="KQH202" s="331"/>
      <c r="KQW202" s="259"/>
      <c r="KQX202" s="259"/>
      <c r="KQY202" s="259"/>
      <c r="KQZ202" s="259"/>
      <c r="KRA202" s="331"/>
      <c r="KRP202" s="259"/>
      <c r="KRQ202" s="259"/>
      <c r="KRR202" s="259"/>
      <c r="KRS202" s="259"/>
      <c r="KRT202" s="331"/>
      <c r="KSI202" s="259"/>
      <c r="KSJ202" s="259"/>
      <c r="KSK202" s="259"/>
      <c r="KSL202" s="259"/>
      <c r="KSM202" s="331"/>
      <c r="KTB202" s="259"/>
      <c r="KTC202" s="259"/>
      <c r="KTD202" s="259"/>
      <c r="KTE202" s="259"/>
      <c r="KTF202" s="331"/>
      <c r="KTU202" s="259"/>
      <c r="KTV202" s="259"/>
      <c r="KTW202" s="259"/>
      <c r="KTX202" s="259"/>
      <c r="KTY202" s="331"/>
      <c r="KUN202" s="259"/>
      <c r="KUO202" s="259"/>
      <c r="KUP202" s="259"/>
      <c r="KUQ202" s="259"/>
      <c r="KUR202" s="331"/>
      <c r="KVG202" s="259"/>
      <c r="KVH202" s="259"/>
      <c r="KVI202" s="259"/>
      <c r="KVJ202" s="259"/>
      <c r="KVK202" s="331"/>
      <c r="KVZ202" s="259"/>
      <c r="KWA202" s="259"/>
      <c r="KWB202" s="259"/>
      <c r="KWC202" s="259"/>
      <c r="KWD202" s="331"/>
      <c r="KWS202" s="259"/>
      <c r="KWT202" s="259"/>
      <c r="KWU202" s="259"/>
      <c r="KWV202" s="259"/>
      <c r="KWW202" s="331"/>
      <c r="KXL202" s="259"/>
      <c r="KXM202" s="259"/>
      <c r="KXN202" s="259"/>
      <c r="KXO202" s="259"/>
      <c r="KXP202" s="331"/>
      <c r="KYE202" s="259"/>
      <c r="KYF202" s="259"/>
      <c r="KYG202" s="259"/>
      <c r="KYH202" s="259"/>
      <c r="KYI202" s="331"/>
      <c r="KYX202" s="259"/>
      <c r="KYY202" s="259"/>
      <c r="KYZ202" s="259"/>
      <c r="KZA202" s="259"/>
      <c r="KZB202" s="331"/>
      <c r="KZQ202" s="259"/>
      <c r="KZR202" s="259"/>
      <c r="KZS202" s="259"/>
      <c r="KZT202" s="259"/>
      <c r="KZU202" s="331"/>
      <c r="LAJ202" s="259"/>
      <c r="LAK202" s="259"/>
      <c r="LAL202" s="259"/>
      <c r="LAM202" s="259"/>
      <c r="LAN202" s="331"/>
      <c r="LBC202" s="259"/>
      <c r="LBD202" s="259"/>
      <c r="LBE202" s="259"/>
      <c r="LBF202" s="259"/>
      <c r="LBG202" s="331"/>
      <c r="LBV202" s="259"/>
      <c r="LBW202" s="259"/>
      <c r="LBX202" s="259"/>
      <c r="LBY202" s="259"/>
      <c r="LBZ202" s="331"/>
      <c r="LCO202" s="259"/>
      <c r="LCP202" s="259"/>
      <c r="LCQ202" s="259"/>
      <c r="LCR202" s="259"/>
      <c r="LCS202" s="331"/>
      <c r="LDH202" s="259"/>
      <c r="LDI202" s="259"/>
      <c r="LDJ202" s="259"/>
      <c r="LDK202" s="259"/>
      <c r="LDL202" s="331"/>
      <c r="LEA202" s="259"/>
      <c r="LEB202" s="259"/>
      <c r="LEC202" s="259"/>
      <c r="LED202" s="259"/>
      <c r="LEE202" s="331"/>
      <c r="LET202" s="259"/>
      <c r="LEU202" s="259"/>
      <c r="LEV202" s="259"/>
      <c r="LEW202" s="259"/>
      <c r="LEX202" s="331"/>
      <c r="LFM202" s="259"/>
      <c r="LFN202" s="259"/>
      <c r="LFO202" s="259"/>
      <c r="LFP202" s="259"/>
      <c r="LFQ202" s="331"/>
      <c r="LGF202" s="259"/>
      <c r="LGG202" s="259"/>
      <c r="LGH202" s="259"/>
      <c r="LGI202" s="259"/>
      <c r="LGJ202" s="331"/>
      <c r="LGY202" s="259"/>
      <c r="LGZ202" s="259"/>
      <c r="LHA202" s="259"/>
      <c r="LHB202" s="259"/>
      <c r="LHC202" s="331"/>
      <c r="LHR202" s="259"/>
      <c r="LHS202" s="259"/>
      <c r="LHT202" s="259"/>
      <c r="LHU202" s="259"/>
      <c r="LHV202" s="331"/>
      <c r="LIK202" s="259"/>
      <c r="LIL202" s="259"/>
      <c r="LIM202" s="259"/>
      <c r="LIN202" s="259"/>
      <c r="LIO202" s="331"/>
      <c r="LJD202" s="259"/>
      <c r="LJE202" s="259"/>
      <c r="LJF202" s="259"/>
      <c r="LJG202" s="259"/>
      <c r="LJH202" s="331"/>
      <c r="LJW202" s="259"/>
      <c r="LJX202" s="259"/>
      <c r="LJY202" s="259"/>
      <c r="LJZ202" s="259"/>
      <c r="LKA202" s="331"/>
      <c r="LKP202" s="259"/>
      <c r="LKQ202" s="259"/>
      <c r="LKR202" s="259"/>
      <c r="LKS202" s="259"/>
      <c r="LKT202" s="331"/>
      <c r="LLI202" s="259"/>
      <c r="LLJ202" s="259"/>
      <c r="LLK202" s="259"/>
      <c r="LLL202" s="259"/>
      <c r="LLM202" s="331"/>
      <c r="LMB202" s="259"/>
      <c r="LMC202" s="259"/>
      <c r="LMD202" s="259"/>
      <c r="LME202" s="259"/>
      <c r="LMF202" s="331"/>
      <c r="LMU202" s="259"/>
      <c r="LMV202" s="259"/>
      <c r="LMW202" s="259"/>
      <c r="LMX202" s="259"/>
      <c r="LMY202" s="331"/>
      <c r="LNN202" s="259"/>
      <c r="LNO202" s="259"/>
      <c r="LNP202" s="259"/>
      <c r="LNQ202" s="259"/>
      <c r="LNR202" s="331"/>
      <c r="LOG202" s="259"/>
      <c r="LOH202" s="259"/>
      <c r="LOI202" s="259"/>
      <c r="LOJ202" s="259"/>
      <c r="LOK202" s="331"/>
      <c r="LOZ202" s="259"/>
      <c r="LPA202" s="259"/>
      <c r="LPB202" s="259"/>
      <c r="LPC202" s="259"/>
      <c r="LPD202" s="331"/>
      <c r="LPS202" s="259"/>
      <c r="LPT202" s="259"/>
      <c r="LPU202" s="259"/>
      <c r="LPV202" s="259"/>
      <c r="LPW202" s="331"/>
      <c r="LQL202" s="259"/>
      <c r="LQM202" s="259"/>
      <c r="LQN202" s="259"/>
      <c r="LQO202" s="259"/>
      <c r="LQP202" s="331"/>
      <c r="LRE202" s="259"/>
      <c r="LRF202" s="259"/>
      <c r="LRG202" s="259"/>
      <c r="LRH202" s="259"/>
      <c r="LRI202" s="331"/>
      <c r="LRX202" s="259"/>
      <c r="LRY202" s="259"/>
      <c r="LRZ202" s="259"/>
      <c r="LSA202" s="259"/>
      <c r="LSB202" s="331"/>
      <c r="LSQ202" s="259"/>
      <c r="LSR202" s="259"/>
      <c r="LSS202" s="259"/>
      <c r="LST202" s="259"/>
      <c r="LSU202" s="331"/>
      <c r="LTJ202" s="259"/>
      <c r="LTK202" s="259"/>
      <c r="LTL202" s="259"/>
      <c r="LTM202" s="259"/>
      <c r="LTN202" s="331"/>
      <c r="LUC202" s="259"/>
      <c r="LUD202" s="259"/>
      <c r="LUE202" s="259"/>
      <c r="LUF202" s="259"/>
      <c r="LUG202" s="331"/>
      <c r="LUV202" s="259"/>
      <c r="LUW202" s="259"/>
      <c r="LUX202" s="259"/>
      <c r="LUY202" s="259"/>
      <c r="LUZ202" s="331"/>
      <c r="LVO202" s="259"/>
      <c r="LVP202" s="259"/>
      <c r="LVQ202" s="259"/>
      <c r="LVR202" s="259"/>
      <c r="LVS202" s="331"/>
      <c r="LWH202" s="259"/>
      <c r="LWI202" s="259"/>
      <c r="LWJ202" s="259"/>
      <c r="LWK202" s="259"/>
      <c r="LWL202" s="331"/>
      <c r="LXA202" s="259"/>
      <c r="LXB202" s="259"/>
      <c r="LXC202" s="259"/>
      <c r="LXD202" s="259"/>
      <c r="LXE202" s="331"/>
      <c r="LXT202" s="259"/>
      <c r="LXU202" s="259"/>
      <c r="LXV202" s="259"/>
      <c r="LXW202" s="259"/>
      <c r="LXX202" s="331"/>
      <c r="LYM202" s="259"/>
      <c r="LYN202" s="259"/>
      <c r="LYO202" s="259"/>
      <c r="LYP202" s="259"/>
      <c r="LYQ202" s="331"/>
      <c r="LZF202" s="259"/>
      <c r="LZG202" s="259"/>
      <c r="LZH202" s="259"/>
      <c r="LZI202" s="259"/>
      <c r="LZJ202" s="331"/>
      <c r="LZY202" s="259"/>
      <c r="LZZ202" s="259"/>
      <c r="MAA202" s="259"/>
      <c r="MAB202" s="259"/>
      <c r="MAC202" s="331"/>
      <c r="MAR202" s="259"/>
      <c r="MAS202" s="259"/>
      <c r="MAT202" s="259"/>
      <c r="MAU202" s="259"/>
      <c r="MAV202" s="331"/>
      <c r="MBK202" s="259"/>
      <c r="MBL202" s="259"/>
      <c r="MBM202" s="259"/>
      <c r="MBN202" s="259"/>
      <c r="MBO202" s="331"/>
      <c r="MCD202" s="259"/>
      <c r="MCE202" s="259"/>
      <c r="MCF202" s="259"/>
      <c r="MCG202" s="259"/>
      <c r="MCH202" s="331"/>
      <c r="MCW202" s="259"/>
      <c r="MCX202" s="259"/>
      <c r="MCY202" s="259"/>
      <c r="MCZ202" s="259"/>
      <c r="MDA202" s="331"/>
      <c r="MDP202" s="259"/>
      <c r="MDQ202" s="259"/>
      <c r="MDR202" s="259"/>
      <c r="MDS202" s="259"/>
      <c r="MDT202" s="331"/>
      <c r="MEI202" s="259"/>
      <c r="MEJ202" s="259"/>
      <c r="MEK202" s="259"/>
      <c r="MEL202" s="259"/>
      <c r="MEM202" s="331"/>
      <c r="MFB202" s="259"/>
      <c r="MFC202" s="259"/>
      <c r="MFD202" s="259"/>
      <c r="MFE202" s="259"/>
      <c r="MFF202" s="331"/>
      <c r="MFU202" s="259"/>
      <c r="MFV202" s="259"/>
      <c r="MFW202" s="259"/>
      <c r="MFX202" s="259"/>
      <c r="MFY202" s="331"/>
      <c r="MGN202" s="259"/>
      <c r="MGO202" s="259"/>
      <c r="MGP202" s="259"/>
      <c r="MGQ202" s="259"/>
      <c r="MGR202" s="331"/>
      <c r="MHG202" s="259"/>
      <c r="MHH202" s="259"/>
      <c r="MHI202" s="259"/>
      <c r="MHJ202" s="259"/>
      <c r="MHK202" s="331"/>
      <c r="MHZ202" s="259"/>
      <c r="MIA202" s="259"/>
      <c r="MIB202" s="259"/>
      <c r="MIC202" s="259"/>
      <c r="MID202" s="331"/>
      <c r="MIS202" s="259"/>
      <c r="MIT202" s="259"/>
      <c r="MIU202" s="259"/>
      <c r="MIV202" s="259"/>
      <c r="MIW202" s="331"/>
      <c r="MJL202" s="259"/>
      <c r="MJM202" s="259"/>
      <c r="MJN202" s="259"/>
      <c r="MJO202" s="259"/>
      <c r="MJP202" s="331"/>
      <c r="MKE202" s="259"/>
      <c r="MKF202" s="259"/>
      <c r="MKG202" s="259"/>
      <c r="MKH202" s="259"/>
      <c r="MKI202" s="331"/>
      <c r="MKX202" s="259"/>
      <c r="MKY202" s="259"/>
      <c r="MKZ202" s="259"/>
      <c r="MLA202" s="259"/>
      <c r="MLB202" s="331"/>
      <c r="MLQ202" s="259"/>
      <c r="MLR202" s="259"/>
      <c r="MLS202" s="259"/>
      <c r="MLT202" s="259"/>
      <c r="MLU202" s="331"/>
      <c r="MMJ202" s="259"/>
      <c r="MMK202" s="259"/>
      <c r="MML202" s="259"/>
      <c r="MMM202" s="259"/>
      <c r="MMN202" s="331"/>
      <c r="MNC202" s="259"/>
      <c r="MND202" s="259"/>
      <c r="MNE202" s="259"/>
      <c r="MNF202" s="259"/>
      <c r="MNG202" s="331"/>
      <c r="MNV202" s="259"/>
      <c r="MNW202" s="259"/>
      <c r="MNX202" s="259"/>
      <c r="MNY202" s="259"/>
      <c r="MNZ202" s="331"/>
      <c r="MOO202" s="259"/>
      <c r="MOP202" s="259"/>
      <c r="MOQ202" s="259"/>
      <c r="MOR202" s="259"/>
      <c r="MOS202" s="331"/>
      <c r="MPH202" s="259"/>
      <c r="MPI202" s="259"/>
      <c r="MPJ202" s="259"/>
      <c r="MPK202" s="259"/>
      <c r="MPL202" s="331"/>
      <c r="MQA202" s="259"/>
      <c r="MQB202" s="259"/>
      <c r="MQC202" s="259"/>
      <c r="MQD202" s="259"/>
      <c r="MQE202" s="331"/>
      <c r="MQT202" s="259"/>
      <c r="MQU202" s="259"/>
      <c r="MQV202" s="259"/>
      <c r="MQW202" s="259"/>
      <c r="MQX202" s="331"/>
      <c r="MRM202" s="259"/>
      <c r="MRN202" s="259"/>
      <c r="MRO202" s="259"/>
      <c r="MRP202" s="259"/>
      <c r="MRQ202" s="331"/>
      <c r="MSF202" s="259"/>
      <c r="MSG202" s="259"/>
      <c r="MSH202" s="259"/>
      <c r="MSI202" s="259"/>
      <c r="MSJ202" s="331"/>
      <c r="MSY202" s="259"/>
      <c r="MSZ202" s="259"/>
      <c r="MTA202" s="259"/>
      <c r="MTB202" s="259"/>
      <c r="MTC202" s="331"/>
      <c r="MTR202" s="259"/>
      <c r="MTS202" s="259"/>
      <c r="MTT202" s="259"/>
      <c r="MTU202" s="259"/>
      <c r="MTV202" s="331"/>
      <c r="MUK202" s="259"/>
      <c r="MUL202" s="259"/>
      <c r="MUM202" s="259"/>
      <c r="MUN202" s="259"/>
      <c r="MUO202" s="331"/>
      <c r="MVD202" s="259"/>
      <c r="MVE202" s="259"/>
      <c r="MVF202" s="259"/>
      <c r="MVG202" s="259"/>
      <c r="MVH202" s="331"/>
      <c r="MVW202" s="259"/>
      <c r="MVX202" s="259"/>
      <c r="MVY202" s="259"/>
      <c r="MVZ202" s="259"/>
      <c r="MWA202" s="331"/>
      <c r="MWP202" s="259"/>
      <c r="MWQ202" s="259"/>
      <c r="MWR202" s="259"/>
      <c r="MWS202" s="259"/>
      <c r="MWT202" s="331"/>
      <c r="MXI202" s="259"/>
      <c r="MXJ202" s="259"/>
      <c r="MXK202" s="259"/>
      <c r="MXL202" s="259"/>
      <c r="MXM202" s="331"/>
      <c r="MYB202" s="259"/>
      <c r="MYC202" s="259"/>
      <c r="MYD202" s="259"/>
      <c r="MYE202" s="259"/>
      <c r="MYF202" s="331"/>
      <c r="MYU202" s="259"/>
      <c r="MYV202" s="259"/>
      <c r="MYW202" s="259"/>
      <c r="MYX202" s="259"/>
      <c r="MYY202" s="331"/>
      <c r="MZN202" s="259"/>
      <c r="MZO202" s="259"/>
      <c r="MZP202" s="259"/>
      <c r="MZQ202" s="259"/>
      <c r="MZR202" s="331"/>
      <c r="NAG202" s="259"/>
      <c r="NAH202" s="259"/>
      <c r="NAI202" s="259"/>
      <c r="NAJ202" s="259"/>
      <c r="NAK202" s="331"/>
      <c r="NAZ202" s="259"/>
      <c r="NBA202" s="259"/>
      <c r="NBB202" s="259"/>
      <c r="NBC202" s="259"/>
      <c r="NBD202" s="331"/>
      <c r="NBS202" s="259"/>
      <c r="NBT202" s="259"/>
      <c r="NBU202" s="259"/>
      <c r="NBV202" s="259"/>
      <c r="NBW202" s="331"/>
      <c r="NCL202" s="259"/>
      <c r="NCM202" s="259"/>
      <c r="NCN202" s="259"/>
      <c r="NCO202" s="259"/>
      <c r="NCP202" s="331"/>
      <c r="NDE202" s="259"/>
      <c r="NDF202" s="259"/>
      <c r="NDG202" s="259"/>
      <c r="NDH202" s="259"/>
      <c r="NDI202" s="331"/>
      <c r="NDX202" s="259"/>
      <c r="NDY202" s="259"/>
      <c r="NDZ202" s="259"/>
      <c r="NEA202" s="259"/>
      <c r="NEB202" s="331"/>
      <c r="NEQ202" s="259"/>
      <c r="NER202" s="259"/>
      <c r="NES202" s="259"/>
      <c r="NET202" s="259"/>
      <c r="NEU202" s="331"/>
      <c r="NFJ202" s="259"/>
      <c r="NFK202" s="259"/>
      <c r="NFL202" s="259"/>
      <c r="NFM202" s="259"/>
      <c r="NFN202" s="331"/>
      <c r="NGC202" s="259"/>
      <c r="NGD202" s="259"/>
      <c r="NGE202" s="259"/>
      <c r="NGF202" s="259"/>
      <c r="NGG202" s="331"/>
      <c r="NGV202" s="259"/>
      <c r="NGW202" s="259"/>
      <c r="NGX202" s="259"/>
      <c r="NGY202" s="259"/>
      <c r="NGZ202" s="331"/>
      <c r="NHO202" s="259"/>
      <c r="NHP202" s="259"/>
      <c r="NHQ202" s="259"/>
      <c r="NHR202" s="259"/>
      <c r="NHS202" s="331"/>
      <c r="NIH202" s="259"/>
      <c r="NII202" s="259"/>
      <c r="NIJ202" s="259"/>
      <c r="NIK202" s="259"/>
      <c r="NIL202" s="331"/>
      <c r="NJA202" s="259"/>
      <c r="NJB202" s="259"/>
      <c r="NJC202" s="259"/>
      <c r="NJD202" s="259"/>
      <c r="NJE202" s="331"/>
      <c r="NJT202" s="259"/>
      <c r="NJU202" s="259"/>
      <c r="NJV202" s="259"/>
      <c r="NJW202" s="259"/>
      <c r="NJX202" s="331"/>
      <c r="NKM202" s="259"/>
      <c r="NKN202" s="259"/>
      <c r="NKO202" s="259"/>
      <c r="NKP202" s="259"/>
      <c r="NKQ202" s="331"/>
      <c r="NLF202" s="259"/>
      <c r="NLG202" s="259"/>
      <c r="NLH202" s="259"/>
      <c r="NLI202" s="259"/>
      <c r="NLJ202" s="331"/>
      <c r="NLY202" s="259"/>
      <c r="NLZ202" s="259"/>
      <c r="NMA202" s="259"/>
      <c r="NMB202" s="259"/>
      <c r="NMC202" s="331"/>
      <c r="NMR202" s="259"/>
      <c r="NMS202" s="259"/>
      <c r="NMT202" s="259"/>
      <c r="NMU202" s="259"/>
      <c r="NMV202" s="331"/>
      <c r="NNK202" s="259"/>
      <c r="NNL202" s="259"/>
      <c r="NNM202" s="259"/>
      <c r="NNN202" s="259"/>
      <c r="NNO202" s="331"/>
      <c r="NOD202" s="259"/>
      <c r="NOE202" s="259"/>
      <c r="NOF202" s="259"/>
      <c r="NOG202" s="259"/>
      <c r="NOH202" s="331"/>
      <c r="NOW202" s="259"/>
      <c r="NOX202" s="259"/>
      <c r="NOY202" s="259"/>
      <c r="NOZ202" s="259"/>
      <c r="NPA202" s="331"/>
      <c r="NPP202" s="259"/>
      <c r="NPQ202" s="259"/>
      <c r="NPR202" s="259"/>
      <c r="NPS202" s="259"/>
      <c r="NPT202" s="331"/>
      <c r="NQI202" s="259"/>
      <c r="NQJ202" s="259"/>
      <c r="NQK202" s="259"/>
      <c r="NQL202" s="259"/>
      <c r="NQM202" s="331"/>
      <c r="NRB202" s="259"/>
      <c r="NRC202" s="259"/>
      <c r="NRD202" s="259"/>
      <c r="NRE202" s="259"/>
      <c r="NRF202" s="331"/>
      <c r="NRU202" s="259"/>
      <c r="NRV202" s="259"/>
      <c r="NRW202" s="259"/>
      <c r="NRX202" s="259"/>
      <c r="NRY202" s="331"/>
      <c r="NSN202" s="259"/>
      <c r="NSO202" s="259"/>
      <c r="NSP202" s="259"/>
      <c r="NSQ202" s="259"/>
      <c r="NSR202" s="331"/>
      <c r="NTG202" s="259"/>
      <c r="NTH202" s="259"/>
      <c r="NTI202" s="259"/>
      <c r="NTJ202" s="259"/>
      <c r="NTK202" s="331"/>
      <c r="NTZ202" s="259"/>
      <c r="NUA202" s="259"/>
      <c r="NUB202" s="259"/>
      <c r="NUC202" s="259"/>
      <c r="NUD202" s="331"/>
      <c r="NUS202" s="259"/>
      <c r="NUT202" s="259"/>
      <c r="NUU202" s="259"/>
      <c r="NUV202" s="259"/>
      <c r="NUW202" s="331"/>
      <c r="NVL202" s="259"/>
      <c r="NVM202" s="259"/>
      <c r="NVN202" s="259"/>
      <c r="NVO202" s="259"/>
      <c r="NVP202" s="331"/>
      <c r="NWE202" s="259"/>
      <c r="NWF202" s="259"/>
      <c r="NWG202" s="259"/>
      <c r="NWH202" s="259"/>
      <c r="NWI202" s="331"/>
      <c r="NWX202" s="259"/>
      <c r="NWY202" s="259"/>
      <c r="NWZ202" s="259"/>
      <c r="NXA202" s="259"/>
      <c r="NXB202" s="331"/>
      <c r="NXQ202" s="259"/>
      <c r="NXR202" s="259"/>
      <c r="NXS202" s="259"/>
      <c r="NXT202" s="259"/>
      <c r="NXU202" s="331"/>
      <c r="NYJ202" s="259"/>
      <c r="NYK202" s="259"/>
      <c r="NYL202" s="259"/>
      <c r="NYM202" s="259"/>
      <c r="NYN202" s="331"/>
      <c r="NZC202" s="259"/>
      <c r="NZD202" s="259"/>
      <c r="NZE202" s="259"/>
      <c r="NZF202" s="259"/>
      <c r="NZG202" s="331"/>
      <c r="NZV202" s="259"/>
      <c r="NZW202" s="259"/>
      <c r="NZX202" s="259"/>
      <c r="NZY202" s="259"/>
      <c r="NZZ202" s="331"/>
      <c r="OAO202" s="259"/>
      <c r="OAP202" s="259"/>
      <c r="OAQ202" s="259"/>
      <c r="OAR202" s="259"/>
      <c r="OAS202" s="331"/>
      <c r="OBH202" s="259"/>
      <c r="OBI202" s="259"/>
      <c r="OBJ202" s="259"/>
      <c r="OBK202" s="259"/>
      <c r="OBL202" s="331"/>
      <c r="OCA202" s="259"/>
      <c r="OCB202" s="259"/>
      <c r="OCC202" s="259"/>
      <c r="OCD202" s="259"/>
      <c r="OCE202" s="331"/>
      <c r="OCT202" s="259"/>
      <c r="OCU202" s="259"/>
      <c r="OCV202" s="259"/>
      <c r="OCW202" s="259"/>
      <c r="OCX202" s="331"/>
      <c r="ODM202" s="259"/>
      <c r="ODN202" s="259"/>
      <c r="ODO202" s="259"/>
      <c r="ODP202" s="259"/>
      <c r="ODQ202" s="331"/>
      <c r="OEF202" s="259"/>
      <c r="OEG202" s="259"/>
      <c r="OEH202" s="259"/>
      <c r="OEI202" s="259"/>
      <c r="OEJ202" s="331"/>
      <c r="OEY202" s="259"/>
      <c r="OEZ202" s="259"/>
      <c r="OFA202" s="259"/>
      <c r="OFB202" s="259"/>
      <c r="OFC202" s="331"/>
      <c r="OFR202" s="259"/>
      <c r="OFS202" s="259"/>
      <c r="OFT202" s="259"/>
      <c r="OFU202" s="259"/>
      <c r="OFV202" s="331"/>
      <c r="OGK202" s="259"/>
      <c r="OGL202" s="259"/>
      <c r="OGM202" s="259"/>
      <c r="OGN202" s="259"/>
      <c r="OGO202" s="331"/>
      <c r="OHD202" s="259"/>
      <c r="OHE202" s="259"/>
      <c r="OHF202" s="259"/>
      <c r="OHG202" s="259"/>
      <c r="OHH202" s="331"/>
      <c r="OHW202" s="259"/>
      <c r="OHX202" s="259"/>
      <c r="OHY202" s="259"/>
      <c r="OHZ202" s="259"/>
      <c r="OIA202" s="331"/>
      <c r="OIP202" s="259"/>
      <c r="OIQ202" s="259"/>
      <c r="OIR202" s="259"/>
      <c r="OIS202" s="259"/>
      <c r="OIT202" s="331"/>
      <c r="OJI202" s="259"/>
      <c r="OJJ202" s="259"/>
      <c r="OJK202" s="259"/>
      <c r="OJL202" s="259"/>
      <c r="OJM202" s="331"/>
      <c r="OKB202" s="259"/>
      <c r="OKC202" s="259"/>
      <c r="OKD202" s="259"/>
      <c r="OKE202" s="259"/>
      <c r="OKF202" s="331"/>
      <c r="OKU202" s="259"/>
      <c r="OKV202" s="259"/>
      <c r="OKW202" s="259"/>
      <c r="OKX202" s="259"/>
      <c r="OKY202" s="331"/>
      <c r="OLN202" s="259"/>
      <c r="OLO202" s="259"/>
      <c r="OLP202" s="259"/>
      <c r="OLQ202" s="259"/>
      <c r="OLR202" s="331"/>
      <c r="OMG202" s="259"/>
      <c r="OMH202" s="259"/>
      <c r="OMI202" s="259"/>
      <c r="OMJ202" s="259"/>
      <c r="OMK202" s="331"/>
      <c r="OMZ202" s="259"/>
      <c r="ONA202" s="259"/>
      <c r="ONB202" s="259"/>
      <c r="ONC202" s="259"/>
      <c r="OND202" s="331"/>
      <c r="ONS202" s="259"/>
      <c r="ONT202" s="259"/>
      <c r="ONU202" s="259"/>
      <c r="ONV202" s="259"/>
      <c r="ONW202" s="331"/>
      <c r="OOL202" s="259"/>
      <c r="OOM202" s="259"/>
      <c r="OON202" s="259"/>
      <c r="OOO202" s="259"/>
      <c r="OOP202" s="331"/>
      <c r="OPE202" s="259"/>
      <c r="OPF202" s="259"/>
      <c r="OPG202" s="259"/>
      <c r="OPH202" s="259"/>
      <c r="OPI202" s="331"/>
      <c r="OPX202" s="259"/>
      <c r="OPY202" s="259"/>
      <c r="OPZ202" s="259"/>
      <c r="OQA202" s="259"/>
      <c r="OQB202" s="331"/>
      <c r="OQQ202" s="259"/>
      <c r="OQR202" s="259"/>
      <c r="OQS202" s="259"/>
      <c r="OQT202" s="259"/>
      <c r="OQU202" s="331"/>
      <c r="ORJ202" s="259"/>
      <c r="ORK202" s="259"/>
      <c r="ORL202" s="259"/>
      <c r="ORM202" s="259"/>
      <c r="ORN202" s="331"/>
      <c r="OSC202" s="259"/>
      <c r="OSD202" s="259"/>
      <c r="OSE202" s="259"/>
      <c r="OSF202" s="259"/>
      <c r="OSG202" s="331"/>
      <c r="OSV202" s="259"/>
      <c r="OSW202" s="259"/>
      <c r="OSX202" s="259"/>
      <c r="OSY202" s="259"/>
      <c r="OSZ202" s="331"/>
      <c r="OTO202" s="259"/>
      <c r="OTP202" s="259"/>
      <c r="OTQ202" s="259"/>
      <c r="OTR202" s="259"/>
      <c r="OTS202" s="331"/>
      <c r="OUH202" s="259"/>
      <c r="OUI202" s="259"/>
      <c r="OUJ202" s="259"/>
      <c r="OUK202" s="259"/>
      <c r="OUL202" s="331"/>
      <c r="OVA202" s="259"/>
      <c r="OVB202" s="259"/>
      <c r="OVC202" s="259"/>
      <c r="OVD202" s="259"/>
      <c r="OVE202" s="331"/>
      <c r="OVT202" s="259"/>
      <c r="OVU202" s="259"/>
      <c r="OVV202" s="259"/>
      <c r="OVW202" s="259"/>
      <c r="OVX202" s="331"/>
      <c r="OWM202" s="259"/>
      <c r="OWN202" s="259"/>
      <c r="OWO202" s="259"/>
      <c r="OWP202" s="259"/>
      <c r="OWQ202" s="331"/>
      <c r="OXF202" s="259"/>
      <c r="OXG202" s="259"/>
      <c r="OXH202" s="259"/>
      <c r="OXI202" s="259"/>
      <c r="OXJ202" s="331"/>
      <c r="OXY202" s="259"/>
      <c r="OXZ202" s="259"/>
      <c r="OYA202" s="259"/>
      <c r="OYB202" s="259"/>
      <c r="OYC202" s="331"/>
      <c r="OYR202" s="259"/>
      <c r="OYS202" s="259"/>
      <c r="OYT202" s="259"/>
      <c r="OYU202" s="259"/>
      <c r="OYV202" s="331"/>
      <c r="OZK202" s="259"/>
      <c r="OZL202" s="259"/>
      <c r="OZM202" s="259"/>
      <c r="OZN202" s="259"/>
      <c r="OZO202" s="331"/>
      <c r="PAD202" s="259"/>
      <c r="PAE202" s="259"/>
      <c r="PAF202" s="259"/>
      <c r="PAG202" s="259"/>
      <c r="PAH202" s="331"/>
      <c r="PAW202" s="259"/>
      <c r="PAX202" s="259"/>
      <c r="PAY202" s="259"/>
      <c r="PAZ202" s="259"/>
      <c r="PBA202" s="331"/>
      <c r="PBP202" s="259"/>
      <c r="PBQ202" s="259"/>
      <c r="PBR202" s="259"/>
      <c r="PBS202" s="259"/>
      <c r="PBT202" s="331"/>
      <c r="PCI202" s="259"/>
      <c r="PCJ202" s="259"/>
      <c r="PCK202" s="259"/>
      <c r="PCL202" s="259"/>
      <c r="PCM202" s="331"/>
      <c r="PDB202" s="259"/>
      <c r="PDC202" s="259"/>
      <c r="PDD202" s="259"/>
      <c r="PDE202" s="259"/>
      <c r="PDF202" s="331"/>
      <c r="PDU202" s="259"/>
      <c r="PDV202" s="259"/>
      <c r="PDW202" s="259"/>
      <c r="PDX202" s="259"/>
      <c r="PDY202" s="331"/>
      <c r="PEN202" s="259"/>
      <c r="PEO202" s="259"/>
      <c r="PEP202" s="259"/>
      <c r="PEQ202" s="259"/>
      <c r="PER202" s="331"/>
      <c r="PFG202" s="259"/>
      <c r="PFH202" s="259"/>
      <c r="PFI202" s="259"/>
      <c r="PFJ202" s="259"/>
      <c r="PFK202" s="331"/>
      <c r="PFZ202" s="259"/>
      <c r="PGA202" s="259"/>
      <c r="PGB202" s="259"/>
      <c r="PGC202" s="259"/>
      <c r="PGD202" s="331"/>
      <c r="PGS202" s="259"/>
      <c r="PGT202" s="259"/>
      <c r="PGU202" s="259"/>
      <c r="PGV202" s="259"/>
      <c r="PGW202" s="331"/>
      <c r="PHL202" s="259"/>
      <c r="PHM202" s="259"/>
      <c r="PHN202" s="259"/>
      <c r="PHO202" s="259"/>
      <c r="PHP202" s="331"/>
      <c r="PIE202" s="259"/>
      <c r="PIF202" s="259"/>
      <c r="PIG202" s="259"/>
      <c r="PIH202" s="259"/>
      <c r="PII202" s="331"/>
      <c r="PIX202" s="259"/>
      <c r="PIY202" s="259"/>
      <c r="PIZ202" s="259"/>
      <c r="PJA202" s="259"/>
      <c r="PJB202" s="331"/>
      <c r="PJQ202" s="259"/>
      <c r="PJR202" s="259"/>
      <c r="PJS202" s="259"/>
      <c r="PJT202" s="259"/>
      <c r="PJU202" s="331"/>
      <c r="PKJ202" s="259"/>
      <c r="PKK202" s="259"/>
      <c r="PKL202" s="259"/>
      <c r="PKM202" s="259"/>
      <c r="PKN202" s="331"/>
      <c r="PLC202" s="259"/>
      <c r="PLD202" s="259"/>
      <c r="PLE202" s="259"/>
      <c r="PLF202" s="259"/>
      <c r="PLG202" s="331"/>
      <c r="PLV202" s="259"/>
      <c r="PLW202" s="259"/>
      <c r="PLX202" s="259"/>
      <c r="PLY202" s="259"/>
      <c r="PLZ202" s="331"/>
      <c r="PMO202" s="259"/>
      <c r="PMP202" s="259"/>
      <c r="PMQ202" s="259"/>
      <c r="PMR202" s="259"/>
      <c r="PMS202" s="331"/>
      <c r="PNH202" s="259"/>
      <c r="PNI202" s="259"/>
      <c r="PNJ202" s="259"/>
      <c r="PNK202" s="259"/>
      <c r="PNL202" s="331"/>
      <c r="POA202" s="259"/>
      <c r="POB202" s="259"/>
      <c r="POC202" s="259"/>
      <c r="POD202" s="259"/>
      <c r="POE202" s="331"/>
      <c r="POT202" s="259"/>
      <c r="POU202" s="259"/>
      <c r="POV202" s="259"/>
      <c r="POW202" s="259"/>
      <c r="POX202" s="331"/>
      <c r="PPM202" s="259"/>
      <c r="PPN202" s="259"/>
      <c r="PPO202" s="259"/>
      <c r="PPP202" s="259"/>
      <c r="PPQ202" s="331"/>
      <c r="PQF202" s="259"/>
      <c r="PQG202" s="259"/>
      <c r="PQH202" s="259"/>
      <c r="PQI202" s="259"/>
      <c r="PQJ202" s="331"/>
      <c r="PQY202" s="259"/>
      <c r="PQZ202" s="259"/>
      <c r="PRA202" s="259"/>
      <c r="PRB202" s="259"/>
      <c r="PRC202" s="331"/>
      <c r="PRR202" s="259"/>
      <c r="PRS202" s="259"/>
      <c r="PRT202" s="259"/>
      <c r="PRU202" s="259"/>
      <c r="PRV202" s="331"/>
      <c r="PSK202" s="259"/>
      <c r="PSL202" s="259"/>
      <c r="PSM202" s="259"/>
      <c r="PSN202" s="259"/>
      <c r="PSO202" s="331"/>
      <c r="PTD202" s="259"/>
      <c r="PTE202" s="259"/>
      <c r="PTF202" s="259"/>
      <c r="PTG202" s="259"/>
      <c r="PTH202" s="331"/>
      <c r="PTW202" s="259"/>
      <c r="PTX202" s="259"/>
      <c r="PTY202" s="259"/>
      <c r="PTZ202" s="259"/>
      <c r="PUA202" s="331"/>
      <c r="PUP202" s="259"/>
      <c r="PUQ202" s="259"/>
      <c r="PUR202" s="259"/>
      <c r="PUS202" s="259"/>
      <c r="PUT202" s="331"/>
      <c r="PVI202" s="259"/>
      <c r="PVJ202" s="259"/>
      <c r="PVK202" s="259"/>
      <c r="PVL202" s="259"/>
      <c r="PVM202" s="331"/>
      <c r="PWB202" s="259"/>
      <c r="PWC202" s="259"/>
      <c r="PWD202" s="259"/>
      <c r="PWE202" s="259"/>
      <c r="PWF202" s="331"/>
      <c r="PWU202" s="259"/>
      <c r="PWV202" s="259"/>
      <c r="PWW202" s="259"/>
      <c r="PWX202" s="259"/>
      <c r="PWY202" s="331"/>
      <c r="PXN202" s="259"/>
      <c r="PXO202" s="259"/>
      <c r="PXP202" s="259"/>
      <c r="PXQ202" s="259"/>
      <c r="PXR202" s="331"/>
      <c r="PYG202" s="259"/>
      <c r="PYH202" s="259"/>
      <c r="PYI202" s="259"/>
      <c r="PYJ202" s="259"/>
      <c r="PYK202" s="331"/>
      <c r="PYZ202" s="259"/>
      <c r="PZA202" s="259"/>
      <c r="PZB202" s="259"/>
      <c r="PZC202" s="259"/>
      <c r="PZD202" s="331"/>
      <c r="PZS202" s="259"/>
      <c r="PZT202" s="259"/>
      <c r="PZU202" s="259"/>
      <c r="PZV202" s="259"/>
      <c r="PZW202" s="331"/>
      <c r="QAL202" s="259"/>
      <c r="QAM202" s="259"/>
      <c r="QAN202" s="259"/>
      <c r="QAO202" s="259"/>
      <c r="QAP202" s="331"/>
      <c r="QBE202" s="259"/>
      <c r="QBF202" s="259"/>
      <c r="QBG202" s="259"/>
      <c r="QBH202" s="259"/>
      <c r="QBI202" s="331"/>
      <c r="QBX202" s="259"/>
      <c r="QBY202" s="259"/>
      <c r="QBZ202" s="259"/>
      <c r="QCA202" s="259"/>
      <c r="QCB202" s="331"/>
      <c r="QCQ202" s="259"/>
      <c r="QCR202" s="259"/>
      <c r="QCS202" s="259"/>
      <c r="QCT202" s="259"/>
      <c r="QCU202" s="331"/>
      <c r="QDJ202" s="259"/>
      <c r="QDK202" s="259"/>
      <c r="QDL202" s="259"/>
      <c r="QDM202" s="259"/>
      <c r="QDN202" s="331"/>
      <c r="QEC202" s="259"/>
      <c r="QED202" s="259"/>
      <c r="QEE202" s="259"/>
      <c r="QEF202" s="259"/>
      <c r="QEG202" s="331"/>
      <c r="QEV202" s="259"/>
      <c r="QEW202" s="259"/>
      <c r="QEX202" s="259"/>
      <c r="QEY202" s="259"/>
      <c r="QEZ202" s="331"/>
      <c r="QFO202" s="259"/>
      <c r="QFP202" s="259"/>
      <c r="QFQ202" s="259"/>
      <c r="QFR202" s="259"/>
      <c r="QFS202" s="331"/>
      <c r="QGH202" s="259"/>
      <c r="QGI202" s="259"/>
      <c r="QGJ202" s="259"/>
      <c r="QGK202" s="259"/>
      <c r="QGL202" s="331"/>
      <c r="QHA202" s="259"/>
      <c r="QHB202" s="259"/>
      <c r="QHC202" s="259"/>
      <c r="QHD202" s="259"/>
      <c r="QHE202" s="331"/>
      <c r="QHT202" s="259"/>
      <c r="QHU202" s="259"/>
      <c r="QHV202" s="259"/>
      <c r="QHW202" s="259"/>
      <c r="QHX202" s="331"/>
      <c r="QIM202" s="259"/>
      <c r="QIN202" s="259"/>
      <c r="QIO202" s="259"/>
      <c r="QIP202" s="259"/>
      <c r="QIQ202" s="331"/>
      <c r="QJF202" s="259"/>
      <c r="QJG202" s="259"/>
      <c r="QJH202" s="259"/>
      <c r="QJI202" s="259"/>
      <c r="QJJ202" s="331"/>
      <c r="QJY202" s="259"/>
      <c r="QJZ202" s="259"/>
      <c r="QKA202" s="259"/>
      <c r="QKB202" s="259"/>
      <c r="QKC202" s="331"/>
      <c r="QKR202" s="259"/>
      <c r="QKS202" s="259"/>
      <c r="QKT202" s="259"/>
      <c r="QKU202" s="259"/>
      <c r="QKV202" s="331"/>
      <c r="QLK202" s="259"/>
      <c r="QLL202" s="259"/>
      <c r="QLM202" s="259"/>
      <c r="QLN202" s="259"/>
      <c r="QLO202" s="331"/>
      <c r="QMD202" s="259"/>
      <c r="QME202" s="259"/>
      <c r="QMF202" s="259"/>
      <c r="QMG202" s="259"/>
      <c r="QMH202" s="331"/>
      <c r="QMW202" s="259"/>
      <c r="QMX202" s="259"/>
      <c r="QMY202" s="259"/>
      <c r="QMZ202" s="259"/>
      <c r="QNA202" s="331"/>
      <c r="QNP202" s="259"/>
      <c r="QNQ202" s="259"/>
      <c r="QNR202" s="259"/>
      <c r="QNS202" s="259"/>
      <c r="QNT202" s="331"/>
      <c r="QOI202" s="259"/>
      <c r="QOJ202" s="259"/>
      <c r="QOK202" s="259"/>
      <c r="QOL202" s="259"/>
      <c r="QOM202" s="331"/>
      <c r="QPB202" s="259"/>
      <c r="QPC202" s="259"/>
      <c r="QPD202" s="259"/>
      <c r="QPE202" s="259"/>
      <c r="QPF202" s="331"/>
      <c r="QPU202" s="259"/>
      <c r="QPV202" s="259"/>
      <c r="QPW202" s="259"/>
      <c r="QPX202" s="259"/>
      <c r="QPY202" s="331"/>
      <c r="QQN202" s="259"/>
      <c r="QQO202" s="259"/>
      <c r="QQP202" s="259"/>
      <c r="QQQ202" s="259"/>
      <c r="QQR202" s="331"/>
      <c r="QRG202" s="259"/>
      <c r="QRH202" s="259"/>
      <c r="QRI202" s="259"/>
      <c r="QRJ202" s="259"/>
      <c r="QRK202" s="331"/>
      <c r="QRZ202" s="259"/>
      <c r="QSA202" s="259"/>
      <c r="QSB202" s="259"/>
      <c r="QSC202" s="259"/>
      <c r="QSD202" s="331"/>
      <c r="QSS202" s="259"/>
      <c r="QST202" s="259"/>
      <c r="QSU202" s="259"/>
      <c r="QSV202" s="259"/>
      <c r="QSW202" s="331"/>
      <c r="QTL202" s="259"/>
      <c r="QTM202" s="259"/>
      <c r="QTN202" s="259"/>
      <c r="QTO202" s="259"/>
      <c r="QTP202" s="331"/>
      <c r="QUE202" s="259"/>
      <c r="QUF202" s="259"/>
      <c r="QUG202" s="259"/>
      <c r="QUH202" s="259"/>
      <c r="QUI202" s="331"/>
      <c r="QUX202" s="259"/>
      <c r="QUY202" s="259"/>
      <c r="QUZ202" s="259"/>
      <c r="QVA202" s="259"/>
      <c r="QVB202" s="331"/>
      <c r="QVQ202" s="259"/>
      <c r="QVR202" s="259"/>
      <c r="QVS202" s="259"/>
      <c r="QVT202" s="259"/>
      <c r="QVU202" s="331"/>
      <c r="QWJ202" s="259"/>
      <c r="QWK202" s="259"/>
      <c r="QWL202" s="259"/>
      <c r="QWM202" s="259"/>
      <c r="QWN202" s="331"/>
      <c r="QXC202" s="259"/>
      <c r="QXD202" s="259"/>
      <c r="QXE202" s="259"/>
      <c r="QXF202" s="259"/>
      <c r="QXG202" s="331"/>
      <c r="QXV202" s="259"/>
      <c r="QXW202" s="259"/>
      <c r="QXX202" s="259"/>
      <c r="QXY202" s="259"/>
      <c r="QXZ202" s="331"/>
      <c r="QYO202" s="259"/>
      <c r="QYP202" s="259"/>
      <c r="QYQ202" s="259"/>
      <c r="QYR202" s="259"/>
      <c r="QYS202" s="331"/>
      <c r="QZH202" s="259"/>
      <c r="QZI202" s="259"/>
      <c r="QZJ202" s="259"/>
      <c r="QZK202" s="259"/>
      <c r="QZL202" s="331"/>
      <c r="RAA202" s="259"/>
      <c r="RAB202" s="259"/>
      <c r="RAC202" s="259"/>
      <c r="RAD202" s="259"/>
      <c r="RAE202" s="331"/>
      <c r="RAT202" s="259"/>
      <c r="RAU202" s="259"/>
      <c r="RAV202" s="259"/>
      <c r="RAW202" s="259"/>
      <c r="RAX202" s="331"/>
      <c r="RBM202" s="259"/>
      <c r="RBN202" s="259"/>
      <c r="RBO202" s="259"/>
      <c r="RBP202" s="259"/>
      <c r="RBQ202" s="331"/>
      <c r="RCF202" s="259"/>
      <c r="RCG202" s="259"/>
      <c r="RCH202" s="259"/>
      <c r="RCI202" s="259"/>
      <c r="RCJ202" s="331"/>
      <c r="RCY202" s="259"/>
      <c r="RCZ202" s="259"/>
      <c r="RDA202" s="259"/>
      <c r="RDB202" s="259"/>
      <c r="RDC202" s="331"/>
      <c r="RDR202" s="259"/>
      <c r="RDS202" s="259"/>
      <c r="RDT202" s="259"/>
      <c r="RDU202" s="259"/>
      <c r="RDV202" s="331"/>
      <c r="REK202" s="259"/>
      <c r="REL202" s="259"/>
      <c r="REM202" s="259"/>
      <c r="REN202" s="259"/>
      <c r="REO202" s="331"/>
      <c r="RFD202" s="259"/>
      <c r="RFE202" s="259"/>
      <c r="RFF202" s="259"/>
      <c r="RFG202" s="259"/>
      <c r="RFH202" s="331"/>
      <c r="RFW202" s="259"/>
      <c r="RFX202" s="259"/>
      <c r="RFY202" s="259"/>
      <c r="RFZ202" s="259"/>
      <c r="RGA202" s="331"/>
      <c r="RGP202" s="259"/>
      <c r="RGQ202" s="259"/>
      <c r="RGR202" s="259"/>
      <c r="RGS202" s="259"/>
      <c r="RGT202" s="331"/>
      <c r="RHI202" s="259"/>
      <c r="RHJ202" s="259"/>
      <c r="RHK202" s="259"/>
      <c r="RHL202" s="259"/>
      <c r="RHM202" s="331"/>
      <c r="RIB202" s="259"/>
      <c r="RIC202" s="259"/>
      <c r="RID202" s="259"/>
      <c r="RIE202" s="259"/>
      <c r="RIF202" s="331"/>
      <c r="RIU202" s="259"/>
      <c r="RIV202" s="259"/>
      <c r="RIW202" s="259"/>
      <c r="RIX202" s="259"/>
      <c r="RIY202" s="331"/>
      <c r="RJN202" s="259"/>
      <c r="RJO202" s="259"/>
      <c r="RJP202" s="259"/>
      <c r="RJQ202" s="259"/>
      <c r="RJR202" s="331"/>
      <c r="RKG202" s="259"/>
      <c r="RKH202" s="259"/>
      <c r="RKI202" s="259"/>
      <c r="RKJ202" s="259"/>
      <c r="RKK202" s="331"/>
      <c r="RKZ202" s="259"/>
      <c r="RLA202" s="259"/>
      <c r="RLB202" s="259"/>
      <c r="RLC202" s="259"/>
      <c r="RLD202" s="331"/>
      <c r="RLS202" s="259"/>
      <c r="RLT202" s="259"/>
      <c r="RLU202" s="259"/>
      <c r="RLV202" s="259"/>
      <c r="RLW202" s="331"/>
      <c r="RML202" s="259"/>
      <c r="RMM202" s="259"/>
      <c r="RMN202" s="259"/>
      <c r="RMO202" s="259"/>
      <c r="RMP202" s="331"/>
      <c r="RNE202" s="259"/>
      <c r="RNF202" s="259"/>
      <c r="RNG202" s="259"/>
      <c r="RNH202" s="259"/>
      <c r="RNI202" s="331"/>
      <c r="RNX202" s="259"/>
      <c r="RNY202" s="259"/>
      <c r="RNZ202" s="259"/>
      <c r="ROA202" s="259"/>
      <c r="ROB202" s="331"/>
      <c r="ROQ202" s="259"/>
      <c r="ROR202" s="259"/>
      <c r="ROS202" s="259"/>
      <c r="ROT202" s="259"/>
      <c r="ROU202" s="331"/>
      <c r="RPJ202" s="259"/>
      <c r="RPK202" s="259"/>
      <c r="RPL202" s="259"/>
      <c r="RPM202" s="259"/>
      <c r="RPN202" s="331"/>
      <c r="RQC202" s="259"/>
      <c r="RQD202" s="259"/>
      <c r="RQE202" s="259"/>
      <c r="RQF202" s="259"/>
      <c r="RQG202" s="331"/>
      <c r="RQV202" s="259"/>
      <c r="RQW202" s="259"/>
      <c r="RQX202" s="259"/>
      <c r="RQY202" s="259"/>
      <c r="RQZ202" s="331"/>
      <c r="RRO202" s="259"/>
      <c r="RRP202" s="259"/>
      <c r="RRQ202" s="259"/>
      <c r="RRR202" s="259"/>
      <c r="RRS202" s="331"/>
      <c r="RSH202" s="259"/>
      <c r="RSI202" s="259"/>
      <c r="RSJ202" s="259"/>
      <c r="RSK202" s="259"/>
      <c r="RSL202" s="331"/>
      <c r="RTA202" s="259"/>
      <c r="RTB202" s="259"/>
      <c r="RTC202" s="259"/>
      <c r="RTD202" s="259"/>
      <c r="RTE202" s="331"/>
      <c r="RTT202" s="259"/>
      <c r="RTU202" s="259"/>
      <c r="RTV202" s="259"/>
      <c r="RTW202" s="259"/>
      <c r="RTX202" s="331"/>
      <c r="RUM202" s="259"/>
      <c r="RUN202" s="259"/>
      <c r="RUO202" s="259"/>
      <c r="RUP202" s="259"/>
      <c r="RUQ202" s="331"/>
      <c r="RVF202" s="259"/>
      <c r="RVG202" s="259"/>
      <c r="RVH202" s="259"/>
      <c r="RVI202" s="259"/>
      <c r="RVJ202" s="331"/>
      <c r="RVY202" s="259"/>
      <c r="RVZ202" s="259"/>
      <c r="RWA202" s="259"/>
      <c r="RWB202" s="259"/>
      <c r="RWC202" s="331"/>
      <c r="RWR202" s="259"/>
      <c r="RWS202" s="259"/>
      <c r="RWT202" s="259"/>
      <c r="RWU202" s="259"/>
      <c r="RWV202" s="331"/>
      <c r="RXK202" s="259"/>
      <c r="RXL202" s="259"/>
      <c r="RXM202" s="259"/>
      <c r="RXN202" s="259"/>
      <c r="RXO202" s="331"/>
      <c r="RYD202" s="259"/>
      <c r="RYE202" s="259"/>
      <c r="RYF202" s="259"/>
      <c r="RYG202" s="259"/>
      <c r="RYH202" s="331"/>
      <c r="RYW202" s="259"/>
      <c r="RYX202" s="259"/>
      <c r="RYY202" s="259"/>
      <c r="RYZ202" s="259"/>
      <c r="RZA202" s="331"/>
      <c r="RZP202" s="259"/>
      <c r="RZQ202" s="259"/>
      <c r="RZR202" s="259"/>
      <c r="RZS202" s="259"/>
      <c r="RZT202" s="331"/>
      <c r="SAI202" s="259"/>
      <c r="SAJ202" s="259"/>
      <c r="SAK202" s="259"/>
      <c r="SAL202" s="259"/>
      <c r="SAM202" s="331"/>
      <c r="SBB202" s="259"/>
      <c r="SBC202" s="259"/>
      <c r="SBD202" s="259"/>
      <c r="SBE202" s="259"/>
      <c r="SBF202" s="331"/>
      <c r="SBU202" s="259"/>
      <c r="SBV202" s="259"/>
      <c r="SBW202" s="259"/>
      <c r="SBX202" s="259"/>
      <c r="SBY202" s="331"/>
      <c r="SCN202" s="259"/>
      <c r="SCO202" s="259"/>
      <c r="SCP202" s="259"/>
      <c r="SCQ202" s="259"/>
      <c r="SCR202" s="331"/>
      <c r="SDG202" s="259"/>
      <c r="SDH202" s="259"/>
      <c r="SDI202" s="259"/>
      <c r="SDJ202" s="259"/>
      <c r="SDK202" s="331"/>
      <c r="SDZ202" s="259"/>
      <c r="SEA202" s="259"/>
      <c r="SEB202" s="259"/>
      <c r="SEC202" s="259"/>
      <c r="SED202" s="331"/>
      <c r="SES202" s="259"/>
      <c r="SET202" s="259"/>
      <c r="SEU202" s="259"/>
      <c r="SEV202" s="259"/>
      <c r="SEW202" s="331"/>
      <c r="SFL202" s="259"/>
      <c r="SFM202" s="259"/>
      <c r="SFN202" s="259"/>
      <c r="SFO202" s="259"/>
      <c r="SFP202" s="331"/>
      <c r="SGE202" s="259"/>
      <c r="SGF202" s="259"/>
      <c r="SGG202" s="259"/>
      <c r="SGH202" s="259"/>
      <c r="SGI202" s="331"/>
      <c r="SGX202" s="259"/>
      <c r="SGY202" s="259"/>
      <c r="SGZ202" s="259"/>
      <c r="SHA202" s="259"/>
      <c r="SHB202" s="331"/>
      <c r="SHQ202" s="259"/>
      <c r="SHR202" s="259"/>
      <c r="SHS202" s="259"/>
      <c r="SHT202" s="259"/>
      <c r="SHU202" s="331"/>
      <c r="SIJ202" s="259"/>
      <c r="SIK202" s="259"/>
      <c r="SIL202" s="259"/>
      <c r="SIM202" s="259"/>
      <c r="SIN202" s="331"/>
      <c r="SJC202" s="259"/>
      <c r="SJD202" s="259"/>
      <c r="SJE202" s="259"/>
      <c r="SJF202" s="259"/>
      <c r="SJG202" s="331"/>
      <c r="SJV202" s="259"/>
      <c r="SJW202" s="259"/>
      <c r="SJX202" s="259"/>
      <c r="SJY202" s="259"/>
      <c r="SJZ202" s="331"/>
      <c r="SKO202" s="259"/>
      <c r="SKP202" s="259"/>
      <c r="SKQ202" s="259"/>
      <c r="SKR202" s="259"/>
      <c r="SKS202" s="331"/>
      <c r="SLH202" s="259"/>
      <c r="SLI202" s="259"/>
      <c r="SLJ202" s="259"/>
      <c r="SLK202" s="259"/>
      <c r="SLL202" s="331"/>
      <c r="SMA202" s="259"/>
      <c r="SMB202" s="259"/>
      <c r="SMC202" s="259"/>
      <c r="SMD202" s="259"/>
      <c r="SME202" s="331"/>
      <c r="SMT202" s="259"/>
      <c r="SMU202" s="259"/>
      <c r="SMV202" s="259"/>
      <c r="SMW202" s="259"/>
      <c r="SMX202" s="331"/>
      <c r="SNM202" s="259"/>
      <c r="SNN202" s="259"/>
      <c r="SNO202" s="259"/>
      <c r="SNP202" s="259"/>
      <c r="SNQ202" s="331"/>
      <c r="SOF202" s="259"/>
      <c r="SOG202" s="259"/>
      <c r="SOH202" s="259"/>
      <c r="SOI202" s="259"/>
      <c r="SOJ202" s="331"/>
      <c r="SOY202" s="259"/>
      <c r="SOZ202" s="259"/>
      <c r="SPA202" s="259"/>
      <c r="SPB202" s="259"/>
      <c r="SPC202" s="331"/>
      <c r="SPR202" s="259"/>
      <c r="SPS202" s="259"/>
      <c r="SPT202" s="259"/>
      <c r="SPU202" s="259"/>
      <c r="SPV202" s="331"/>
      <c r="SQK202" s="259"/>
      <c r="SQL202" s="259"/>
      <c r="SQM202" s="259"/>
      <c r="SQN202" s="259"/>
      <c r="SQO202" s="331"/>
      <c r="SRD202" s="259"/>
      <c r="SRE202" s="259"/>
      <c r="SRF202" s="259"/>
      <c r="SRG202" s="259"/>
      <c r="SRH202" s="331"/>
      <c r="SRW202" s="259"/>
      <c r="SRX202" s="259"/>
      <c r="SRY202" s="259"/>
      <c r="SRZ202" s="259"/>
      <c r="SSA202" s="331"/>
      <c r="SSP202" s="259"/>
      <c r="SSQ202" s="259"/>
      <c r="SSR202" s="259"/>
      <c r="SSS202" s="259"/>
      <c r="SST202" s="331"/>
      <c r="STI202" s="259"/>
      <c r="STJ202" s="259"/>
      <c r="STK202" s="259"/>
      <c r="STL202" s="259"/>
      <c r="STM202" s="331"/>
      <c r="SUB202" s="259"/>
      <c r="SUC202" s="259"/>
      <c r="SUD202" s="259"/>
      <c r="SUE202" s="259"/>
      <c r="SUF202" s="331"/>
      <c r="SUU202" s="259"/>
      <c r="SUV202" s="259"/>
      <c r="SUW202" s="259"/>
      <c r="SUX202" s="259"/>
      <c r="SUY202" s="331"/>
      <c r="SVN202" s="259"/>
      <c r="SVO202" s="259"/>
      <c r="SVP202" s="259"/>
      <c r="SVQ202" s="259"/>
      <c r="SVR202" s="331"/>
      <c r="SWG202" s="259"/>
      <c r="SWH202" s="259"/>
      <c r="SWI202" s="259"/>
      <c r="SWJ202" s="259"/>
      <c r="SWK202" s="331"/>
      <c r="SWZ202" s="259"/>
      <c r="SXA202" s="259"/>
      <c r="SXB202" s="259"/>
      <c r="SXC202" s="259"/>
      <c r="SXD202" s="331"/>
      <c r="SXS202" s="259"/>
      <c r="SXT202" s="259"/>
      <c r="SXU202" s="259"/>
      <c r="SXV202" s="259"/>
      <c r="SXW202" s="331"/>
      <c r="SYL202" s="259"/>
      <c r="SYM202" s="259"/>
      <c r="SYN202" s="259"/>
      <c r="SYO202" s="259"/>
      <c r="SYP202" s="331"/>
      <c r="SZE202" s="259"/>
      <c r="SZF202" s="259"/>
      <c r="SZG202" s="259"/>
      <c r="SZH202" s="259"/>
      <c r="SZI202" s="331"/>
      <c r="SZX202" s="259"/>
      <c r="SZY202" s="259"/>
      <c r="SZZ202" s="259"/>
      <c r="TAA202" s="259"/>
      <c r="TAB202" s="331"/>
      <c r="TAQ202" s="259"/>
      <c r="TAR202" s="259"/>
      <c r="TAS202" s="259"/>
      <c r="TAT202" s="259"/>
      <c r="TAU202" s="331"/>
      <c r="TBJ202" s="259"/>
      <c r="TBK202" s="259"/>
      <c r="TBL202" s="259"/>
      <c r="TBM202" s="259"/>
      <c r="TBN202" s="331"/>
      <c r="TCC202" s="259"/>
      <c r="TCD202" s="259"/>
      <c r="TCE202" s="259"/>
      <c r="TCF202" s="259"/>
      <c r="TCG202" s="331"/>
      <c r="TCV202" s="259"/>
      <c r="TCW202" s="259"/>
      <c r="TCX202" s="259"/>
      <c r="TCY202" s="259"/>
      <c r="TCZ202" s="331"/>
      <c r="TDO202" s="259"/>
      <c r="TDP202" s="259"/>
      <c r="TDQ202" s="259"/>
      <c r="TDR202" s="259"/>
      <c r="TDS202" s="331"/>
      <c r="TEH202" s="259"/>
      <c r="TEI202" s="259"/>
      <c r="TEJ202" s="259"/>
      <c r="TEK202" s="259"/>
      <c r="TEL202" s="331"/>
      <c r="TFA202" s="259"/>
      <c r="TFB202" s="259"/>
      <c r="TFC202" s="259"/>
      <c r="TFD202" s="259"/>
      <c r="TFE202" s="331"/>
      <c r="TFT202" s="259"/>
      <c r="TFU202" s="259"/>
      <c r="TFV202" s="259"/>
      <c r="TFW202" s="259"/>
      <c r="TFX202" s="331"/>
      <c r="TGM202" s="259"/>
      <c r="TGN202" s="259"/>
      <c r="TGO202" s="259"/>
      <c r="TGP202" s="259"/>
      <c r="TGQ202" s="331"/>
      <c r="THF202" s="259"/>
      <c r="THG202" s="259"/>
      <c r="THH202" s="259"/>
      <c r="THI202" s="259"/>
      <c r="THJ202" s="331"/>
      <c r="THY202" s="259"/>
      <c r="THZ202" s="259"/>
      <c r="TIA202" s="259"/>
      <c r="TIB202" s="259"/>
      <c r="TIC202" s="331"/>
      <c r="TIR202" s="259"/>
      <c r="TIS202" s="259"/>
      <c r="TIT202" s="259"/>
      <c r="TIU202" s="259"/>
      <c r="TIV202" s="331"/>
      <c r="TJK202" s="259"/>
      <c r="TJL202" s="259"/>
      <c r="TJM202" s="259"/>
      <c r="TJN202" s="259"/>
      <c r="TJO202" s="331"/>
      <c r="TKD202" s="259"/>
      <c r="TKE202" s="259"/>
      <c r="TKF202" s="259"/>
      <c r="TKG202" s="259"/>
      <c r="TKH202" s="331"/>
      <c r="TKW202" s="259"/>
      <c r="TKX202" s="259"/>
      <c r="TKY202" s="259"/>
      <c r="TKZ202" s="259"/>
      <c r="TLA202" s="331"/>
      <c r="TLP202" s="259"/>
      <c r="TLQ202" s="259"/>
      <c r="TLR202" s="259"/>
      <c r="TLS202" s="259"/>
      <c r="TLT202" s="331"/>
      <c r="TMI202" s="259"/>
      <c r="TMJ202" s="259"/>
      <c r="TMK202" s="259"/>
      <c r="TML202" s="259"/>
      <c r="TMM202" s="331"/>
      <c r="TNB202" s="259"/>
      <c r="TNC202" s="259"/>
      <c r="TND202" s="259"/>
      <c r="TNE202" s="259"/>
      <c r="TNF202" s="331"/>
      <c r="TNU202" s="259"/>
      <c r="TNV202" s="259"/>
      <c r="TNW202" s="259"/>
      <c r="TNX202" s="259"/>
      <c r="TNY202" s="331"/>
      <c r="TON202" s="259"/>
      <c r="TOO202" s="259"/>
      <c r="TOP202" s="259"/>
      <c r="TOQ202" s="259"/>
      <c r="TOR202" s="331"/>
      <c r="TPG202" s="259"/>
      <c r="TPH202" s="259"/>
      <c r="TPI202" s="259"/>
      <c r="TPJ202" s="259"/>
      <c r="TPK202" s="331"/>
      <c r="TPZ202" s="259"/>
      <c r="TQA202" s="259"/>
      <c r="TQB202" s="259"/>
      <c r="TQC202" s="259"/>
      <c r="TQD202" s="331"/>
      <c r="TQS202" s="259"/>
      <c r="TQT202" s="259"/>
      <c r="TQU202" s="259"/>
      <c r="TQV202" s="259"/>
      <c r="TQW202" s="331"/>
      <c r="TRL202" s="259"/>
      <c r="TRM202" s="259"/>
      <c r="TRN202" s="259"/>
      <c r="TRO202" s="259"/>
      <c r="TRP202" s="331"/>
      <c r="TSE202" s="259"/>
      <c r="TSF202" s="259"/>
      <c r="TSG202" s="259"/>
      <c r="TSH202" s="259"/>
      <c r="TSI202" s="331"/>
      <c r="TSX202" s="259"/>
      <c r="TSY202" s="259"/>
      <c r="TSZ202" s="259"/>
      <c r="TTA202" s="259"/>
      <c r="TTB202" s="331"/>
      <c r="TTQ202" s="259"/>
      <c r="TTR202" s="259"/>
      <c r="TTS202" s="259"/>
      <c r="TTT202" s="259"/>
      <c r="TTU202" s="331"/>
      <c r="TUJ202" s="259"/>
      <c r="TUK202" s="259"/>
      <c r="TUL202" s="259"/>
      <c r="TUM202" s="259"/>
      <c r="TUN202" s="331"/>
      <c r="TVC202" s="259"/>
      <c r="TVD202" s="259"/>
      <c r="TVE202" s="259"/>
      <c r="TVF202" s="259"/>
      <c r="TVG202" s="331"/>
      <c r="TVV202" s="259"/>
      <c r="TVW202" s="259"/>
      <c r="TVX202" s="259"/>
      <c r="TVY202" s="259"/>
      <c r="TVZ202" s="331"/>
      <c r="TWO202" s="259"/>
      <c r="TWP202" s="259"/>
      <c r="TWQ202" s="259"/>
      <c r="TWR202" s="259"/>
      <c r="TWS202" s="331"/>
      <c r="TXH202" s="259"/>
      <c r="TXI202" s="259"/>
      <c r="TXJ202" s="259"/>
      <c r="TXK202" s="259"/>
      <c r="TXL202" s="331"/>
      <c r="TYA202" s="259"/>
      <c r="TYB202" s="259"/>
      <c r="TYC202" s="259"/>
      <c r="TYD202" s="259"/>
      <c r="TYE202" s="331"/>
      <c r="TYT202" s="259"/>
      <c r="TYU202" s="259"/>
      <c r="TYV202" s="259"/>
      <c r="TYW202" s="259"/>
      <c r="TYX202" s="331"/>
      <c r="TZM202" s="259"/>
      <c r="TZN202" s="259"/>
      <c r="TZO202" s="259"/>
      <c r="TZP202" s="259"/>
      <c r="TZQ202" s="331"/>
      <c r="UAF202" s="259"/>
      <c r="UAG202" s="259"/>
      <c r="UAH202" s="259"/>
      <c r="UAI202" s="259"/>
      <c r="UAJ202" s="331"/>
      <c r="UAY202" s="259"/>
      <c r="UAZ202" s="259"/>
      <c r="UBA202" s="259"/>
      <c r="UBB202" s="259"/>
      <c r="UBC202" s="331"/>
      <c r="UBR202" s="259"/>
      <c r="UBS202" s="259"/>
      <c r="UBT202" s="259"/>
      <c r="UBU202" s="259"/>
      <c r="UBV202" s="331"/>
      <c r="UCK202" s="259"/>
      <c r="UCL202" s="259"/>
      <c r="UCM202" s="259"/>
      <c r="UCN202" s="259"/>
      <c r="UCO202" s="331"/>
      <c r="UDD202" s="259"/>
      <c r="UDE202" s="259"/>
      <c r="UDF202" s="259"/>
      <c r="UDG202" s="259"/>
      <c r="UDH202" s="331"/>
      <c r="UDW202" s="259"/>
      <c r="UDX202" s="259"/>
      <c r="UDY202" s="259"/>
      <c r="UDZ202" s="259"/>
      <c r="UEA202" s="331"/>
      <c r="UEP202" s="259"/>
      <c r="UEQ202" s="259"/>
      <c r="UER202" s="259"/>
      <c r="UES202" s="259"/>
      <c r="UET202" s="331"/>
      <c r="UFI202" s="259"/>
      <c r="UFJ202" s="259"/>
      <c r="UFK202" s="259"/>
      <c r="UFL202" s="259"/>
      <c r="UFM202" s="331"/>
      <c r="UGB202" s="259"/>
      <c r="UGC202" s="259"/>
      <c r="UGD202" s="259"/>
      <c r="UGE202" s="259"/>
      <c r="UGF202" s="331"/>
      <c r="UGU202" s="259"/>
      <c r="UGV202" s="259"/>
      <c r="UGW202" s="259"/>
      <c r="UGX202" s="259"/>
      <c r="UGY202" s="331"/>
      <c r="UHN202" s="259"/>
      <c r="UHO202" s="259"/>
      <c r="UHP202" s="259"/>
      <c r="UHQ202" s="259"/>
      <c r="UHR202" s="331"/>
      <c r="UIG202" s="259"/>
      <c r="UIH202" s="259"/>
      <c r="UII202" s="259"/>
      <c r="UIJ202" s="259"/>
      <c r="UIK202" s="331"/>
      <c r="UIZ202" s="259"/>
      <c r="UJA202" s="259"/>
      <c r="UJB202" s="259"/>
      <c r="UJC202" s="259"/>
      <c r="UJD202" s="331"/>
      <c r="UJS202" s="259"/>
      <c r="UJT202" s="259"/>
      <c r="UJU202" s="259"/>
      <c r="UJV202" s="259"/>
      <c r="UJW202" s="331"/>
      <c r="UKL202" s="259"/>
      <c r="UKM202" s="259"/>
      <c r="UKN202" s="259"/>
      <c r="UKO202" s="259"/>
      <c r="UKP202" s="331"/>
      <c r="ULE202" s="259"/>
      <c r="ULF202" s="259"/>
      <c r="ULG202" s="259"/>
      <c r="ULH202" s="259"/>
      <c r="ULI202" s="331"/>
      <c r="ULX202" s="259"/>
      <c r="ULY202" s="259"/>
      <c r="ULZ202" s="259"/>
      <c r="UMA202" s="259"/>
      <c r="UMB202" s="331"/>
      <c r="UMQ202" s="259"/>
      <c r="UMR202" s="259"/>
      <c r="UMS202" s="259"/>
      <c r="UMT202" s="259"/>
      <c r="UMU202" s="331"/>
      <c r="UNJ202" s="259"/>
      <c r="UNK202" s="259"/>
      <c r="UNL202" s="259"/>
      <c r="UNM202" s="259"/>
      <c r="UNN202" s="331"/>
      <c r="UOC202" s="259"/>
      <c r="UOD202" s="259"/>
      <c r="UOE202" s="259"/>
      <c r="UOF202" s="259"/>
      <c r="UOG202" s="331"/>
      <c r="UOV202" s="259"/>
      <c r="UOW202" s="259"/>
      <c r="UOX202" s="259"/>
      <c r="UOY202" s="259"/>
      <c r="UOZ202" s="331"/>
      <c r="UPO202" s="259"/>
      <c r="UPP202" s="259"/>
      <c r="UPQ202" s="259"/>
      <c r="UPR202" s="259"/>
      <c r="UPS202" s="331"/>
      <c r="UQH202" s="259"/>
      <c r="UQI202" s="259"/>
      <c r="UQJ202" s="259"/>
      <c r="UQK202" s="259"/>
      <c r="UQL202" s="331"/>
      <c r="URA202" s="259"/>
      <c r="URB202" s="259"/>
      <c r="URC202" s="259"/>
      <c r="URD202" s="259"/>
      <c r="URE202" s="331"/>
      <c r="URT202" s="259"/>
      <c r="URU202" s="259"/>
      <c r="URV202" s="259"/>
      <c r="URW202" s="259"/>
      <c r="URX202" s="331"/>
      <c r="USM202" s="259"/>
      <c r="USN202" s="259"/>
      <c r="USO202" s="259"/>
      <c r="USP202" s="259"/>
      <c r="USQ202" s="331"/>
      <c r="UTF202" s="259"/>
      <c r="UTG202" s="259"/>
      <c r="UTH202" s="259"/>
      <c r="UTI202" s="259"/>
      <c r="UTJ202" s="331"/>
      <c r="UTY202" s="259"/>
      <c r="UTZ202" s="259"/>
      <c r="UUA202" s="259"/>
      <c r="UUB202" s="259"/>
      <c r="UUC202" s="331"/>
      <c r="UUR202" s="259"/>
      <c r="UUS202" s="259"/>
      <c r="UUT202" s="259"/>
      <c r="UUU202" s="259"/>
      <c r="UUV202" s="331"/>
      <c r="UVK202" s="259"/>
      <c r="UVL202" s="259"/>
      <c r="UVM202" s="259"/>
      <c r="UVN202" s="259"/>
      <c r="UVO202" s="331"/>
      <c r="UWD202" s="259"/>
      <c r="UWE202" s="259"/>
      <c r="UWF202" s="259"/>
      <c r="UWG202" s="259"/>
      <c r="UWH202" s="331"/>
      <c r="UWW202" s="259"/>
      <c r="UWX202" s="259"/>
      <c r="UWY202" s="259"/>
      <c r="UWZ202" s="259"/>
      <c r="UXA202" s="331"/>
      <c r="UXP202" s="259"/>
      <c r="UXQ202" s="259"/>
      <c r="UXR202" s="259"/>
      <c r="UXS202" s="259"/>
      <c r="UXT202" s="331"/>
      <c r="UYI202" s="259"/>
      <c r="UYJ202" s="259"/>
      <c r="UYK202" s="259"/>
      <c r="UYL202" s="259"/>
      <c r="UYM202" s="331"/>
      <c r="UZB202" s="259"/>
      <c r="UZC202" s="259"/>
      <c r="UZD202" s="259"/>
      <c r="UZE202" s="259"/>
      <c r="UZF202" s="331"/>
      <c r="UZU202" s="259"/>
      <c r="UZV202" s="259"/>
      <c r="UZW202" s="259"/>
      <c r="UZX202" s="259"/>
      <c r="UZY202" s="331"/>
      <c r="VAN202" s="259"/>
      <c r="VAO202" s="259"/>
      <c r="VAP202" s="259"/>
      <c r="VAQ202" s="259"/>
      <c r="VAR202" s="331"/>
      <c r="VBG202" s="259"/>
      <c r="VBH202" s="259"/>
      <c r="VBI202" s="259"/>
      <c r="VBJ202" s="259"/>
      <c r="VBK202" s="331"/>
      <c r="VBZ202" s="259"/>
      <c r="VCA202" s="259"/>
      <c r="VCB202" s="259"/>
      <c r="VCC202" s="259"/>
      <c r="VCD202" s="331"/>
      <c r="VCS202" s="259"/>
      <c r="VCT202" s="259"/>
      <c r="VCU202" s="259"/>
      <c r="VCV202" s="259"/>
      <c r="VCW202" s="331"/>
      <c r="VDL202" s="259"/>
      <c r="VDM202" s="259"/>
      <c r="VDN202" s="259"/>
      <c r="VDO202" s="259"/>
      <c r="VDP202" s="331"/>
      <c r="VEE202" s="259"/>
      <c r="VEF202" s="259"/>
      <c r="VEG202" s="259"/>
      <c r="VEH202" s="259"/>
      <c r="VEI202" s="331"/>
      <c r="VEX202" s="259"/>
      <c r="VEY202" s="259"/>
      <c r="VEZ202" s="259"/>
      <c r="VFA202" s="259"/>
      <c r="VFB202" s="331"/>
      <c r="VFQ202" s="259"/>
      <c r="VFR202" s="259"/>
      <c r="VFS202" s="259"/>
      <c r="VFT202" s="259"/>
      <c r="VFU202" s="331"/>
      <c r="VGJ202" s="259"/>
      <c r="VGK202" s="259"/>
      <c r="VGL202" s="259"/>
      <c r="VGM202" s="259"/>
      <c r="VGN202" s="331"/>
      <c r="VHC202" s="259"/>
      <c r="VHD202" s="259"/>
      <c r="VHE202" s="259"/>
      <c r="VHF202" s="259"/>
      <c r="VHG202" s="331"/>
      <c r="VHV202" s="259"/>
      <c r="VHW202" s="259"/>
      <c r="VHX202" s="259"/>
      <c r="VHY202" s="259"/>
      <c r="VHZ202" s="331"/>
      <c r="VIO202" s="259"/>
      <c r="VIP202" s="259"/>
      <c r="VIQ202" s="259"/>
      <c r="VIR202" s="259"/>
      <c r="VIS202" s="331"/>
      <c r="VJH202" s="259"/>
      <c r="VJI202" s="259"/>
      <c r="VJJ202" s="259"/>
      <c r="VJK202" s="259"/>
      <c r="VJL202" s="331"/>
      <c r="VKA202" s="259"/>
      <c r="VKB202" s="259"/>
      <c r="VKC202" s="259"/>
      <c r="VKD202" s="259"/>
      <c r="VKE202" s="331"/>
      <c r="VKT202" s="259"/>
      <c r="VKU202" s="259"/>
      <c r="VKV202" s="259"/>
      <c r="VKW202" s="259"/>
      <c r="VKX202" s="331"/>
      <c r="VLM202" s="259"/>
      <c r="VLN202" s="259"/>
      <c r="VLO202" s="259"/>
      <c r="VLP202" s="259"/>
      <c r="VLQ202" s="331"/>
      <c r="VMF202" s="259"/>
      <c r="VMG202" s="259"/>
      <c r="VMH202" s="259"/>
      <c r="VMI202" s="259"/>
      <c r="VMJ202" s="331"/>
      <c r="VMY202" s="259"/>
      <c r="VMZ202" s="259"/>
      <c r="VNA202" s="259"/>
      <c r="VNB202" s="259"/>
      <c r="VNC202" s="331"/>
      <c r="VNR202" s="259"/>
      <c r="VNS202" s="259"/>
      <c r="VNT202" s="259"/>
      <c r="VNU202" s="259"/>
      <c r="VNV202" s="331"/>
      <c r="VOK202" s="259"/>
      <c r="VOL202" s="259"/>
      <c r="VOM202" s="259"/>
      <c r="VON202" s="259"/>
      <c r="VOO202" s="331"/>
      <c r="VPD202" s="259"/>
      <c r="VPE202" s="259"/>
      <c r="VPF202" s="259"/>
      <c r="VPG202" s="259"/>
      <c r="VPH202" s="331"/>
      <c r="VPW202" s="259"/>
      <c r="VPX202" s="259"/>
      <c r="VPY202" s="259"/>
      <c r="VPZ202" s="259"/>
      <c r="VQA202" s="331"/>
      <c r="VQP202" s="259"/>
      <c r="VQQ202" s="259"/>
      <c r="VQR202" s="259"/>
      <c r="VQS202" s="259"/>
      <c r="VQT202" s="331"/>
      <c r="VRI202" s="259"/>
      <c r="VRJ202" s="259"/>
      <c r="VRK202" s="259"/>
      <c r="VRL202" s="259"/>
      <c r="VRM202" s="331"/>
      <c r="VSB202" s="259"/>
      <c r="VSC202" s="259"/>
      <c r="VSD202" s="259"/>
      <c r="VSE202" s="259"/>
      <c r="VSF202" s="331"/>
      <c r="VSU202" s="259"/>
      <c r="VSV202" s="259"/>
      <c r="VSW202" s="259"/>
      <c r="VSX202" s="259"/>
      <c r="VSY202" s="331"/>
      <c r="VTN202" s="259"/>
      <c r="VTO202" s="259"/>
      <c r="VTP202" s="259"/>
      <c r="VTQ202" s="259"/>
      <c r="VTR202" s="331"/>
      <c r="VUG202" s="259"/>
      <c r="VUH202" s="259"/>
      <c r="VUI202" s="259"/>
      <c r="VUJ202" s="259"/>
      <c r="VUK202" s="331"/>
      <c r="VUZ202" s="259"/>
      <c r="VVA202" s="259"/>
      <c r="VVB202" s="259"/>
      <c r="VVC202" s="259"/>
      <c r="VVD202" s="331"/>
      <c r="VVS202" s="259"/>
      <c r="VVT202" s="259"/>
      <c r="VVU202" s="259"/>
      <c r="VVV202" s="259"/>
      <c r="VVW202" s="331"/>
      <c r="VWL202" s="259"/>
      <c r="VWM202" s="259"/>
      <c r="VWN202" s="259"/>
      <c r="VWO202" s="259"/>
      <c r="VWP202" s="331"/>
      <c r="VXE202" s="259"/>
      <c r="VXF202" s="259"/>
      <c r="VXG202" s="259"/>
      <c r="VXH202" s="259"/>
      <c r="VXI202" s="331"/>
      <c r="VXX202" s="259"/>
      <c r="VXY202" s="259"/>
      <c r="VXZ202" s="259"/>
      <c r="VYA202" s="259"/>
      <c r="VYB202" s="331"/>
      <c r="VYQ202" s="259"/>
      <c r="VYR202" s="259"/>
      <c r="VYS202" s="259"/>
      <c r="VYT202" s="259"/>
      <c r="VYU202" s="331"/>
      <c r="VZJ202" s="259"/>
      <c r="VZK202" s="259"/>
      <c r="VZL202" s="259"/>
      <c r="VZM202" s="259"/>
      <c r="VZN202" s="331"/>
      <c r="WAC202" s="259"/>
      <c r="WAD202" s="259"/>
      <c r="WAE202" s="259"/>
      <c r="WAF202" s="259"/>
      <c r="WAG202" s="331"/>
      <c r="WAV202" s="259"/>
      <c r="WAW202" s="259"/>
      <c r="WAX202" s="259"/>
      <c r="WAY202" s="259"/>
      <c r="WAZ202" s="331"/>
      <c r="WBO202" s="259"/>
      <c r="WBP202" s="259"/>
      <c r="WBQ202" s="259"/>
      <c r="WBR202" s="259"/>
      <c r="WBS202" s="331"/>
      <c r="WCH202" s="259"/>
      <c r="WCI202" s="259"/>
      <c r="WCJ202" s="259"/>
      <c r="WCK202" s="259"/>
      <c r="WCL202" s="331"/>
      <c r="WDA202" s="259"/>
      <c r="WDB202" s="259"/>
      <c r="WDC202" s="259"/>
      <c r="WDD202" s="259"/>
      <c r="WDE202" s="331"/>
      <c r="WDT202" s="259"/>
      <c r="WDU202" s="259"/>
      <c r="WDV202" s="259"/>
      <c r="WDW202" s="259"/>
      <c r="WDX202" s="331"/>
      <c r="WEM202" s="259"/>
      <c r="WEN202" s="259"/>
      <c r="WEO202" s="259"/>
      <c r="WEP202" s="259"/>
      <c r="WEQ202" s="331"/>
      <c r="WFF202" s="259"/>
      <c r="WFG202" s="259"/>
      <c r="WFH202" s="259"/>
      <c r="WFI202" s="259"/>
      <c r="WFJ202" s="331"/>
      <c r="WFY202" s="259"/>
      <c r="WFZ202" s="259"/>
      <c r="WGA202" s="259"/>
      <c r="WGB202" s="259"/>
      <c r="WGC202" s="331"/>
      <c r="WGR202" s="259"/>
      <c r="WGS202" s="259"/>
      <c r="WGT202" s="259"/>
      <c r="WGU202" s="259"/>
      <c r="WGV202" s="331"/>
      <c r="WHK202" s="259"/>
      <c r="WHL202" s="259"/>
      <c r="WHM202" s="259"/>
      <c r="WHN202" s="259"/>
      <c r="WHO202" s="331"/>
      <c r="WID202" s="259"/>
      <c r="WIE202" s="259"/>
      <c r="WIF202" s="259"/>
      <c r="WIG202" s="259"/>
      <c r="WIH202" s="331"/>
      <c r="WIW202" s="259"/>
      <c r="WIX202" s="259"/>
      <c r="WIY202" s="259"/>
      <c r="WIZ202" s="259"/>
      <c r="WJA202" s="331"/>
      <c r="WJP202" s="259"/>
      <c r="WJQ202" s="259"/>
      <c r="WJR202" s="259"/>
      <c r="WJS202" s="259"/>
      <c r="WJT202" s="331"/>
      <c r="WKI202" s="259"/>
      <c r="WKJ202" s="259"/>
      <c r="WKK202" s="259"/>
      <c r="WKL202" s="259"/>
      <c r="WKM202" s="331"/>
      <c r="WLB202" s="259"/>
      <c r="WLC202" s="259"/>
      <c r="WLD202" s="259"/>
      <c r="WLE202" s="259"/>
      <c r="WLF202" s="331"/>
      <c r="WLU202" s="259"/>
      <c r="WLV202" s="259"/>
      <c r="WLW202" s="259"/>
      <c r="WLX202" s="259"/>
      <c r="WLY202" s="331"/>
      <c r="WMN202" s="259"/>
      <c r="WMO202" s="259"/>
      <c r="WMP202" s="259"/>
      <c r="WMQ202" s="259"/>
      <c r="WMR202" s="331"/>
      <c r="WNG202" s="259"/>
      <c r="WNH202" s="259"/>
      <c r="WNI202" s="259"/>
      <c r="WNJ202" s="259"/>
      <c r="WNK202" s="331"/>
      <c r="WNZ202" s="259"/>
      <c r="WOA202" s="259"/>
      <c r="WOB202" s="259"/>
      <c r="WOC202" s="259"/>
      <c r="WOD202" s="331"/>
      <c r="WOS202" s="259"/>
      <c r="WOT202" s="259"/>
      <c r="WOU202" s="259"/>
      <c r="WOV202" s="259"/>
      <c r="WOW202" s="331"/>
      <c r="WPL202" s="259"/>
      <c r="WPM202" s="259"/>
      <c r="WPN202" s="259"/>
      <c r="WPO202" s="259"/>
      <c r="WPP202" s="331"/>
      <c r="WQE202" s="259"/>
      <c r="WQF202" s="259"/>
      <c r="WQG202" s="259"/>
      <c r="WQH202" s="259"/>
      <c r="WQI202" s="331"/>
      <c r="WQX202" s="259"/>
      <c r="WQY202" s="259"/>
      <c r="WQZ202" s="259"/>
      <c r="WRA202" s="259"/>
      <c r="WRB202" s="331"/>
      <c r="WRQ202" s="259"/>
      <c r="WRR202" s="259"/>
      <c r="WRS202" s="259"/>
      <c r="WRT202" s="259"/>
      <c r="WRU202" s="331"/>
      <c r="WSJ202" s="259"/>
      <c r="WSK202" s="259"/>
      <c r="WSL202" s="259"/>
      <c r="WSM202" s="259"/>
      <c r="WSN202" s="331"/>
      <c r="WTC202" s="259"/>
      <c r="WTD202" s="259"/>
      <c r="WTE202" s="259"/>
      <c r="WTF202" s="259"/>
      <c r="WTG202" s="331"/>
      <c r="WTV202" s="259"/>
      <c r="WTW202" s="259"/>
      <c r="WTX202" s="259"/>
      <c r="WTY202" s="259"/>
      <c r="WTZ202" s="331"/>
      <c r="WUO202" s="259"/>
      <c r="WUP202" s="259"/>
      <c r="WUQ202" s="259"/>
      <c r="WUR202" s="259"/>
      <c r="WUS202" s="331"/>
      <c r="WVH202" s="259"/>
      <c r="WVI202" s="259"/>
      <c r="WVJ202" s="259"/>
      <c r="WVK202" s="259"/>
      <c r="WVL202" s="331"/>
      <c r="WWA202" s="259"/>
      <c r="WWB202" s="259"/>
      <c r="WWC202" s="259"/>
      <c r="WWD202" s="259"/>
      <c r="WWE202" s="331"/>
      <c r="WWT202" s="259"/>
      <c r="WWU202" s="259"/>
      <c r="WWV202" s="259"/>
      <c r="WWW202" s="259"/>
      <c r="WWX202" s="331"/>
      <c r="WXM202" s="259"/>
      <c r="WXN202" s="259"/>
      <c r="WXO202" s="259"/>
      <c r="WXP202" s="259"/>
      <c r="WXQ202" s="331"/>
      <c r="WYF202" s="259"/>
      <c r="WYG202" s="259"/>
      <c r="WYH202" s="259"/>
      <c r="WYI202" s="259"/>
      <c r="WYJ202" s="331"/>
      <c r="WYY202" s="259"/>
      <c r="WYZ202" s="259"/>
      <c r="WZA202" s="259"/>
      <c r="WZB202" s="259"/>
      <c r="WZC202" s="331"/>
      <c r="WZR202" s="259"/>
      <c r="WZS202" s="259"/>
      <c r="WZT202" s="259"/>
      <c r="WZU202" s="259"/>
      <c r="WZV202" s="331"/>
      <c r="XAK202" s="259"/>
      <c r="XAL202" s="259"/>
      <c r="XAM202" s="259"/>
      <c r="XAN202" s="259"/>
      <c r="XAO202" s="331"/>
      <c r="XBD202" s="259"/>
      <c r="XBE202" s="259"/>
      <c r="XBF202" s="259"/>
      <c r="XBG202" s="259"/>
      <c r="XBH202" s="331"/>
      <c r="XBW202" s="259"/>
      <c r="XBX202" s="259"/>
      <c r="XBY202" s="259"/>
      <c r="XBZ202" s="259"/>
      <c r="XCA202" s="331"/>
      <c r="XCP202" s="259"/>
      <c r="XCQ202" s="259"/>
      <c r="XCR202" s="259"/>
      <c r="XCS202" s="259"/>
      <c r="XCT202" s="331"/>
      <c r="XDI202" s="259"/>
      <c r="XDJ202" s="259"/>
      <c r="XDK202" s="259"/>
      <c r="XDL202" s="259"/>
      <c r="XDM202" s="331"/>
      <c r="XEB202" s="259"/>
      <c r="XEC202" s="259"/>
      <c r="XED202" s="259"/>
      <c r="XEE202" s="259"/>
      <c r="XEF202" s="331"/>
      <c r="XEU202" s="259"/>
      <c r="XEV202" s="259"/>
      <c r="XEW202" s="259"/>
      <c r="XEX202" s="259"/>
      <c r="XEY202" s="331"/>
    </row>
    <row r="203" spans="1:2034 2049:3060 3075:4086 4101:5112 5127:6138 6153:7164 7179:8190 8205:9216 9231:12275 12290:13301 13316:14327 14342:15353 15368:16379" ht="20.100000000000001" customHeight="1" x14ac:dyDescent="0.3">
      <c r="A203" s="275"/>
      <c r="B203" s="631" t="s">
        <v>315</v>
      </c>
      <c r="C203" s="649"/>
      <c r="D203" s="650"/>
      <c r="E203" s="337" t="s">
        <v>28</v>
      </c>
      <c r="F203" s="335"/>
      <c r="G203" s="335"/>
      <c r="H203" s="337" t="s">
        <v>29</v>
      </c>
      <c r="I203" s="335"/>
      <c r="J203" s="335"/>
      <c r="K203" s="628" t="s">
        <v>231</v>
      </c>
      <c r="L203" s="630"/>
      <c r="M203" s="661"/>
      <c r="N203" s="661"/>
      <c r="O203" s="661"/>
      <c r="P203" s="661"/>
      <c r="Q203" s="661"/>
      <c r="R203" s="661"/>
      <c r="S203" s="661"/>
      <c r="T203" s="636"/>
      <c r="U203" s="275"/>
      <c r="V203" s="314"/>
      <c r="W203" s="314"/>
      <c r="X203" s="678" t="s">
        <v>449</v>
      </c>
      <c r="Y203" s="678"/>
      <c r="Z203" s="275"/>
      <c r="AA203" s="275"/>
      <c r="AB203" s="275"/>
      <c r="AC203" s="275"/>
      <c r="AD203" s="275"/>
      <c r="AE203" s="275"/>
    </row>
    <row r="204" spans="1:2034 2049:3060 3075:4086 4101:5112 5127:6138 6153:7164 7179:8190 8205:9216 9231:12275 12290:13301 13316:14327 14342:15353 15368:16379" ht="20.100000000000001" customHeight="1" x14ac:dyDescent="0.3">
      <c r="A204" s="275"/>
      <c r="B204" s="633"/>
      <c r="C204" s="651"/>
      <c r="D204" s="652"/>
      <c r="E204" s="341"/>
      <c r="F204" s="344" t="s">
        <v>228</v>
      </c>
      <c r="G204" s="307" t="s">
        <v>316</v>
      </c>
      <c r="H204" s="343"/>
      <c r="I204" s="308" t="s">
        <v>228</v>
      </c>
      <c r="J204" s="307" t="s">
        <v>316</v>
      </c>
      <c r="K204" s="342" t="s">
        <v>303</v>
      </c>
      <c r="L204" s="434" t="s">
        <v>304</v>
      </c>
      <c r="M204" s="662"/>
      <c r="N204" s="662"/>
      <c r="O204" s="662"/>
      <c r="P204" s="662"/>
      <c r="Q204" s="662"/>
      <c r="R204" s="662"/>
      <c r="S204" s="662"/>
      <c r="T204" s="639"/>
      <c r="U204" s="275"/>
      <c r="V204" s="314"/>
      <c r="W204" s="314"/>
      <c r="X204" s="678"/>
      <c r="Y204" s="678"/>
      <c r="Z204" s="275"/>
      <c r="AA204" s="275"/>
      <c r="AB204" s="275"/>
      <c r="AC204" s="275"/>
      <c r="AD204" s="275"/>
      <c r="AE204" s="275"/>
    </row>
    <row r="205" spans="1:2034 2049:3060 3075:4086 4101:5112 5127:6138 6153:7164 7179:8190 8205:9216 9231:12275 12290:13301 13316:14327 14342:15353 15368:16379" ht="20.100000000000001" customHeight="1" x14ac:dyDescent="0.3">
      <c r="A205" s="275"/>
      <c r="B205" s="679" t="s">
        <v>232</v>
      </c>
      <c r="C205" s="670"/>
      <c r="D205" s="671"/>
      <c r="E205" s="413">
        <v>6119</v>
      </c>
      <c r="F205" s="435">
        <v>3.8949713558243158</v>
      </c>
      <c r="G205" s="436">
        <v>1571</v>
      </c>
      <c r="H205" s="473" t="s">
        <v>31</v>
      </c>
      <c r="I205" s="473" t="s">
        <v>31</v>
      </c>
      <c r="J205" s="473" t="s">
        <v>31</v>
      </c>
      <c r="K205" s="437">
        <v>0.13053697342252757</v>
      </c>
      <c r="L205" s="438">
        <v>5.4962936177906346E-2</v>
      </c>
      <c r="M205" s="439"/>
      <c r="N205" s="439"/>
      <c r="O205" s="439"/>
      <c r="P205" s="439"/>
      <c r="Q205" s="439"/>
      <c r="R205" s="439"/>
      <c r="S205" s="439"/>
      <c r="T205" s="440"/>
      <c r="U205" s="275"/>
      <c r="V205" s="314"/>
      <c r="W205" s="314"/>
      <c r="X205" s="315" t="e">
        <f>SUM(#REF!)/SUM(#REF!)</f>
        <v>#REF!</v>
      </c>
      <c r="Y205" s="291" t="e">
        <f>SUM(#REF!)/SUM(#REF!)</f>
        <v>#REF!</v>
      </c>
      <c r="Z205" s="275"/>
      <c r="AA205" s="275"/>
      <c r="AB205" s="275"/>
      <c r="AC205" s="275"/>
      <c r="AD205" s="275"/>
      <c r="AE205" s="275"/>
    </row>
    <row r="206" spans="1:2034 2049:3060 3075:4086 4101:5112 5127:6138 6153:7164 7179:8190 8205:9216 9231:12275 12290:13301 13316:14327 14342:15353 15368:16379" ht="20.100000000000001" customHeight="1" x14ac:dyDescent="0.3">
      <c r="A206" s="275"/>
      <c r="B206" s="441">
        <v>1</v>
      </c>
      <c r="C206" s="680" t="s">
        <v>38</v>
      </c>
      <c r="D206" s="681"/>
      <c r="E206" s="277">
        <v>4726</v>
      </c>
      <c r="F206" s="442">
        <v>42.576576576576578</v>
      </c>
      <c r="G206" s="279">
        <v>111</v>
      </c>
      <c r="H206" s="443">
        <v>0.41170833696315012</v>
      </c>
      <c r="I206" s="444">
        <v>0.35573254271201549</v>
      </c>
      <c r="J206" s="280">
        <v>5.5975794251134643E-2</v>
      </c>
      <c r="K206" s="445">
        <v>0.77131870617507348</v>
      </c>
      <c r="L206" s="446">
        <v>3.1667043655281609E-3</v>
      </c>
      <c r="M206" s="728" t="s">
        <v>510</v>
      </c>
      <c r="N206" s="729"/>
      <c r="O206" s="729"/>
      <c r="P206" s="729"/>
      <c r="Q206" s="729"/>
      <c r="R206" s="729"/>
      <c r="S206" s="729"/>
      <c r="T206" s="730"/>
      <c r="U206" s="275"/>
      <c r="V206" s="317" t="s">
        <v>598</v>
      </c>
      <c r="W206" s="296">
        <v>0</v>
      </c>
      <c r="X206" s="314"/>
      <c r="Y206" s="275"/>
      <c r="Z206" s="275"/>
      <c r="AA206" s="275"/>
      <c r="AC206" s="275"/>
      <c r="AD206" s="275"/>
      <c r="AE206" s="275"/>
    </row>
    <row r="207" spans="1:2034 2049:3060 3075:4086 4101:5112 5127:6138 6153:7164 7179:8190 8205:9216 9231:12275 12290:13301 13316:14327 14342:15353 15368:16379" ht="15" customHeight="1" outlineLevel="1" x14ac:dyDescent="0.3">
      <c r="A207" s="275"/>
      <c r="B207" s="474" t="s">
        <v>317</v>
      </c>
      <c r="C207" s="287" t="s">
        <v>38</v>
      </c>
      <c r="D207" s="293" t="s">
        <v>418</v>
      </c>
      <c r="E207" s="276">
        <v>4251</v>
      </c>
      <c r="F207" s="442" t="s">
        <v>32</v>
      </c>
      <c r="G207" s="279">
        <v>0</v>
      </c>
      <c r="H207" s="278">
        <v>0.89949217096910705</v>
      </c>
      <c r="I207" s="444">
        <v>0.89949217096910705</v>
      </c>
      <c r="J207" s="278">
        <v>0</v>
      </c>
      <c r="K207" s="445">
        <v>0.87405838041431261</v>
      </c>
      <c r="L207" s="447">
        <v>2.1186440677966102E-3</v>
      </c>
      <c r="M207" s="286"/>
      <c r="N207" s="286"/>
      <c r="O207" s="286"/>
      <c r="P207" s="286"/>
      <c r="Q207" s="286"/>
      <c r="R207" s="286"/>
      <c r="S207" s="286"/>
      <c r="T207" s="285"/>
      <c r="U207" s="275"/>
      <c r="V207" s="314"/>
      <c r="W207" s="314"/>
      <c r="X207" s="314"/>
      <c r="Y207" s="275"/>
      <c r="Z207" s="275"/>
      <c r="AA207" s="275"/>
      <c r="AB207" s="275"/>
      <c r="AC207" s="275"/>
      <c r="AD207" s="275"/>
      <c r="AE207" s="275"/>
    </row>
    <row r="208" spans="1:2034 2049:3060 3075:4086 4101:5112 5127:6138 6153:7164 7179:8190 8205:9216 9231:12275 12290:13301 13316:14327 14342:15353 15368:16379" ht="15" customHeight="1" outlineLevel="1" x14ac:dyDescent="0.3">
      <c r="A208" s="275"/>
      <c r="B208" s="474" t="s">
        <v>364</v>
      </c>
      <c r="C208" s="287" t="s">
        <v>38</v>
      </c>
      <c r="D208" s="293" t="s">
        <v>46</v>
      </c>
      <c r="E208" s="276">
        <v>12</v>
      </c>
      <c r="F208" s="442">
        <v>0.41379310344827586</v>
      </c>
      <c r="G208" s="279">
        <v>29</v>
      </c>
      <c r="H208" s="278">
        <v>2.5391451544646637E-3</v>
      </c>
      <c r="I208" s="444">
        <v>-0.25872211610679657</v>
      </c>
      <c r="J208" s="278">
        <v>0.26126126126126126</v>
      </c>
      <c r="K208" s="445">
        <v>0.27272727272727271</v>
      </c>
      <c r="L208" s="447">
        <v>9.0909090909090912E-2</v>
      </c>
      <c r="M208" s="284"/>
      <c r="N208" s="284"/>
      <c r="O208" s="284"/>
      <c r="P208" s="284"/>
      <c r="Q208" s="284"/>
      <c r="R208" s="284"/>
      <c r="S208" s="284"/>
      <c r="T208" s="283"/>
      <c r="U208" s="275"/>
      <c r="V208" s="314"/>
      <c r="W208" s="314"/>
      <c r="X208" s="314"/>
      <c r="Y208" s="275"/>
      <c r="Z208" s="275"/>
      <c r="AA208" s="275"/>
      <c r="AB208" s="275"/>
      <c r="AC208" s="275"/>
      <c r="AD208" s="275"/>
      <c r="AE208" s="275"/>
    </row>
    <row r="209" spans="1:31" ht="15" customHeight="1" outlineLevel="1" x14ac:dyDescent="0.3">
      <c r="A209" s="275"/>
      <c r="B209" s="474" t="s">
        <v>365</v>
      </c>
      <c r="C209" s="287" t="s">
        <v>38</v>
      </c>
      <c r="D209" s="293" t="s">
        <v>404</v>
      </c>
      <c r="E209" s="276">
        <v>8</v>
      </c>
      <c r="F209" s="442" t="s">
        <v>32</v>
      </c>
      <c r="G209" s="279">
        <v>0</v>
      </c>
      <c r="H209" s="278">
        <v>1.6927634363097758E-3</v>
      </c>
      <c r="I209" s="444">
        <v>1.6927634363097758E-3</v>
      </c>
      <c r="J209" s="278">
        <v>0</v>
      </c>
      <c r="K209" s="445">
        <v>0.7142857142857143</v>
      </c>
      <c r="L209" s="447">
        <v>0</v>
      </c>
      <c r="M209" s="284"/>
      <c r="N209" s="284"/>
      <c r="O209" s="284"/>
      <c r="P209" s="284"/>
      <c r="Q209" s="284"/>
      <c r="R209" s="284"/>
      <c r="S209" s="284"/>
      <c r="T209" s="283"/>
      <c r="U209" s="275"/>
      <c r="V209" s="314"/>
      <c r="W209" s="314"/>
      <c r="X209" s="314"/>
      <c r="Y209" s="275"/>
      <c r="Z209" s="275"/>
      <c r="AA209" s="275"/>
      <c r="AB209" s="275"/>
      <c r="AC209" s="275"/>
      <c r="AD209" s="275"/>
      <c r="AE209" s="275"/>
    </row>
    <row r="210" spans="1:31" ht="15" customHeight="1" outlineLevel="1" x14ac:dyDescent="0.3">
      <c r="A210" s="275"/>
      <c r="B210" s="474" t="s">
        <v>366</v>
      </c>
      <c r="C210" s="287" t="s">
        <v>38</v>
      </c>
      <c r="D210" s="293" t="s">
        <v>53</v>
      </c>
      <c r="E210" s="276">
        <v>5</v>
      </c>
      <c r="F210" s="442" t="s">
        <v>32</v>
      </c>
      <c r="G210" s="279">
        <v>0</v>
      </c>
      <c r="H210" s="278">
        <v>1.0579771476936098E-3</v>
      </c>
      <c r="I210" s="444">
        <v>1.0579771476936098E-3</v>
      </c>
      <c r="J210" s="278">
        <v>0</v>
      </c>
      <c r="K210" s="445">
        <v>0</v>
      </c>
      <c r="L210" s="447">
        <v>0.2</v>
      </c>
      <c r="M210" s="284"/>
      <c r="N210" s="284"/>
      <c r="O210" s="284"/>
      <c r="P210" s="284"/>
      <c r="Q210" s="284"/>
      <c r="R210" s="284"/>
      <c r="S210" s="284"/>
      <c r="T210" s="283"/>
      <c r="U210" s="275"/>
      <c r="V210" s="314"/>
      <c r="W210" s="314"/>
      <c r="X210" s="314"/>
      <c r="Y210" s="275"/>
      <c r="Z210" s="275"/>
      <c r="AA210" s="275"/>
      <c r="AB210" s="275"/>
      <c r="AC210" s="275"/>
      <c r="AD210" s="275"/>
      <c r="AE210" s="275"/>
    </row>
    <row r="211" spans="1:31" ht="15" customHeight="1" outlineLevel="1" x14ac:dyDescent="0.3">
      <c r="A211" s="275"/>
      <c r="B211" s="474" t="s">
        <v>367</v>
      </c>
      <c r="C211" s="288" t="s">
        <v>38</v>
      </c>
      <c r="D211" s="293" t="s">
        <v>403</v>
      </c>
      <c r="E211" s="276">
        <v>3</v>
      </c>
      <c r="F211" s="442">
        <v>0.5</v>
      </c>
      <c r="G211" s="279">
        <v>6</v>
      </c>
      <c r="H211" s="278">
        <v>6.3478628861616594E-4</v>
      </c>
      <c r="I211" s="444">
        <v>-5.3419267765437893E-2</v>
      </c>
      <c r="J211" s="278">
        <v>5.4054054054054057E-2</v>
      </c>
      <c r="K211" s="445">
        <v>0.33333333333333331</v>
      </c>
      <c r="L211" s="447">
        <v>0</v>
      </c>
      <c r="M211" s="284"/>
      <c r="N211" s="284"/>
      <c r="O211" s="284"/>
      <c r="P211" s="284"/>
      <c r="Q211" s="284"/>
      <c r="R211" s="284"/>
      <c r="S211" s="284"/>
      <c r="T211" s="283"/>
      <c r="U211" s="275"/>
      <c r="V211" s="314"/>
      <c r="W211" s="314"/>
      <c r="X211" s="314"/>
      <c r="Y211" s="275"/>
      <c r="Z211" s="275"/>
      <c r="AA211" s="275"/>
      <c r="AB211" s="275"/>
      <c r="AC211" s="275"/>
      <c r="AD211" s="275"/>
      <c r="AE211" s="275"/>
    </row>
    <row r="212" spans="1:31" ht="20.100000000000001" customHeight="1" x14ac:dyDescent="0.3">
      <c r="A212" s="275"/>
      <c r="B212" s="450">
        <v>2</v>
      </c>
      <c r="C212" s="680" t="s">
        <v>213</v>
      </c>
      <c r="D212" s="681"/>
      <c r="E212" s="277">
        <v>3992</v>
      </c>
      <c r="F212" s="442">
        <v>92.837209302325576</v>
      </c>
      <c r="G212" s="279">
        <v>43</v>
      </c>
      <c r="H212" s="443">
        <v>0.34776548479832736</v>
      </c>
      <c r="I212" s="444">
        <v>0.32608116810644638</v>
      </c>
      <c r="J212" s="280">
        <v>2.1684316691880989E-2</v>
      </c>
      <c r="K212" s="445">
        <v>0.87418257912634056</v>
      </c>
      <c r="L212" s="447">
        <v>1.8310227569971226E-3</v>
      </c>
      <c r="M212" s="728" t="s">
        <v>511</v>
      </c>
      <c r="N212" s="729"/>
      <c r="O212" s="729"/>
      <c r="P212" s="729"/>
      <c r="Q212" s="729"/>
      <c r="R212" s="729"/>
      <c r="S212" s="729"/>
      <c r="T212" s="730"/>
      <c r="U212" s="275"/>
      <c r="V212" s="317" t="s">
        <v>599</v>
      </c>
      <c r="W212" s="296">
        <v>0</v>
      </c>
      <c r="X212" s="314"/>
      <c r="Y212" s="275"/>
      <c r="Z212" s="275"/>
      <c r="AA212" s="275"/>
      <c r="AB212" s="275"/>
      <c r="AC212" s="275"/>
      <c r="AD212" s="275"/>
      <c r="AE212" s="275"/>
    </row>
    <row r="213" spans="1:31" ht="15" customHeight="1" outlineLevel="1" x14ac:dyDescent="0.3">
      <c r="A213" s="275"/>
      <c r="B213" s="474" t="s">
        <v>318</v>
      </c>
      <c r="C213" s="287" t="s">
        <v>213</v>
      </c>
      <c r="D213" s="293" t="s">
        <v>396</v>
      </c>
      <c r="E213" s="276">
        <v>3786</v>
      </c>
      <c r="F213" s="442">
        <v>189.3</v>
      </c>
      <c r="G213" s="279">
        <v>20</v>
      </c>
      <c r="H213" s="278">
        <v>0.94839679358717432</v>
      </c>
      <c r="I213" s="444">
        <v>0.48328051451740689</v>
      </c>
      <c r="J213" s="278">
        <v>0.46511627906976744</v>
      </c>
      <c r="K213" s="445">
        <v>0.88005284015852048</v>
      </c>
      <c r="L213" s="447">
        <v>1.0568031704095112E-3</v>
      </c>
      <c r="M213" s="284"/>
      <c r="N213" s="284"/>
      <c r="O213" s="284"/>
      <c r="P213" s="284"/>
      <c r="Q213" s="284"/>
      <c r="R213" s="284"/>
      <c r="S213" s="284"/>
      <c r="T213" s="283"/>
      <c r="U213" s="275"/>
      <c r="V213" s="314"/>
      <c r="W213" s="314"/>
      <c r="X213" s="314"/>
      <c r="Y213" s="275"/>
      <c r="Z213" s="275"/>
      <c r="AA213" s="275"/>
      <c r="AB213" s="275"/>
      <c r="AC213" s="275"/>
      <c r="AD213" s="275"/>
      <c r="AE213" s="275"/>
    </row>
    <row r="214" spans="1:31" ht="15" customHeight="1" outlineLevel="1" x14ac:dyDescent="0.3">
      <c r="A214" s="275"/>
      <c r="B214" s="475" t="s">
        <v>319</v>
      </c>
      <c r="C214" s="287" t="s">
        <v>213</v>
      </c>
      <c r="D214" s="293" t="s">
        <v>412</v>
      </c>
      <c r="E214" s="276">
        <v>7</v>
      </c>
      <c r="F214" s="442" t="s">
        <v>32</v>
      </c>
      <c r="G214" s="279">
        <v>0</v>
      </c>
      <c r="H214" s="278">
        <v>1.7535070140280561E-3</v>
      </c>
      <c r="I214" s="444">
        <v>1.7535070140280561E-3</v>
      </c>
      <c r="J214" s="278">
        <v>0</v>
      </c>
      <c r="K214" s="445">
        <v>0.2857142857142857</v>
      </c>
      <c r="L214" s="447">
        <v>0</v>
      </c>
      <c r="M214" s="284"/>
      <c r="N214" s="284"/>
      <c r="O214" s="284"/>
      <c r="P214" s="284"/>
      <c r="Q214" s="284"/>
      <c r="R214" s="284"/>
      <c r="S214" s="284"/>
      <c r="T214" s="283"/>
      <c r="U214" s="275"/>
      <c r="V214" s="314"/>
      <c r="W214" s="314"/>
      <c r="X214" s="314"/>
      <c r="Y214" s="275"/>
      <c r="Z214" s="275"/>
      <c r="AA214" s="275"/>
      <c r="AB214" s="275"/>
      <c r="AC214" s="275"/>
      <c r="AD214" s="275"/>
      <c r="AE214" s="275"/>
    </row>
    <row r="215" spans="1:31" ht="15" customHeight="1" outlineLevel="1" x14ac:dyDescent="0.3">
      <c r="A215" s="275"/>
      <c r="B215" s="475" t="s">
        <v>320</v>
      </c>
      <c r="C215" s="287" t="s">
        <v>213</v>
      </c>
      <c r="D215" s="293" t="s">
        <v>34</v>
      </c>
      <c r="E215" s="276">
        <v>4</v>
      </c>
      <c r="F215" s="442" t="s">
        <v>32</v>
      </c>
      <c r="G215" s="279">
        <v>0</v>
      </c>
      <c r="H215" s="278">
        <v>1.002004008016032E-3</v>
      </c>
      <c r="I215" s="444">
        <v>1.002004008016032E-3</v>
      </c>
      <c r="J215" s="278">
        <v>0</v>
      </c>
      <c r="K215" s="445">
        <v>0</v>
      </c>
      <c r="L215" s="447">
        <v>0</v>
      </c>
      <c r="M215" s="284"/>
      <c r="N215" s="284"/>
      <c r="O215" s="284"/>
      <c r="P215" s="284"/>
      <c r="Q215" s="284"/>
      <c r="R215" s="284"/>
      <c r="S215" s="284"/>
      <c r="T215" s="283"/>
      <c r="U215" s="275"/>
      <c r="V215" s="314"/>
      <c r="W215" s="314"/>
      <c r="X215" s="314"/>
      <c r="Y215" s="275"/>
      <c r="Z215" s="275"/>
      <c r="AA215" s="275"/>
      <c r="AB215" s="275"/>
      <c r="AC215" s="275"/>
      <c r="AD215" s="275"/>
      <c r="AE215" s="275"/>
    </row>
    <row r="216" spans="1:31" ht="15" customHeight="1" outlineLevel="1" x14ac:dyDescent="0.3">
      <c r="A216" s="275"/>
      <c r="B216" s="475" t="s">
        <v>321</v>
      </c>
      <c r="C216" s="287" t="s">
        <v>213</v>
      </c>
      <c r="D216" s="293"/>
      <c r="E216" s="276">
        <v>0</v>
      </c>
      <c r="F216" s="442" t="s">
        <v>32</v>
      </c>
      <c r="G216" s="279">
        <v>0</v>
      </c>
      <c r="H216" s="278">
        <v>0</v>
      </c>
      <c r="I216" s="444">
        <v>0</v>
      </c>
      <c r="J216" s="278">
        <v>0</v>
      </c>
      <c r="K216" s="445">
        <v>0</v>
      </c>
      <c r="L216" s="447">
        <v>0</v>
      </c>
      <c r="M216" s="284"/>
      <c r="N216" s="284"/>
      <c r="O216" s="284"/>
      <c r="P216" s="284"/>
      <c r="Q216" s="284"/>
      <c r="R216" s="284"/>
      <c r="S216" s="284"/>
      <c r="T216" s="283"/>
      <c r="U216" s="275"/>
      <c r="V216" s="314"/>
      <c r="W216" s="314"/>
      <c r="X216" s="314"/>
      <c r="Y216" s="275"/>
      <c r="Z216" s="275"/>
      <c r="AA216" s="275"/>
      <c r="AB216" s="275"/>
      <c r="AC216" s="275"/>
      <c r="AD216" s="275"/>
      <c r="AE216" s="275"/>
    </row>
    <row r="217" spans="1:31" ht="15" customHeight="1" outlineLevel="1" x14ac:dyDescent="0.3">
      <c r="A217" s="275"/>
      <c r="B217" s="475" t="s">
        <v>322</v>
      </c>
      <c r="C217" s="287" t="s">
        <v>213</v>
      </c>
      <c r="D217" s="451"/>
      <c r="E217" s="276">
        <v>0</v>
      </c>
      <c r="F217" s="442" t="s">
        <v>32</v>
      </c>
      <c r="G217" s="279">
        <v>0</v>
      </c>
      <c r="H217" s="278">
        <v>0</v>
      </c>
      <c r="I217" s="444">
        <v>0</v>
      </c>
      <c r="J217" s="278">
        <v>0</v>
      </c>
      <c r="K217" s="445">
        <v>0</v>
      </c>
      <c r="L217" s="447">
        <v>0</v>
      </c>
      <c r="M217" s="284"/>
      <c r="N217" s="284"/>
      <c r="O217" s="284"/>
      <c r="P217" s="284"/>
      <c r="Q217" s="284"/>
      <c r="R217" s="284"/>
      <c r="S217" s="284"/>
      <c r="T217" s="283"/>
      <c r="U217" s="275"/>
      <c r="V217" s="314"/>
      <c r="W217" s="314"/>
      <c r="X217" s="314"/>
      <c r="Y217" s="275"/>
      <c r="Z217" s="275"/>
      <c r="AA217" s="275"/>
      <c r="AB217" s="275"/>
      <c r="AC217" s="275"/>
      <c r="AD217" s="275"/>
      <c r="AE217" s="275"/>
    </row>
    <row r="218" spans="1:31" ht="20.100000000000001" customHeight="1" x14ac:dyDescent="0.3">
      <c r="A218" s="275"/>
      <c r="B218" s="441">
        <v>3</v>
      </c>
      <c r="C218" s="680" t="s">
        <v>39</v>
      </c>
      <c r="D218" s="681"/>
      <c r="E218" s="277">
        <v>473</v>
      </c>
      <c r="F218" s="442">
        <v>1.2285714285714286</v>
      </c>
      <c r="G218" s="279">
        <v>385</v>
      </c>
      <c r="H218" s="443">
        <v>4.1205679937276765E-2</v>
      </c>
      <c r="I218" s="444">
        <v>-0.15294459742026234</v>
      </c>
      <c r="J218" s="280">
        <v>0.19415027735753909</v>
      </c>
      <c r="K218" s="445">
        <v>0.11926605504587157</v>
      </c>
      <c r="L218" s="447">
        <v>0.15596330275229359</v>
      </c>
      <c r="M218" s="728" t="s">
        <v>512</v>
      </c>
      <c r="N218" s="729"/>
      <c r="O218" s="729"/>
      <c r="P218" s="729"/>
      <c r="Q218" s="729"/>
      <c r="R218" s="729"/>
      <c r="S218" s="729"/>
      <c r="T218" s="730"/>
      <c r="U218" s="275"/>
      <c r="V218" s="317" t="s">
        <v>600</v>
      </c>
      <c r="W218" s="296" t="s">
        <v>601</v>
      </c>
      <c r="X218" s="314"/>
      <c r="Y218" s="275"/>
      <c r="Z218" s="275"/>
      <c r="AA218" s="275"/>
      <c r="AB218" s="275"/>
      <c r="AC218" s="275"/>
      <c r="AD218" s="275"/>
      <c r="AE218" s="275"/>
    </row>
    <row r="219" spans="1:31" ht="15" customHeight="1" outlineLevel="1" x14ac:dyDescent="0.3">
      <c r="A219" s="275"/>
      <c r="B219" s="475" t="s">
        <v>323</v>
      </c>
      <c r="C219" s="287" t="s">
        <v>39</v>
      </c>
      <c r="D219" s="293" t="s">
        <v>419</v>
      </c>
      <c r="E219" s="276">
        <v>129</v>
      </c>
      <c r="F219" s="442">
        <v>1.8428571428571427</v>
      </c>
      <c r="G219" s="279">
        <v>70</v>
      </c>
      <c r="H219" s="278">
        <v>0.27272727272727271</v>
      </c>
      <c r="I219" s="444">
        <v>9.0909090909090884E-2</v>
      </c>
      <c r="J219" s="278">
        <v>0.18181818181818182</v>
      </c>
      <c r="K219" s="445">
        <v>7.8125E-3</v>
      </c>
      <c r="L219" s="447">
        <v>0.703125</v>
      </c>
      <c r="M219" s="284"/>
      <c r="N219" s="284"/>
      <c r="O219" s="284"/>
      <c r="P219" s="284"/>
      <c r="Q219" s="284"/>
      <c r="R219" s="284"/>
      <c r="S219" s="284"/>
      <c r="T219" s="283"/>
      <c r="U219" s="275"/>
      <c r="V219" s="314"/>
      <c r="W219" s="314"/>
      <c r="X219" s="314"/>
      <c r="Y219" s="275"/>
      <c r="Z219" s="275"/>
      <c r="AA219" s="275"/>
      <c r="AB219" s="275"/>
      <c r="AC219" s="275"/>
      <c r="AD219" s="275"/>
      <c r="AE219" s="275"/>
    </row>
    <row r="220" spans="1:31" ht="15" customHeight="1" outlineLevel="1" x14ac:dyDescent="0.3">
      <c r="A220" s="275"/>
      <c r="B220" s="475" t="s">
        <v>324</v>
      </c>
      <c r="C220" s="287" t="s">
        <v>39</v>
      </c>
      <c r="D220" s="293" t="s">
        <v>382</v>
      </c>
      <c r="E220" s="276">
        <v>101</v>
      </c>
      <c r="F220" s="442">
        <v>0.5</v>
      </c>
      <c r="G220" s="279">
        <v>202</v>
      </c>
      <c r="H220" s="278">
        <v>0.21353065539112051</v>
      </c>
      <c r="I220" s="444">
        <v>-0.31114466928420415</v>
      </c>
      <c r="J220" s="278">
        <v>0.52467532467532463</v>
      </c>
      <c r="K220" s="445">
        <v>0.23469387755102042</v>
      </c>
      <c r="L220" s="447">
        <v>0.15306122448979592</v>
      </c>
      <c r="M220" s="284"/>
      <c r="N220" s="284"/>
      <c r="O220" s="284"/>
      <c r="P220" s="284"/>
      <c r="Q220" s="284"/>
      <c r="R220" s="284"/>
      <c r="S220" s="284"/>
      <c r="T220" s="283"/>
      <c r="U220" s="275"/>
      <c r="V220" s="314"/>
      <c r="W220" s="314"/>
      <c r="X220" s="314"/>
      <c r="Y220" s="275"/>
      <c r="Z220" s="275"/>
      <c r="AA220" s="275"/>
      <c r="AB220" s="275"/>
      <c r="AC220" s="275"/>
      <c r="AD220" s="275"/>
      <c r="AE220" s="275"/>
    </row>
    <row r="221" spans="1:31" ht="15" customHeight="1" outlineLevel="1" x14ac:dyDescent="0.3">
      <c r="A221" s="275"/>
      <c r="B221" s="475" t="s">
        <v>325</v>
      </c>
      <c r="C221" s="287" t="s">
        <v>39</v>
      </c>
      <c r="D221" s="293" t="s">
        <v>406</v>
      </c>
      <c r="E221" s="276">
        <v>5</v>
      </c>
      <c r="F221" s="442">
        <v>0.5</v>
      </c>
      <c r="G221" s="279">
        <v>10</v>
      </c>
      <c r="H221" s="278">
        <v>1.0570824524312896E-2</v>
      </c>
      <c r="I221" s="444">
        <v>-1.5403201449713079E-2</v>
      </c>
      <c r="J221" s="278">
        <v>2.5974025974025976E-2</v>
      </c>
      <c r="K221" s="445">
        <v>0.2</v>
      </c>
      <c r="L221" s="447">
        <v>0.2</v>
      </c>
      <c r="M221" s="284"/>
      <c r="N221" s="284"/>
      <c r="O221" s="284"/>
      <c r="P221" s="284"/>
      <c r="Q221" s="284"/>
      <c r="R221" s="284"/>
      <c r="S221" s="284"/>
      <c r="T221" s="283"/>
      <c r="U221" s="275"/>
      <c r="V221" s="314"/>
      <c r="W221" s="314"/>
      <c r="X221" s="314"/>
      <c r="Y221" s="275"/>
      <c r="Z221" s="275"/>
      <c r="AA221" s="275"/>
      <c r="AB221" s="275"/>
      <c r="AC221" s="275"/>
      <c r="AD221" s="275"/>
      <c r="AE221" s="275"/>
    </row>
    <row r="222" spans="1:31" ht="15" customHeight="1" outlineLevel="1" x14ac:dyDescent="0.3">
      <c r="A222" s="275"/>
      <c r="B222" s="475" t="s">
        <v>326</v>
      </c>
      <c r="C222" s="287" t="s">
        <v>39</v>
      </c>
      <c r="D222" s="293"/>
      <c r="E222" s="276">
        <v>0</v>
      </c>
      <c r="F222" s="442" t="s">
        <v>32</v>
      </c>
      <c r="G222" s="279">
        <v>0</v>
      </c>
      <c r="H222" s="278">
        <v>0</v>
      </c>
      <c r="I222" s="444">
        <v>0</v>
      </c>
      <c r="J222" s="278">
        <v>0</v>
      </c>
      <c r="K222" s="445">
        <v>0</v>
      </c>
      <c r="L222" s="447">
        <v>0</v>
      </c>
      <c r="M222" s="284"/>
      <c r="N222" s="284"/>
      <c r="O222" s="284"/>
      <c r="P222" s="284"/>
      <c r="Q222" s="284"/>
      <c r="R222" s="284"/>
      <c r="S222" s="284"/>
      <c r="T222" s="283"/>
      <c r="U222" s="275"/>
      <c r="V222" s="314"/>
      <c r="W222" s="314"/>
      <c r="X222" s="314"/>
      <c r="Y222" s="275"/>
      <c r="Z222" s="275"/>
      <c r="AA222" s="275"/>
      <c r="AB222" s="275"/>
      <c r="AC222" s="275"/>
      <c r="AD222" s="275"/>
      <c r="AE222" s="275"/>
    </row>
    <row r="223" spans="1:31" ht="15" customHeight="1" outlineLevel="1" x14ac:dyDescent="0.3">
      <c r="A223" s="275"/>
      <c r="B223" s="475" t="s">
        <v>327</v>
      </c>
      <c r="C223" s="288" t="s">
        <v>39</v>
      </c>
      <c r="D223" s="451"/>
      <c r="E223" s="276">
        <v>0</v>
      </c>
      <c r="F223" s="442" t="s">
        <v>32</v>
      </c>
      <c r="G223" s="279">
        <v>0</v>
      </c>
      <c r="H223" s="278">
        <v>0</v>
      </c>
      <c r="I223" s="444">
        <v>0</v>
      </c>
      <c r="J223" s="278">
        <v>0</v>
      </c>
      <c r="K223" s="445">
        <v>0</v>
      </c>
      <c r="L223" s="447">
        <v>0</v>
      </c>
      <c r="M223" s="284"/>
      <c r="N223" s="284"/>
      <c r="O223" s="284"/>
      <c r="P223" s="284"/>
      <c r="Q223" s="284"/>
      <c r="R223" s="284"/>
      <c r="S223" s="284"/>
      <c r="T223" s="283"/>
      <c r="U223" s="275"/>
      <c r="V223" s="314"/>
      <c r="W223" s="314"/>
      <c r="X223" s="314"/>
      <c r="Y223" s="275"/>
      <c r="Z223" s="275"/>
      <c r="AA223" s="275"/>
      <c r="AB223" s="275"/>
      <c r="AC223" s="275"/>
      <c r="AD223" s="275"/>
      <c r="AE223" s="275"/>
    </row>
    <row r="224" spans="1:31" ht="20.100000000000001" customHeight="1" x14ac:dyDescent="0.3">
      <c r="A224" s="275"/>
      <c r="B224" s="441">
        <v>4</v>
      </c>
      <c r="C224" s="691" t="s">
        <v>36</v>
      </c>
      <c r="D224" s="692"/>
      <c r="E224" s="277">
        <v>386</v>
      </c>
      <c r="F224" s="442">
        <v>1.3084745762711865</v>
      </c>
      <c r="G224" s="279">
        <v>295</v>
      </c>
      <c r="H224" s="443">
        <v>3.3626622528094785E-2</v>
      </c>
      <c r="I224" s="444">
        <v>-0.1151378757069027</v>
      </c>
      <c r="J224" s="280">
        <v>0.14876449823499749</v>
      </c>
      <c r="K224" s="445">
        <v>0.12781954887218044</v>
      </c>
      <c r="L224" s="447">
        <v>0.13533834586466165</v>
      </c>
      <c r="M224" s="728" t="s">
        <v>465</v>
      </c>
      <c r="N224" s="729"/>
      <c r="O224" s="729"/>
      <c r="P224" s="729"/>
      <c r="Q224" s="729"/>
      <c r="R224" s="729"/>
      <c r="S224" s="729"/>
      <c r="T224" s="730"/>
      <c r="U224" s="275"/>
      <c r="V224" s="317" t="s">
        <v>436</v>
      </c>
      <c r="W224" s="296">
        <v>0</v>
      </c>
      <c r="X224" s="314"/>
      <c r="Y224" s="275"/>
      <c r="Z224" s="275"/>
      <c r="AA224" s="275"/>
      <c r="AB224" s="275"/>
      <c r="AC224" s="275"/>
      <c r="AD224" s="275"/>
      <c r="AE224" s="275"/>
    </row>
    <row r="225" spans="1:31" ht="15" customHeight="1" outlineLevel="1" x14ac:dyDescent="0.3">
      <c r="A225" s="275"/>
      <c r="B225" s="474" t="s">
        <v>328</v>
      </c>
      <c r="C225" s="452" t="s">
        <v>36</v>
      </c>
      <c r="D225" s="293" t="s">
        <v>47</v>
      </c>
      <c r="E225" s="276">
        <v>69</v>
      </c>
      <c r="F225" s="442">
        <v>0.22258064516129034</v>
      </c>
      <c r="G225" s="279">
        <v>310</v>
      </c>
      <c r="H225" s="278">
        <v>0.17875647668393782</v>
      </c>
      <c r="I225" s="444">
        <v>-0.87209098094318094</v>
      </c>
      <c r="J225" s="278">
        <v>1.0508474576271187</v>
      </c>
      <c r="K225" s="445">
        <v>0.13043478260869565</v>
      </c>
      <c r="L225" s="447">
        <v>0.13043478260869565</v>
      </c>
      <c r="M225" s="284"/>
      <c r="N225" s="284"/>
      <c r="O225" s="284"/>
      <c r="P225" s="284"/>
      <c r="Q225" s="284"/>
      <c r="R225" s="284"/>
      <c r="S225" s="284"/>
      <c r="T225" s="283"/>
      <c r="U225" s="275"/>
      <c r="V225" s="314"/>
      <c r="W225" s="314"/>
      <c r="X225" s="314"/>
      <c r="Y225" s="275"/>
      <c r="Z225" s="275"/>
      <c r="AA225" s="275"/>
      <c r="AB225" s="275"/>
      <c r="AC225" s="275"/>
      <c r="AD225" s="275"/>
      <c r="AE225" s="275"/>
    </row>
    <row r="226" spans="1:31" ht="15" customHeight="1" outlineLevel="1" x14ac:dyDescent="0.3">
      <c r="A226" s="275"/>
      <c r="B226" s="474" t="s">
        <v>329</v>
      </c>
      <c r="C226" s="452" t="s">
        <v>36</v>
      </c>
      <c r="D226" s="453" t="s">
        <v>49</v>
      </c>
      <c r="E226" s="276">
        <v>43</v>
      </c>
      <c r="F226" s="442">
        <v>0.84313725490196079</v>
      </c>
      <c r="G226" s="279">
        <v>51</v>
      </c>
      <c r="H226" s="278">
        <v>0.11139896373056994</v>
      </c>
      <c r="I226" s="444">
        <v>-6.1482392201633443E-2</v>
      </c>
      <c r="J226" s="278">
        <v>0.17288135593220338</v>
      </c>
      <c r="K226" s="445">
        <v>0.14285714285714285</v>
      </c>
      <c r="L226" s="447">
        <v>2.3809523809523808E-2</v>
      </c>
      <c r="M226" s="284"/>
      <c r="N226" s="284"/>
      <c r="O226" s="284"/>
      <c r="P226" s="284"/>
      <c r="Q226" s="284"/>
      <c r="R226" s="284"/>
      <c r="S226" s="284"/>
      <c r="T226" s="283"/>
      <c r="U226" s="275"/>
      <c r="V226" s="314"/>
      <c r="W226" s="314"/>
      <c r="X226" s="314"/>
      <c r="Y226" s="275"/>
      <c r="Z226" s="275"/>
      <c r="AA226" s="275"/>
      <c r="AB226" s="275"/>
      <c r="AC226" s="275"/>
      <c r="AD226" s="275"/>
      <c r="AE226" s="275"/>
    </row>
    <row r="227" spans="1:31" ht="15" customHeight="1" outlineLevel="1" x14ac:dyDescent="0.3">
      <c r="A227" s="275"/>
      <c r="B227" s="474" t="s">
        <v>330</v>
      </c>
      <c r="C227" s="452" t="s">
        <v>36</v>
      </c>
      <c r="D227" s="453" t="s">
        <v>51</v>
      </c>
      <c r="E227" s="276">
        <v>28</v>
      </c>
      <c r="F227" s="442">
        <v>0.41176470588235292</v>
      </c>
      <c r="G227" s="279">
        <v>68</v>
      </c>
      <c r="H227" s="278">
        <v>7.2538860103626937E-2</v>
      </c>
      <c r="I227" s="444">
        <v>-0.15796961447264424</v>
      </c>
      <c r="J227" s="278">
        <v>0.23050847457627119</v>
      </c>
      <c r="K227" s="445">
        <v>7.407407407407407E-2</v>
      </c>
      <c r="L227" s="447">
        <v>0.14814814814814814</v>
      </c>
      <c r="M227" s="284"/>
      <c r="N227" s="284"/>
      <c r="O227" s="284"/>
      <c r="P227" s="284"/>
      <c r="Q227" s="284"/>
      <c r="R227" s="284"/>
      <c r="S227" s="284"/>
      <c r="T227" s="283"/>
      <c r="U227" s="275"/>
      <c r="V227" s="314"/>
      <c r="W227" s="314"/>
      <c r="X227" s="314"/>
      <c r="Y227" s="275"/>
      <c r="Z227" s="275"/>
      <c r="AA227" s="275"/>
      <c r="AB227" s="275"/>
      <c r="AC227" s="275"/>
      <c r="AD227" s="275"/>
      <c r="AE227" s="275"/>
    </row>
    <row r="228" spans="1:31" ht="15" customHeight="1" outlineLevel="1" x14ac:dyDescent="0.3">
      <c r="A228" s="275"/>
      <c r="B228" s="474" t="s">
        <v>331</v>
      </c>
      <c r="C228" s="452" t="s">
        <v>36</v>
      </c>
      <c r="D228" s="293" t="s">
        <v>54</v>
      </c>
      <c r="E228" s="276">
        <v>7</v>
      </c>
      <c r="F228" s="442">
        <v>0.63636363636363635</v>
      </c>
      <c r="G228" s="279">
        <v>11</v>
      </c>
      <c r="H228" s="278">
        <v>1.8134715025906734E-2</v>
      </c>
      <c r="I228" s="444">
        <v>-1.9153420567313607E-2</v>
      </c>
      <c r="J228" s="278">
        <v>3.7288135593220341E-2</v>
      </c>
      <c r="K228" s="445">
        <v>0.14285714285714285</v>
      </c>
      <c r="L228" s="447">
        <v>0</v>
      </c>
      <c r="M228" s="284"/>
      <c r="N228" s="284"/>
      <c r="O228" s="284"/>
      <c r="P228" s="284"/>
      <c r="Q228" s="284"/>
      <c r="R228" s="284"/>
      <c r="S228" s="284"/>
      <c r="T228" s="283"/>
      <c r="U228" s="275"/>
      <c r="V228" s="314"/>
      <c r="W228" s="314"/>
      <c r="X228" s="314"/>
      <c r="Y228" s="275"/>
      <c r="Z228" s="275"/>
      <c r="AA228" s="275"/>
      <c r="AB228" s="275"/>
      <c r="AC228" s="275"/>
      <c r="AD228" s="275"/>
      <c r="AE228" s="275"/>
    </row>
    <row r="229" spans="1:31" ht="15" customHeight="1" outlineLevel="1" x14ac:dyDescent="0.3">
      <c r="A229" s="275"/>
      <c r="B229" s="474" t="s">
        <v>332</v>
      </c>
      <c r="C229" s="452" t="s">
        <v>36</v>
      </c>
      <c r="D229" s="454" t="s">
        <v>390</v>
      </c>
      <c r="E229" s="276">
        <v>3</v>
      </c>
      <c r="F229" s="442" t="s">
        <v>32</v>
      </c>
      <c r="G229" s="279">
        <v>0</v>
      </c>
      <c r="H229" s="278">
        <v>7.7720207253886009E-3</v>
      </c>
      <c r="I229" s="444">
        <v>7.7720207253886009E-3</v>
      </c>
      <c r="J229" s="278">
        <v>0</v>
      </c>
      <c r="K229" s="445">
        <v>0.66666666666666663</v>
      </c>
      <c r="L229" s="447">
        <v>0.33333333333333331</v>
      </c>
      <c r="M229" s="284"/>
      <c r="N229" s="284"/>
      <c r="O229" s="284"/>
      <c r="P229" s="284"/>
      <c r="Q229" s="284"/>
      <c r="R229" s="284"/>
      <c r="S229" s="284"/>
      <c r="T229" s="283"/>
      <c r="U229" s="275"/>
      <c r="V229" s="314"/>
      <c r="W229" s="314"/>
      <c r="X229" s="314"/>
      <c r="Y229" s="275"/>
      <c r="Z229" s="275"/>
      <c r="AA229" s="275"/>
      <c r="AB229" s="275"/>
      <c r="AC229" s="275"/>
      <c r="AD229" s="275"/>
      <c r="AE229" s="275"/>
    </row>
    <row r="230" spans="1:31" ht="20.100000000000001" customHeight="1" x14ac:dyDescent="0.3">
      <c r="A230" s="275"/>
      <c r="B230" s="441">
        <v>5</v>
      </c>
      <c r="C230" s="691" t="s">
        <v>42</v>
      </c>
      <c r="D230" s="692"/>
      <c r="E230" s="277">
        <v>365</v>
      </c>
      <c r="F230" s="442">
        <v>1.8527918781725887</v>
      </c>
      <c r="G230" s="279">
        <v>197</v>
      </c>
      <c r="H230" s="443">
        <v>3.1797194877602582E-2</v>
      </c>
      <c r="I230" s="444">
        <v>-6.7547232757294046E-2</v>
      </c>
      <c r="J230" s="280">
        <v>9.934442763489662E-2</v>
      </c>
      <c r="K230" s="445">
        <v>8.98876404494382E-2</v>
      </c>
      <c r="L230" s="447">
        <v>0.5898876404494382</v>
      </c>
      <c r="M230" s="728" t="s">
        <v>513</v>
      </c>
      <c r="N230" s="729"/>
      <c r="O230" s="729"/>
      <c r="P230" s="729"/>
      <c r="Q230" s="729"/>
      <c r="R230" s="729"/>
      <c r="S230" s="729"/>
      <c r="T230" s="730"/>
      <c r="U230" s="275"/>
      <c r="V230" s="317" t="s">
        <v>437</v>
      </c>
      <c r="W230" s="296">
        <v>0</v>
      </c>
      <c r="X230" s="314"/>
      <c r="Y230" s="275"/>
      <c r="Z230" s="275"/>
      <c r="AA230" s="275"/>
      <c r="AB230" s="275"/>
      <c r="AC230" s="275"/>
      <c r="AD230" s="275"/>
      <c r="AE230" s="275"/>
    </row>
    <row r="231" spans="1:31" ht="15" customHeight="1" outlineLevel="1" x14ac:dyDescent="0.3">
      <c r="A231" s="275"/>
      <c r="B231" s="475" t="s">
        <v>333</v>
      </c>
      <c r="C231" s="452" t="s">
        <v>42</v>
      </c>
      <c r="D231" s="293" t="s">
        <v>381</v>
      </c>
      <c r="E231" s="276">
        <v>32</v>
      </c>
      <c r="F231" s="442">
        <v>0.55172413793103448</v>
      </c>
      <c r="G231" s="279">
        <v>58</v>
      </c>
      <c r="H231" s="278">
        <v>8.7671232876712329E-2</v>
      </c>
      <c r="I231" s="444">
        <v>-0.20674501077811</v>
      </c>
      <c r="J231" s="278">
        <v>0.29441624365482233</v>
      </c>
      <c r="K231" s="445">
        <v>0.1875</v>
      </c>
      <c r="L231" s="447">
        <v>6.25E-2</v>
      </c>
      <c r="M231" s="284"/>
      <c r="N231" s="284"/>
      <c r="O231" s="284"/>
      <c r="P231" s="284"/>
      <c r="Q231" s="284"/>
      <c r="R231" s="284"/>
      <c r="S231" s="284"/>
      <c r="T231" s="283"/>
      <c r="U231" s="275"/>
      <c r="V231" s="314"/>
      <c r="W231" s="314"/>
      <c r="X231" s="314"/>
      <c r="Y231" s="275"/>
      <c r="Z231" s="275"/>
      <c r="AA231" s="275"/>
      <c r="AB231" s="275"/>
      <c r="AC231" s="275"/>
      <c r="AD231" s="275"/>
      <c r="AE231" s="275"/>
    </row>
    <row r="232" spans="1:31" ht="15" customHeight="1" outlineLevel="1" x14ac:dyDescent="0.3">
      <c r="A232" s="275"/>
      <c r="B232" s="475" t="s">
        <v>334</v>
      </c>
      <c r="C232" s="452" t="s">
        <v>42</v>
      </c>
      <c r="D232" s="293" t="s">
        <v>389</v>
      </c>
      <c r="E232" s="276">
        <v>8</v>
      </c>
      <c r="F232" s="442">
        <v>0.1095890410958904</v>
      </c>
      <c r="G232" s="279">
        <v>73</v>
      </c>
      <c r="H232" s="278">
        <v>2.1917808219178082E-2</v>
      </c>
      <c r="I232" s="444">
        <v>-0.34864056741533966</v>
      </c>
      <c r="J232" s="278">
        <v>0.37055837563451777</v>
      </c>
      <c r="K232" s="445">
        <v>0.125</v>
      </c>
      <c r="L232" s="447">
        <v>0.25</v>
      </c>
      <c r="M232" s="284"/>
      <c r="N232" s="284"/>
      <c r="O232" s="284"/>
      <c r="P232" s="284"/>
      <c r="Q232" s="284"/>
      <c r="R232" s="284"/>
      <c r="S232" s="284"/>
      <c r="T232" s="283"/>
      <c r="U232" s="275"/>
      <c r="V232" s="314"/>
      <c r="W232" s="314"/>
      <c r="X232" s="314"/>
      <c r="Y232" s="275"/>
      <c r="Z232" s="275"/>
      <c r="AA232" s="275"/>
      <c r="AB232" s="275"/>
      <c r="AC232" s="275"/>
      <c r="AD232" s="275"/>
      <c r="AE232" s="275"/>
    </row>
    <row r="233" spans="1:31" ht="15" customHeight="1" outlineLevel="1" x14ac:dyDescent="0.3">
      <c r="A233" s="275"/>
      <c r="B233" s="475" t="s">
        <v>335</v>
      </c>
      <c r="C233" s="452" t="s">
        <v>42</v>
      </c>
      <c r="D233" s="293" t="s">
        <v>399</v>
      </c>
      <c r="E233" s="276">
        <v>6</v>
      </c>
      <c r="F233" s="442">
        <v>3</v>
      </c>
      <c r="G233" s="279">
        <v>2</v>
      </c>
      <c r="H233" s="278">
        <v>1.643835616438356E-2</v>
      </c>
      <c r="I233" s="444">
        <v>6.28607190042417E-3</v>
      </c>
      <c r="J233" s="278">
        <v>1.015228426395939E-2</v>
      </c>
      <c r="K233" s="445">
        <v>0.16666666666666666</v>
      </c>
      <c r="L233" s="447">
        <v>0.16666666666666666</v>
      </c>
      <c r="M233" s="284"/>
      <c r="N233" s="284"/>
      <c r="O233" s="284"/>
      <c r="P233" s="284"/>
      <c r="Q233" s="284"/>
      <c r="R233" s="284"/>
      <c r="S233" s="284"/>
      <c r="T233" s="283"/>
      <c r="U233" s="275"/>
      <c r="V233" s="314"/>
      <c r="W233" s="314"/>
      <c r="X233" s="314"/>
      <c r="Y233" s="275"/>
      <c r="Z233" s="275"/>
      <c r="AA233" s="275"/>
      <c r="AB233" s="275"/>
      <c r="AC233" s="275"/>
      <c r="AD233" s="275"/>
      <c r="AE233" s="275"/>
    </row>
    <row r="234" spans="1:31" ht="15" customHeight="1" outlineLevel="1" x14ac:dyDescent="0.3">
      <c r="A234" s="275"/>
      <c r="B234" s="475" t="s">
        <v>336</v>
      </c>
      <c r="C234" s="452" t="s">
        <v>42</v>
      </c>
      <c r="D234" s="293"/>
      <c r="E234" s="276">
        <v>0</v>
      </c>
      <c r="F234" s="442" t="s">
        <v>32</v>
      </c>
      <c r="G234" s="279">
        <v>0</v>
      </c>
      <c r="H234" s="278">
        <v>0</v>
      </c>
      <c r="I234" s="444">
        <v>0</v>
      </c>
      <c r="J234" s="278">
        <v>0</v>
      </c>
      <c r="K234" s="445">
        <v>0</v>
      </c>
      <c r="L234" s="447">
        <v>0</v>
      </c>
      <c r="M234" s="284"/>
      <c r="N234" s="284"/>
      <c r="O234" s="284"/>
      <c r="P234" s="284"/>
      <c r="Q234" s="284"/>
      <c r="R234" s="284"/>
      <c r="S234" s="284"/>
      <c r="T234" s="283"/>
      <c r="U234" s="275"/>
      <c r="V234" s="314"/>
      <c r="W234" s="314"/>
      <c r="X234" s="314"/>
      <c r="Y234" s="275"/>
      <c r="Z234" s="275"/>
      <c r="AA234" s="275"/>
      <c r="AB234" s="275"/>
      <c r="AC234" s="275"/>
      <c r="AD234" s="275"/>
      <c r="AE234" s="275"/>
    </row>
    <row r="235" spans="1:31" ht="15" customHeight="1" outlineLevel="1" x14ac:dyDescent="0.3">
      <c r="A235" s="275"/>
      <c r="B235" s="475" t="s">
        <v>337</v>
      </c>
      <c r="C235" s="455" t="s">
        <v>42</v>
      </c>
      <c r="D235" s="293"/>
      <c r="E235" s="276">
        <v>0</v>
      </c>
      <c r="F235" s="442" t="s">
        <v>32</v>
      </c>
      <c r="G235" s="279">
        <v>0</v>
      </c>
      <c r="H235" s="278">
        <v>0</v>
      </c>
      <c r="I235" s="444">
        <v>0</v>
      </c>
      <c r="J235" s="278">
        <v>0</v>
      </c>
      <c r="K235" s="445">
        <v>0</v>
      </c>
      <c r="L235" s="447">
        <v>0</v>
      </c>
      <c r="M235" s="284"/>
      <c r="N235" s="284"/>
      <c r="O235" s="284"/>
      <c r="P235" s="284"/>
      <c r="Q235" s="284"/>
      <c r="R235" s="284"/>
      <c r="S235" s="284"/>
      <c r="T235" s="283"/>
      <c r="U235" s="275"/>
      <c r="V235" s="314"/>
      <c r="W235" s="314"/>
      <c r="X235" s="314"/>
      <c r="Y235" s="275"/>
      <c r="Z235" s="275"/>
      <c r="AA235" s="275"/>
      <c r="AB235" s="275"/>
      <c r="AC235" s="275"/>
      <c r="AD235" s="275"/>
      <c r="AE235" s="275"/>
    </row>
    <row r="236" spans="1:31" ht="20.100000000000001" customHeight="1" x14ac:dyDescent="0.3">
      <c r="A236" s="275"/>
      <c r="B236" s="450">
        <v>6</v>
      </c>
      <c r="C236" s="691" t="s">
        <v>35</v>
      </c>
      <c r="D236" s="692"/>
      <c r="E236" s="277">
        <v>317</v>
      </c>
      <c r="F236" s="442">
        <v>2.1133333333333333</v>
      </c>
      <c r="G236" s="279">
        <v>150</v>
      </c>
      <c r="H236" s="443">
        <v>2.7615645962191827E-2</v>
      </c>
      <c r="I236" s="444">
        <v>-4.8027319242044182E-2</v>
      </c>
      <c r="J236" s="280">
        <v>7.564296520423601E-2</v>
      </c>
      <c r="K236" s="445">
        <v>0.14285714285714285</v>
      </c>
      <c r="L236" s="447">
        <v>0.22321428571428573</v>
      </c>
      <c r="M236" s="728" t="s">
        <v>514</v>
      </c>
      <c r="N236" s="729"/>
      <c r="O236" s="729"/>
      <c r="P236" s="729"/>
      <c r="Q236" s="729"/>
      <c r="R236" s="729"/>
      <c r="S236" s="729"/>
      <c r="T236" s="730"/>
      <c r="U236" s="275"/>
      <c r="V236" s="317" t="s">
        <v>602</v>
      </c>
      <c r="W236" s="296">
        <v>0</v>
      </c>
      <c r="X236" s="314"/>
      <c r="Y236" s="275"/>
      <c r="Z236" s="275"/>
      <c r="AA236" s="275"/>
      <c r="AB236" s="275"/>
      <c r="AC236" s="275"/>
      <c r="AD236" s="275"/>
      <c r="AE236" s="275"/>
    </row>
    <row r="237" spans="1:31" ht="15" customHeight="1" outlineLevel="1" x14ac:dyDescent="0.3">
      <c r="A237" s="275"/>
      <c r="B237" s="475" t="s">
        <v>338</v>
      </c>
      <c r="C237" s="452" t="s">
        <v>35</v>
      </c>
      <c r="D237" s="293" t="s">
        <v>413</v>
      </c>
      <c r="E237" s="276">
        <v>21</v>
      </c>
      <c r="F237" s="442">
        <v>0.30882352941176472</v>
      </c>
      <c r="G237" s="279">
        <v>68</v>
      </c>
      <c r="H237" s="278">
        <v>6.6246056782334389E-2</v>
      </c>
      <c r="I237" s="444">
        <v>-0.38708727655099895</v>
      </c>
      <c r="J237" s="278">
        <v>0.45333333333333331</v>
      </c>
      <c r="K237" s="445">
        <v>0.15</v>
      </c>
      <c r="L237" s="447">
        <v>0.1</v>
      </c>
      <c r="M237" s="284"/>
      <c r="N237" s="284"/>
      <c r="O237" s="284"/>
      <c r="P237" s="284"/>
      <c r="Q237" s="284"/>
      <c r="R237" s="284"/>
      <c r="S237" s="284"/>
      <c r="T237" s="283"/>
      <c r="U237" s="275"/>
      <c r="V237" s="314"/>
      <c r="W237" s="314"/>
      <c r="X237" s="314"/>
      <c r="Y237" s="275"/>
      <c r="Z237" s="275"/>
      <c r="AA237" s="275"/>
      <c r="AB237" s="275"/>
      <c r="AC237" s="275"/>
      <c r="AD237" s="275"/>
      <c r="AE237" s="275"/>
    </row>
    <row r="238" spans="1:31" ht="15" customHeight="1" outlineLevel="1" x14ac:dyDescent="0.3">
      <c r="A238" s="275"/>
      <c r="B238" s="475" t="s">
        <v>339</v>
      </c>
      <c r="C238" s="452" t="s">
        <v>35</v>
      </c>
      <c r="D238" s="293" t="s">
        <v>426</v>
      </c>
      <c r="E238" s="276">
        <v>14</v>
      </c>
      <c r="F238" s="442">
        <v>1.5555555555555556</v>
      </c>
      <c r="G238" s="279">
        <v>9</v>
      </c>
      <c r="H238" s="278">
        <v>4.4164037854889593E-2</v>
      </c>
      <c r="I238" s="444">
        <v>-1.5835962145110405E-2</v>
      </c>
      <c r="J238" s="278">
        <v>0.06</v>
      </c>
      <c r="K238" s="445">
        <v>7.1428571428571425E-2</v>
      </c>
      <c r="L238" s="447">
        <v>0.5</v>
      </c>
      <c r="M238" s="284"/>
      <c r="N238" s="284"/>
      <c r="O238" s="284"/>
      <c r="P238" s="284"/>
      <c r="Q238" s="284"/>
      <c r="R238" s="284"/>
      <c r="S238" s="284"/>
      <c r="T238" s="283"/>
      <c r="U238" s="275"/>
      <c r="V238" s="314"/>
      <c r="W238" s="314"/>
      <c r="X238" s="314"/>
      <c r="Y238" s="275"/>
      <c r="Z238" s="275"/>
      <c r="AA238" s="275"/>
      <c r="AB238" s="275"/>
      <c r="AC238" s="275"/>
      <c r="AD238" s="275"/>
      <c r="AE238" s="275"/>
    </row>
    <row r="239" spans="1:31" ht="15" customHeight="1" outlineLevel="1" x14ac:dyDescent="0.3">
      <c r="A239" s="275"/>
      <c r="B239" s="475" t="s">
        <v>340</v>
      </c>
      <c r="C239" s="452" t="s">
        <v>35</v>
      </c>
      <c r="D239" s="293" t="s">
        <v>417</v>
      </c>
      <c r="E239" s="276">
        <v>7</v>
      </c>
      <c r="F239" s="442">
        <v>0.63636363636363635</v>
      </c>
      <c r="G239" s="279">
        <v>11</v>
      </c>
      <c r="H239" s="278">
        <v>2.2082018927444796E-2</v>
      </c>
      <c r="I239" s="444">
        <v>-5.1251314405888537E-2</v>
      </c>
      <c r="J239" s="278">
        <v>7.3333333333333334E-2</v>
      </c>
      <c r="K239" s="445">
        <v>0.2857142857142857</v>
      </c>
      <c r="L239" s="447">
        <v>0.14285714285714285</v>
      </c>
      <c r="M239" s="284"/>
      <c r="N239" s="284"/>
      <c r="O239" s="284"/>
      <c r="P239" s="284"/>
      <c r="Q239" s="284"/>
      <c r="R239" s="284"/>
      <c r="S239" s="284"/>
      <c r="T239" s="283"/>
      <c r="U239" s="275"/>
      <c r="V239" s="314"/>
      <c r="W239" s="314"/>
      <c r="X239" s="314"/>
      <c r="Y239" s="275"/>
      <c r="Z239" s="275"/>
      <c r="AA239" s="275"/>
      <c r="AB239" s="275"/>
      <c r="AC239" s="275"/>
      <c r="AD239" s="275"/>
      <c r="AE239" s="275"/>
    </row>
    <row r="240" spans="1:31" ht="15" customHeight="1" outlineLevel="1" x14ac:dyDescent="0.3">
      <c r="A240" s="275"/>
      <c r="B240" s="475" t="s">
        <v>341</v>
      </c>
      <c r="C240" s="452" t="s">
        <v>35</v>
      </c>
      <c r="D240" s="293" t="s">
        <v>48</v>
      </c>
      <c r="E240" s="276">
        <v>6</v>
      </c>
      <c r="F240" s="442" t="s">
        <v>32</v>
      </c>
      <c r="G240" s="279">
        <v>0</v>
      </c>
      <c r="H240" s="278">
        <v>1.8927444794952682E-2</v>
      </c>
      <c r="I240" s="444">
        <v>1.8927444794952682E-2</v>
      </c>
      <c r="J240" s="278">
        <v>0</v>
      </c>
      <c r="K240" s="445">
        <v>0</v>
      </c>
      <c r="L240" s="447">
        <v>0.5</v>
      </c>
      <c r="M240" s="284"/>
      <c r="N240" s="284"/>
      <c r="O240" s="284"/>
      <c r="P240" s="284"/>
      <c r="Q240" s="284"/>
      <c r="R240" s="284"/>
      <c r="S240" s="284"/>
      <c r="T240" s="283"/>
      <c r="U240" s="275"/>
      <c r="V240" s="314"/>
      <c r="W240" s="314"/>
      <c r="X240" s="314"/>
      <c r="Y240" s="275"/>
      <c r="Z240" s="275"/>
      <c r="AA240" s="275"/>
      <c r="AB240" s="275"/>
      <c r="AC240" s="275"/>
      <c r="AD240" s="275"/>
      <c r="AE240" s="275"/>
    </row>
    <row r="241" spans="1:31" ht="15" customHeight="1" outlineLevel="1" x14ac:dyDescent="0.3">
      <c r="A241" s="275"/>
      <c r="B241" s="475" t="s">
        <v>342</v>
      </c>
      <c r="C241" s="455" t="s">
        <v>35</v>
      </c>
      <c r="D241" s="293" t="s">
        <v>408</v>
      </c>
      <c r="E241" s="276">
        <v>4</v>
      </c>
      <c r="F241" s="442">
        <v>4</v>
      </c>
      <c r="G241" s="279">
        <v>1</v>
      </c>
      <c r="H241" s="278">
        <v>1.2618296529968454E-2</v>
      </c>
      <c r="I241" s="444">
        <v>5.9516298633017868E-3</v>
      </c>
      <c r="J241" s="278">
        <v>6.6666666666666671E-3</v>
      </c>
      <c r="K241" s="445">
        <v>0</v>
      </c>
      <c r="L241" s="447">
        <v>0</v>
      </c>
      <c r="M241" s="284"/>
      <c r="N241" s="284"/>
      <c r="O241" s="284"/>
      <c r="P241" s="284"/>
      <c r="Q241" s="284"/>
      <c r="R241" s="284"/>
      <c r="S241" s="284"/>
      <c r="T241" s="283"/>
      <c r="U241" s="275"/>
      <c r="V241" s="314"/>
      <c r="W241" s="314"/>
      <c r="X241" s="314"/>
      <c r="Y241" s="275"/>
      <c r="Z241" s="275"/>
      <c r="AA241" s="275"/>
      <c r="AB241" s="275"/>
      <c r="AC241" s="275"/>
      <c r="AD241" s="275"/>
      <c r="AE241" s="275"/>
    </row>
    <row r="242" spans="1:31" ht="20.100000000000001" customHeight="1" x14ac:dyDescent="0.3">
      <c r="A242" s="275"/>
      <c r="B242" s="450">
        <v>7</v>
      </c>
      <c r="C242" s="691" t="s">
        <v>41</v>
      </c>
      <c r="D242" s="692"/>
      <c r="E242" s="277">
        <v>298</v>
      </c>
      <c r="F242" s="442">
        <v>2.2074074074074073</v>
      </c>
      <c r="G242" s="279">
        <v>135</v>
      </c>
      <c r="H242" s="443">
        <v>2.5960449516508406E-2</v>
      </c>
      <c r="I242" s="444">
        <v>-4.2118219167304002E-2</v>
      </c>
      <c r="J242" s="280">
        <v>6.8078668683812404E-2</v>
      </c>
      <c r="K242" s="445">
        <v>0.10273972602739725</v>
      </c>
      <c r="L242" s="447">
        <v>0.20547945205479451</v>
      </c>
      <c r="M242" s="728" t="s">
        <v>466</v>
      </c>
      <c r="N242" s="729"/>
      <c r="O242" s="729"/>
      <c r="P242" s="729"/>
      <c r="Q242" s="729"/>
      <c r="R242" s="729"/>
      <c r="S242" s="729"/>
      <c r="T242" s="730"/>
      <c r="U242" s="275"/>
      <c r="V242" s="317" t="s">
        <v>438</v>
      </c>
      <c r="W242" s="296">
        <v>0</v>
      </c>
      <c r="X242" s="314"/>
      <c r="Y242" s="275"/>
      <c r="Z242" s="275"/>
      <c r="AA242" s="275"/>
      <c r="AB242" s="275"/>
      <c r="AC242" s="275"/>
      <c r="AD242" s="275"/>
      <c r="AE242" s="275"/>
    </row>
    <row r="243" spans="1:31" ht="15" customHeight="1" outlineLevel="1" x14ac:dyDescent="0.3">
      <c r="A243" s="275"/>
      <c r="B243" s="475" t="s">
        <v>343</v>
      </c>
      <c r="C243" s="452" t="s">
        <v>41</v>
      </c>
      <c r="D243" s="293" t="s">
        <v>385</v>
      </c>
      <c r="E243" s="276">
        <v>90</v>
      </c>
      <c r="F243" s="442">
        <v>5.625</v>
      </c>
      <c r="G243" s="279">
        <v>16</v>
      </c>
      <c r="H243" s="278">
        <v>0.30201342281879195</v>
      </c>
      <c r="I243" s="444">
        <v>0.18349490430027343</v>
      </c>
      <c r="J243" s="278">
        <v>0.11851851851851852</v>
      </c>
      <c r="K243" s="445">
        <v>3.3707865168539325E-2</v>
      </c>
      <c r="L243" s="447">
        <v>0.10112359550561797</v>
      </c>
      <c r="M243" s="284"/>
      <c r="N243" s="284"/>
      <c r="O243" s="284"/>
      <c r="P243" s="284"/>
      <c r="Q243" s="284"/>
      <c r="R243" s="284"/>
      <c r="S243" s="284"/>
      <c r="T243" s="283"/>
      <c r="U243" s="275"/>
      <c r="V243" s="314"/>
      <c r="W243" s="314"/>
      <c r="X243" s="314"/>
      <c r="Y243" s="275"/>
      <c r="Z243" s="275"/>
      <c r="AA243" s="275"/>
      <c r="AB243" s="275"/>
      <c r="AC243" s="275"/>
      <c r="AD243" s="275"/>
      <c r="AE243" s="275"/>
    </row>
    <row r="244" spans="1:31" ht="15" customHeight="1" outlineLevel="1" x14ac:dyDescent="0.3">
      <c r="A244" s="275"/>
      <c r="B244" s="475" t="s">
        <v>344</v>
      </c>
      <c r="C244" s="452" t="s">
        <v>41</v>
      </c>
      <c r="D244" s="293" t="s">
        <v>386</v>
      </c>
      <c r="E244" s="276">
        <v>71</v>
      </c>
      <c r="F244" s="442">
        <v>2.0285714285714285</v>
      </c>
      <c r="G244" s="279">
        <v>35</v>
      </c>
      <c r="H244" s="278">
        <v>0.23825503355704697</v>
      </c>
      <c r="I244" s="444">
        <v>-2.1004225702212276E-2</v>
      </c>
      <c r="J244" s="278">
        <v>0.25925925925925924</v>
      </c>
      <c r="K244" s="445">
        <v>5.6338028169014086E-2</v>
      </c>
      <c r="L244" s="447">
        <v>9.8591549295774641E-2</v>
      </c>
      <c r="M244" s="284"/>
      <c r="N244" s="284"/>
      <c r="O244" s="284"/>
      <c r="P244" s="284"/>
      <c r="Q244" s="284"/>
      <c r="R244" s="284"/>
      <c r="S244" s="284"/>
      <c r="T244" s="283"/>
      <c r="U244" s="275"/>
      <c r="V244" s="314"/>
      <c r="W244" s="314"/>
      <c r="X244" s="314"/>
      <c r="Y244" s="275"/>
      <c r="Z244" s="275"/>
      <c r="AA244" s="275"/>
      <c r="AB244" s="275"/>
      <c r="AC244" s="275"/>
      <c r="AD244" s="275"/>
      <c r="AE244" s="275"/>
    </row>
    <row r="245" spans="1:31" ht="15" customHeight="1" outlineLevel="1" x14ac:dyDescent="0.3">
      <c r="A245" s="275"/>
      <c r="B245" s="475" t="s">
        <v>345</v>
      </c>
      <c r="C245" s="452" t="s">
        <v>41</v>
      </c>
      <c r="D245" s="293" t="s">
        <v>392</v>
      </c>
      <c r="E245" s="276">
        <v>26</v>
      </c>
      <c r="F245" s="442">
        <v>0.61904761904761907</v>
      </c>
      <c r="G245" s="279">
        <v>42</v>
      </c>
      <c r="H245" s="278">
        <v>8.7248322147651006E-2</v>
      </c>
      <c r="I245" s="444">
        <v>-0.22386278896346012</v>
      </c>
      <c r="J245" s="278">
        <v>0.31111111111111112</v>
      </c>
      <c r="K245" s="445">
        <v>3.8461538461538464E-2</v>
      </c>
      <c r="L245" s="447">
        <v>0.30769230769230771</v>
      </c>
      <c r="M245" s="284"/>
      <c r="N245" s="284"/>
      <c r="O245" s="284"/>
      <c r="P245" s="284"/>
      <c r="Q245" s="284"/>
      <c r="R245" s="284"/>
      <c r="S245" s="284"/>
      <c r="T245" s="283"/>
      <c r="U245" s="275"/>
      <c r="V245" s="314"/>
      <c r="W245" s="314"/>
      <c r="X245" s="314"/>
      <c r="Y245" s="275"/>
      <c r="Z245" s="275"/>
      <c r="AA245" s="275"/>
      <c r="AB245" s="275"/>
      <c r="AC245" s="275"/>
      <c r="AD245" s="275"/>
      <c r="AE245" s="275"/>
    </row>
    <row r="246" spans="1:31" ht="15" customHeight="1" outlineLevel="1" x14ac:dyDescent="0.3">
      <c r="A246" s="275"/>
      <c r="B246" s="475" t="s">
        <v>346</v>
      </c>
      <c r="C246" s="452" t="s">
        <v>41</v>
      </c>
      <c r="D246" s="293"/>
      <c r="E246" s="276">
        <v>0</v>
      </c>
      <c r="F246" s="442" t="s">
        <v>32</v>
      </c>
      <c r="G246" s="279">
        <v>0</v>
      </c>
      <c r="H246" s="278">
        <v>0</v>
      </c>
      <c r="I246" s="444">
        <v>0</v>
      </c>
      <c r="J246" s="278">
        <v>0</v>
      </c>
      <c r="K246" s="445">
        <v>0</v>
      </c>
      <c r="L246" s="447">
        <v>0</v>
      </c>
      <c r="M246" s="284"/>
      <c r="N246" s="284"/>
      <c r="O246" s="284"/>
      <c r="P246" s="284"/>
      <c r="Q246" s="284"/>
      <c r="R246" s="284"/>
      <c r="S246" s="284"/>
      <c r="T246" s="283"/>
      <c r="U246" s="275"/>
      <c r="V246" s="314"/>
      <c r="W246" s="314"/>
      <c r="X246" s="314"/>
      <c r="Y246" s="275"/>
      <c r="Z246" s="275"/>
      <c r="AA246" s="275"/>
      <c r="AB246" s="275"/>
      <c r="AC246" s="275"/>
      <c r="AD246" s="275"/>
      <c r="AE246" s="275"/>
    </row>
    <row r="247" spans="1:31" ht="15" customHeight="1" outlineLevel="1" x14ac:dyDescent="0.3">
      <c r="A247" s="275"/>
      <c r="B247" s="475" t="s">
        <v>347</v>
      </c>
      <c r="C247" s="455" t="s">
        <v>41</v>
      </c>
      <c r="D247" s="293"/>
      <c r="E247" s="276">
        <v>0</v>
      </c>
      <c r="F247" s="442" t="s">
        <v>32</v>
      </c>
      <c r="G247" s="279">
        <v>0</v>
      </c>
      <c r="H247" s="278">
        <v>0</v>
      </c>
      <c r="I247" s="444">
        <v>0</v>
      </c>
      <c r="J247" s="278">
        <v>0</v>
      </c>
      <c r="K247" s="445">
        <v>0</v>
      </c>
      <c r="L247" s="447">
        <v>0</v>
      </c>
      <c r="M247" s="284"/>
      <c r="N247" s="284"/>
      <c r="O247" s="284"/>
      <c r="P247" s="284"/>
      <c r="Q247" s="284"/>
      <c r="R247" s="284"/>
      <c r="S247" s="284"/>
      <c r="T247" s="283"/>
      <c r="U247" s="275"/>
      <c r="V247" s="314"/>
      <c r="W247" s="314"/>
      <c r="X247" s="314"/>
      <c r="Y247" s="275"/>
      <c r="Z247" s="275"/>
      <c r="AA247" s="275"/>
      <c r="AB247" s="275"/>
      <c r="AC247" s="275"/>
      <c r="AD247" s="275"/>
      <c r="AE247" s="275"/>
    </row>
    <row r="248" spans="1:31" ht="20.100000000000001" customHeight="1" x14ac:dyDescent="0.3">
      <c r="A248" s="275"/>
      <c r="B248" s="450">
        <v>8</v>
      </c>
      <c r="C248" s="691" t="s">
        <v>40</v>
      </c>
      <c r="D248" s="692"/>
      <c r="E248" s="277">
        <v>198</v>
      </c>
      <c r="F248" s="442">
        <v>1.0879120879120878</v>
      </c>
      <c r="G248" s="279">
        <v>182</v>
      </c>
      <c r="H248" s="443">
        <v>1.7248889276069344E-2</v>
      </c>
      <c r="I248" s="444">
        <v>-7.4531241838403678E-2</v>
      </c>
      <c r="J248" s="280">
        <v>9.1780131114473015E-2</v>
      </c>
      <c r="K248" s="445">
        <v>1.9230769230769232E-2</v>
      </c>
      <c r="L248" s="447">
        <v>0.19230769230769232</v>
      </c>
      <c r="M248" s="728" t="s">
        <v>447</v>
      </c>
      <c r="N248" s="729"/>
      <c r="O248" s="729"/>
      <c r="P248" s="729"/>
      <c r="Q248" s="729"/>
      <c r="R248" s="729"/>
      <c r="S248" s="729"/>
      <c r="T248" s="730"/>
      <c r="U248" s="275"/>
      <c r="V248" s="317" t="s">
        <v>595</v>
      </c>
      <c r="W248" s="296" t="s">
        <v>596</v>
      </c>
      <c r="X248" s="314"/>
      <c r="Y248" s="275"/>
      <c r="Z248" s="275"/>
      <c r="AA248" s="275"/>
      <c r="AB248" s="275"/>
      <c r="AC248" s="275"/>
      <c r="AD248" s="275"/>
      <c r="AE248" s="275"/>
    </row>
    <row r="249" spans="1:31" ht="15" customHeight="1" outlineLevel="1" x14ac:dyDescent="0.3">
      <c r="A249" s="275"/>
      <c r="B249" s="475" t="s">
        <v>348</v>
      </c>
      <c r="C249" s="452" t="s">
        <v>40</v>
      </c>
      <c r="D249" s="293" t="s">
        <v>415</v>
      </c>
      <c r="E249" s="276">
        <v>6</v>
      </c>
      <c r="F249" s="442">
        <v>0.1276595744680851</v>
      </c>
      <c r="G249" s="279">
        <v>47</v>
      </c>
      <c r="H249" s="278">
        <v>3.0303030303030304E-2</v>
      </c>
      <c r="I249" s="444">
        <v>-0.22793872793872796</v>
      </c>
      <c r="J249" s="278">
        <v>0.25824175824175827</v>
      </c>
      <c r="K249" s="445">
        <v>0</v>
      </c>
      <c r="L249" s="447">
        <v>0.33333333333333331</v>
      </c>
      <c r="M249" s="284"/>
      <c r="N249" s="284"/>
      <c r="O249" s="284"/>
      <c r="P249" s="284"/>
      <c r="Q249" s="284"/>
      <c r="R249" s="284"/>
      <c r="S249" s="284"/>
      <c r="T249" s="283"/>
      <c r="U249" s="275"/>
      <c r="V249" s="314"/>
      <c r="W249" s="314"/>
      <c r="X249" s="314"/>
      <c r="Y249" s="275"/>
      <c r="Z249" s="275"/>
      <c r="AA249" s="275"/>
      <c r="AB249" s="275"/>
      <c r="AC249" s="275"/>
      <c r="AD249" s="275"/>
      <c r="AE249" s="275"/>
    </row>
    <row r="250" spans="1:31" ht="15" customHeight="1" outlineLevel="1" x14ac:dyDescent="0.3">
      <c r="A250" s="275"/>
      <c r="B250" s="475" t="s">
        <v>349</v>
      </c>
      <c r="C250" s="452" t="s">
        <v>40</v>
      </c>
      <c r="D250" s="293" t="s">
        <v>407</v>
      </c>
      <c r="E250" s="276">
        <v>1</v>
      </c>
      <c r="F250" s="442" t="s">
        <v>32</v>
      </c>
      <c r="G250" s="279">
        <v>0</v>
      </c>
      <c r="H250" s="278">
        <v>5.0505050505050509E-3</v>
      </c>
      <c r="I250" s="444">
        <v>5.0505050505050509E-3</v>
      </c>
      <c r="J250" s="278">
        <v>0</v>
      </c>
      <c r="K250" s="445">
        <v>0</v>
      </c>
      <c r="L250" s="447">
        <v>0</v>
      </c>
      <c r="M250" s="284"/>
      <c r="N250" s="284"/>
      <c r="O250" s="284"/>
      <c r="P250" s="284"/>
      <c r="Q250" s="284"/>
      <c r="R250" s="284"/>
      <c r="S250" s="284"/>
      <c r="T250" s="283"/>
      <c r="U250" s="275"/>
      <c r="V250" s="314"/>
      <c r="W250" s="314"/>
      <c r="X250" s="314"/>
      <c r="Y250" s="275"/>
      <c r="Z250" s="275"/>
      <c r="AA250" s="275"/>
      <c r="AB250" s="275"/>
      <c r="AC250" s="275"/>
      <c r="AD250" s="275"/>
      <c r="AE250" s="275"/>
    </row>
    <row r="251" spans="1:31" ht="15" customHeight="1" outlineLevel="1" x14ac:dyDescent="0.3">
      <c r="A251" s="275"/>
      <c r="B251" s="475" t="s">
        <v>350</v>
      </c>
      <c r="C251" s="452" t="s">
        <v>40</v>
      </c>
      <c r="D251" s="293" t="s">
        <v>422</v>
      </c>
      <c r="E251" s="276">
        <v>1</v>
      </c>
      <c r="F251" s="442" t="s">
        <v>32</v>
      </c>
      <c r="G251" s="279">
        <v>0</v>
      </c>
      <c r="H251" s="278">
        <v>5.0505050505050509E-3</v>
      </c>
      <c r="I251" s="444">
        <v>5.0505050505050509E-3</v>
      </c>
      <c r="J251" s="278">
        <v>0</v>
      </c>
      <c r="K251" s="445">
        <v>0</v>
      </c>
      <c r="L251" s="447">
        <v>0</v>
      </c>
      <c r="M251" s="284"/>
      <c r="N251" s="284"/>
      <c r="O251" s="284"/>
      <c r="P251" s="284"/>
      <c r="Q251" s="284"/>
      <c r="R251" s="284"/>
      <c r="S251" s="284"/>
      <c r="T251" s="283"/>
      <c r="U251" s="275"/>
      <c r="V251" s="314"/>
      <c r="W251" s="314"/>
      <c r="X251" s="314"/>
      <c r="Y251" s="275"/>
      <c r="Z251" s="275"/>
      <c r="AA251" s="275"/>
      <c r="AB251" s="275"/>
      <c r="AC251" s="275"/>
      <c r="AD251" s="275"/>
      <c r="AE251" s="275"/>
    </row>
    <row r="252" spans="1:31" ht="15" customHeight="1" outlineLevel="1" x14ac:dyDescent="0.3">
      <c r="A252" s="275"/>
      <c r="B252" s="475" t="s">
        <v>351</v>
      </c>
      <c r="C252" s="452" t="s">
        <v>40</v>
      </c>
      <c r="D252" s="293" t="s">
        <v>423</v>
      </c>
      <c r="E252" s="276">
        <v>1</v>
      </c>
      <c r="F252" s="442" t="s">
        <v>32</v>
      </c>
      <c r="G252" s="279">
        <v>0</v>
      </c>
      <c r="H252" s="278">
        <v>5.0505050505050509E-3</v>
      </c>
      <c r="I252" s="444">
        <v>5.0505050505050509E-3</v>
      </c>
      <c r="J252" s="278">
        <v>0</v>
      </c>
      <c r="K252" s="445">
        <v>0</v>
      </c>
      <c r="L252" s="447">
        <v>0</v>
      </c>
      <c r="M252" s="284"/>
      <c r="N252" s="284"/>
      <c r="O252" s="284"/>
      <c r="P252" s="284"/>
      <c r="Q252" s="284"/>
      <c r="R252" s="284"/>
      <c r="S252" s="284"/>
      <c r="T252" s="283"/>
      <c r="U252" s="275"/>
      <c r="V252" s="314"/>
      <c r="W252" s="314"/>
      <c r="X252" s="314"/>
      <c r="Y252" s="275"/>
      <c r="Z252" s="275"/>
      <c r="AA252" s="275"/>
      <c r="AB252" s="275"/>
      <c r="AC252" s="275"/>
      <c r="AD252" s="275"/>
      <c r="AE252" s="275"/>
    </row>
    <row r="253" spans="1:31" ht="15" customHeight="1" outlineLevel="1" x14ac:dyDescent="0.3">
      <c r="A253" s="275"/>
      <c r="B253" s="475" t="s">
        <v>352</v>
      </c>
      <c r="C253" s="455" t="s">
        <v>40</v>
      </c>
      <c r="D253" s="293" t="s">
        <v>411</v>
      </c>
      <c r="E253" s="276">
        <v>0</v>
      </c>
      <c r="F253" s="442">
        <v>0</v>
      </c>
      <c r="G253" s="279">
        <v>2</v>
      </c>
      <c r="H253" s="278">
        <v>0</v>
      </c>
      <c r="I253" s="444">
        <v>-1.098901098901099E-2</v>
      </c>
      <c r="J253" s="278">
        <v>1.098901098901099E-2</v>
      </c>
      <c r="K253" s="445" t="s">
        <v>32</v>
      </c>
      <c r="L253" s="447" t="s">
        <v>32</v>
      </c>
      <c r="M253" s="284"/>
      <c r="N253" s="284"/>
      <c r="O253" s="284"/>
      <c r="P253" s="284"/>
      <c r="Q253" s="284"/>
      <c r="R253" s="284"/>
      <c r="S253" s="284"/>
      <c r="T253" s="283"/>
      <c r="U253" s="275"/>
      <c r="V253" s="314"/>
      <c r="W253" s="314"/>
      <c r="X253" s="314"/>
      <c r="Y253" s="275"/>
      <c r="Z253" s="275"/>
      <c r="AA253" s="275"/>
      <c r="AB253" s="275"/>
      <c r="AC253" s="275"/>
      <c r="AD253" s="275"/>
      <c r="AE253" s="275"/>
    </row>
    <row r="254" spans="1:31" ht="20.100000000000001" customHeight="1" x14ac:dyDescent="0.3">
      <c r="A254" s="275"/>
      <c r="B254" s="450">
        <v>9</v>
      </c>
      <c r="C254" s="691" t="s">
        <v>37</v>
      </c>
      <c r="D254" s="692"/>
      <c r="E254" s="277">
        <v>186</v>
      </c>
      <c r="F254" s="442">
        <v>1.1625000000000001</v>
      </c>
      <c r="G254" s="279">
        <v>160</v>
      </c>
      <c r="H254" s="443">
        <v>1.6203502047216656E-2</v>
      </c>
      <c r="I254" s="444">
        <v>-6.4482327503968415E-2</v>
      </c>
      <c r="J254" s="280">
        <v>8.068582955118507E-2</v>
      </c>
      <c r="K254" s="445">
        <v>0.21276595744680851</v>
      </c>
      <c r="L254" s="447">
        <v>0.10638297872340426</v>
      </c>
      <c r="M254" s="728" t="s">
        <v>467</v>
      </c>
      <c r="N254" s="729"/>
      <c r="O254" s="729"/>
      <c r="P254" s="729"/>
      <c r="Q254" s="729"/>
      <c r="R254" s="729"/>
      <c r="S254" s="729"/>
      <c r="T254" s="730"/>
      <c r="U254" s="275"/>
      <c r="V254" s="317">
        <v>0</v>
      </c>
      <c r="W254" s="296">
        <v>0</v>
      </c>
      <c r="Y254" s="275"/>
      <c r="Z254" s="275"/>
      <c r="AA254" s="275"/>
      <c r="AB254" s="275"/>
      <c r="AC254" s="275"/>
      <c r="AD254" s="275"/>
      <c r="AE254" s="275"/>
    </row>
    <row r="255" spans="1:31" ht="15" customHeight="1" outlineLevel="1" x14ac:dyDescent="0.3">
      <c r="A255" s="275"/>
      <c r="B255" s="475" t="s">
        <v>353</v>
      </c>
      <c r="C255" s="452" t="s">
        <v>37</v>
      </c>
      <c r="D255" s="293" t="s">
        <v>396</v>
      </c>
      <c r="E255" s="276">
        <v>30</v>
      </c>
      <c r="F255" s="442">
        <v>0.56603773584905659</v>
      </c>
      <c r="G255" s="279">
        <v>53</v>
      </c>
      <c r="H255" s="278">
        <v>0.16129032258064516</v>
      </c>
      <c r="I255" s="444">
        <v>-0.16995967741935483</v>
      </c>
      <c r="J255" s="278">
        <v>0.33124999999999999</v>
      </c>
      <c r="K255" s="445">
        <v>0.13793103448275862</v>
      </c>
      <c r="L255" s="447">
        <v>0.10344827586206896</v>
      </c>
      <c r="M255" s="284"/>
      <c r="N255" s="284"/>
      <c r="O255" s="284"/>
      <c r="P255" s="284"/>
      <c r="Q255" s="284"/>
      <c r="R255" s="284"/>
      <c r="S255" s="284"/>
      <c r="T255" s="283"/>
      <c r="U255" s="275"/>
      <c r="V255" s="314"/>
      <c r="W255" s="314"/>
      <c r="X255" s="314"/>
      <c r="Y255" s="275"/>
      <c r="Z255" s="275"/>
      <c r="AA255" s="275"/>
      <c r="AB255" s="275"/>
      <c r="AC255" s="275"/>
      <c r="AD255" s="275"/>
      <c r="AE255" s="275"/>
    </row>
    <row r="256" spans="1:31" ht="15" customHeight="1" outlineLevel="1" x14ac:dyDescent="0.3">
      <c r="A256" s="275"/>
      <c r="B256" s="475" t="s">
        <v>354</v>
      </c>
      <c r="C256" s="452" t="s">
        <v>37</v>
      </c>
      <c r="D256" s="293" t="s">
        <v>405</v>
      </c>
      <c r="E256" s="276">
        <v>12</v>
      </c>
      <c r="F256" s="442">
        <v>0.22222222222222221</v>
      </c>
      <c r="G256" s="279">
        <v>54</v>
      </c>
      <c r="H256" s="278">
        <v>6.4516129032258063E-2</v>
      </c>
      <c r="I256" s="444">
        <v>-0.27298387096774196</v>
      </c>
      <c r="J256" s="278">
        <v>0.33750000000000002</v>
      </c>
      <c r="K256" s="445">
        <v>8.3333333333333329E-2</v>
      </c>
      <c r="L256" s="447">
        <v>0</v>
      </c>
      <c r="M256" s="284"/>
      <c r="N256" s="284"/>
      <c r="O256" s="284"/>
      <c r="P256" s="284"/>
      <c r="Q256" s="284"/>
      <c r="R256" s="284"/>
      <c r="S256" s="284"/>
      <c r="T256" s="283"/>
      <c r="U256" s="275"/>
      <c r="V256" s="314"/>
      <c r="W256" s="314"/>
      <c r="X256" s="314"/>
      <c r="Y256" s="275"/>
      <c r="Z256" s="275"/>
      <c r="AA256" s="275"/>
      <c r="AB256" s="275"/>
      <c r="AC256" s="275"/>
      <c r="AD256" s="275"/>
      <c r="AE256" s="275"/>
    </row>
    <row r="257" spans="1:31" ht="15" customHeight="1" outlineLevel="1" x14ac:dyDescent="0.3">
      <c r="A257" s="275"/>
      <c r="B257" s="475" t="s">
        <v>355</v>
      </c>
      <c r="C257" s="452" t="s">
        <v>37</v>
      </c>
      <c r="D257" s="293" t="s">
        <v>397</v>
      </c>
      <c r="E257" s="276">
        <v>6</v>
      </c>
      <c r="F257" s="442">
        <v>3</v>
      </c>
      <c r="G257" s="279">
        <v>2</v>
      </c>
      <c r="H257" s="278">
        <v>3.2258064516129031E-2</v>
      </c>
      <c r="I257" s="444">
        <v>1.9758064516129031E-2</v>
      </c>
      <c r="J257" s="278">
        <v>1.2500000000000001E-2</v>
      </c>
      <c r="K257" s="445">
        <v>0.5</v>
      </c>
      <c r="L257" s="447">
        <v>0</v>
      </c>
      <c r="M257" s="284"/>
      <c r="N257" s="284"/>
      <c r="O257" s="284"/>
      <c r="P257" s="284"/>
      <c r="Q257" s="284"/>
      <c r="R257" s="284"/>
      <c r="S257" s="284"/>
      <c r="T257" s="283"/>
      <c r="U257" s="275"/>
      <c r="V257" s="314"/>
      <c r="W257" s="314"/>
      <c r="X257" s="314"/>
      <c r="Y257" s="275"/>
      <c r="Z257" s="275"/>
      <c r="AA257" s="275"/>
      <c r="AB257" s="275"/>
      <c r="AC257" s="275"/>
      <c r="AD257" s="275"/>
      <c r="AE257" s="275"/>
    </row>
    <row r="258" spans="1:31" ht="15" customHeight="1" outlineLevel="1" x14ac:dyDescent="0.3">
      <c r="A258" s="275"/>
      <c r="B258" s="475" t="s">
        <v>356</v>
      </c>
      <c r="C258" s="452" t="s">
        <v>37</v>
      </c>
      <c r="D258" s="293" t="s">
        <v>434</v>
      </c>
      <c r="E258" s="276">
        <v>1</v>
      </c>
      <c r="F258" s="442" t="s">
        <v>32</v>
      </c>
      <c r="G258" s="279">
        <v>0</v>
      </c>
      <c r="H258" s="278">
        <v>5.3763440860215058E-3</v>
      </c>
      <c r="I258" s="444">
        <v>5.3763440860215058E-3</v>
      </c>
      <c r="J258" s="278">
        <v>0</v>
      </c>
      <c r="K258" s="445">
        <v>0</v>
      </c>
      <c r="L258" s="447">
        <v>0</v>
      </c>
      <c r="M258" s="284"/>
      <c r="N258" s="284"/>
      <c r="O258" s="284"/>
      <c r="P258" s="284"/>
      <c r="Q258" s="284"/>
      <c r="R258" s="284"/>
      <c r="S258" s="284"/>
      <c r="T258" s="283"/>
      <c r="U258" s="275"/>
      <c r="V258" s="314"/>
      <c r="W258" s="314"/>
      <c r="X258" s="314"/>
      <c r="Y258" s="275"/>
      <c r="Z258" s="275"/>
      <c r="AA258" s="275"/>
      <c r="AB258" s="275"/>
      <c r="AC258" s="275"/>
      <c r="AD258" s="275"/>
      <c r="AE258" s="275"/>
    </row>
    <row r="259" spans="1:31" ht="15" customHeight="1" outlineLevel="1" x14ac:dyDescent="0.3">
      <c r="A259" s="275"/>
      <c r="B259" s="475" t="s">
        <v>357</v>
      </c>
      <c r="C259" s="455" t="s">
        <v>37</v>
      </c>
      <c r="D259" s="293" t="s">
        <v>435</v>
      </c>
      <c r="E259" s="276">
        <v>0</v>
      </c>
      <c r="F259" s="442" t="s">
        <v>32</v>
      </c>
      <c r="G259" s="279">
        <v>0</v>
      </c>
      <c r="H259" s="278">
        <v>0</v>
      </c>
      <c r="I259" s="444">
        <v>0</v>
      </c>
      <c r="J259" s="278">
        <v>0</v>
      </c>
      <c r="K259" s="445" t="s">
        <v>32</v>
      </c>
      <c r="L259" s="447" t="s">
        <v>32</v>
      </c>
      <c r="M259" s="284"/>
      <c r="N259" s="284"/>
      <c r="O259" s="284"/>
      <c r="P259" s="284"/>
      <c r="Q259" s="284"/>
      <c r="R259" s="284"/>
      <c r="S259" s="284"/>
      <c r="T259" s="283"/>
      <c r="U259" s="275"/>
      <c r="V259" s="314"/>
      <c r="W259" s="314"/>
      <c r="X259" s="314"/>
      <c r="Y259" s="275"/>
      <c r="Z259" s="275"/>
      <c r="AA259" s="275"/>
      <c r="AB259" s="275"/>
      <c r="AC259" s="275"/>
      <c r="AD259" s="275"/>
      <c r="AE259" s="275"/>
    </row>
    <row r="260" spans="1:31" ht="20.100000000000001" customHeight="1" x14ac:dyDescent="0.3">
      <c r="A260" s="275"/>
      <c r="B260" s="441">
        <v>10</v>
      </c>
      <c r="C260" s="693" t="s">
        <v>44</v>
      </c>
      <c r="D260" s="694"/>
      <c r="E260" s="277">
        <v>169</v>
      </c>
      <c r="F260" s="442">
        <v>3.25</v>
      </c>
      <c r="G260" s="279">
        <v>52</v>
      </c>
      <c r="H260" s="443">
        <v>1.4722536806342015E-2</v>
      </c>
      <c r="I260" s="444">
        <v>-1.1500357797793133E-2</v>
      </c>
      <c r="J260" s="280">
        <v>2.6222894604135148E-2</v>
      </c>
      <c r="K260" s="445">
        <v>3.669724770642202E-2</v>
      </c>
      <c r="L260" s="447">
        <v>5.5045871559633031E-2</v>
      </c>
      <c r="M260" s="728" t="s">
        <v>515</v>
      </c>
      <c r="N260" s="729"/>
      <c r="O260" s="729"/>
      <c r="P260" s="729"/>
      <c r="Q260" s="729"/>
      <c r="R260" s="729"/>
      <c r="S260" s="729"/>
      <c r="T260" s="730"/>
      <c r="U260" s="275"/>
      <c r="V260" s="317" t="s">
        <v>603</v>
      </c>
      <c r="W260" s="296">
        <v>0</v>
      </c>
      <c r="X260" s="314"/>
      <c r="Y260" s="275"/>
      <c r="Z260" s="275"/>
      <c r="AA260" s="275"/>
      <c r="AB260" s="275"/>
      <c r="AC260" s="275"/>
      <c r="AD260" s="275"/>
      <c r="AE260" s="275"/>
    </row>
    <row r="261" spans="1:31" ht="15" customHeight="1" outlineLevel="1" x14ac:dyDescent="0.3">
      <c r="A261" s="275"/>
      <c r="B261" s="475" t="s">
        <v>358</v>
      </c>
      <c r="C261" s="452" t="s">
        <v>44</v>
      </c>
      <c r="D261" s="304" t="s">
        <v>410</v>
      </c>
      <c r="E261" s="276">
        <v>2</v>
      </c>
      <c r="F261" s="442" t="s">
        <v>32</v>
      </c>
      <c r="G261" s="279">
        <v>0</v>
      </c>
      <c r="H261" s="278">
        <v>1.1834319526627219E-2</v>
      </c>
      <c r="I261" s="444">
        <v>1.1834319526627219E-2</v>
      </c>
      <c r="J261" s="278">
        <v>0</v>
      </c>
      <c r="K261" s="445">
        <v>0</v>
      </c>
      <c r="L261" s="447">
        <v>0</v>
      </c>
      <c r="M261" s="282"/>
      <c r="N261" s="282"/>
      <c r="O261" s="282"/>
      <c r="P261" s="282"/>
      <c r="Q261" s="282"/>
      <c r="R261" s="282"/>
      <c r="S261" s="282"/>
      <c r="T261" s="281"/>
      <c r="U261" s="275"/>
      <c r="V261" s="314"/>
      <c r="W261" s="314"/>
      <c r="X261" s="314"/>
      <c r="Y261" s="275"/>
      <c r="Z261" s="275"/>
      <c r="AA261" s="275"/>
      <c r="AB261" s="275"/>
      <c r="AC261" s="275"/>
      <c r="AD261" s="275"/>
      <c r="AE261" s="275"/>
    </row>
    <row r="262" spans="1:31" ht="15" customHeight="1" outlineLevel="1" x14ac:dyDescent="0.3">
      <c r="A262" s="275"/>
      <c r="B262" s="475" t="s">
        <v>359</v>
      </c>
      <c r="C262" s="452" t="s">
        <v>44</v>
      </c>
      <c r="D262" s="292" t="s">
        <v>237</v>
      </c>
      <c r="E262" s="276">
        <v>2</v>
      </c>
      <c r="F262" s="442">
        <v>0.18181818181818182</v>
      </c>
      <c r="G262" s="279">
        <v>11</v>
      </c>
      <c r="H262" s="278">
        <v>1.1834319526627219E-2</v>
      </c>
      <c r="I262" s="444">
        <v>-0.19970414201183431</v>
      </c>
      <c r="J262" s="278">
        <v>0.21153846153846154</v>
      </c>
      <c r="K262" s="445">
        <v>0.5</v>
      </c>
      <c r="L262" s="447">
        <v>0.5</v>
      </c>
      <c r="M262" s="282"/>
      <c r="N262" s="282"/>
      <c r="O262" s="282"/>
      <c r="P262" s="282"/>
      <c r="Q262" s="282"/>
      <c r="R262" s="282"/>
      <c r="S262" s="282"/>
      <c r="T262" s="281"/>
      <c r="U262" s="275"/>
      <c r="V262" s="314"/>
      <c r="W262" s="314"/>
      <c r="X262" s="314"/>
      <c r="Y262" s="275"/>
      <c r="Z262" s="275"/>
      <c r="AA262" s="275"/>
      <c r="AB262" s="275"/>
      <c r="AC262" s="275"/>
      <c r="AD262" s="275"/>
      <c r="AE262" s="275"/>
    </row>
    <row r="263" spans="1:31" ht="15" customHeight="1" outlineLevel="1" x14ac:dyDescent="0.3">
      <c r="A263" s="275"/>
      <c r="B263" s="475" t="s">
        <v>360</v>
      </c>
      <c r="C263" s="452" t="s">
        <v>44</v>
      </c>
      <c r="D263" s="292" t="s">
        <v>427</v>
      </c>
      <c r="E263" s="276">
        <v>0</v>
      </c>
      <c r="F263" s="442" t="s">
        <v>32</v>
      </c>
      <c r="G263" s="279">
        <v>0</v>
      </c>
      <c r="H263" s="278">
        <v>0</v>
      </c>
      <c r="I263" s="444">
        <v>0</v>
      </c>
      <c r="J263" s="278">
        <v>0</v>
      </c>
      <c r="K263" s="445" t="s">
        <v>32</v>
      </c>
      <c r="L263" s="447" t="s">
        <v>32</v>
      </c>
      <c r="M263" s="282"/>
      <c r="N263" s="282"/>
      <c r="O263" s="282"/>
      <c r="P263" s="282"/>
      <c r="Q263" s="282"/>
      <c r="R263" s="282"/>
      <c r="S263" s="282"/>
      <c r="T263" s="281"/>
      <c r="U263" s="275"/>
      <c r="V263" s="314"/>
      <c r="W263" s="314"/>
      <c r="X263" s="314"/>
      <c r="Y263" s="275"/>
      <c r="Z263" s="275"/>
      <c r="AA263" s="275"/>
      <c r="AB263" s="275"/>
      <c r="AC263" s="275"/>
      <c r="AD263" s="275"/>
      <c r="AE263" s="275"/>
    </row>
    <row r="264" spans="1:31" ht="15" customHeight="1" outlineLevel="1" x14ac:dyDescent="0.3">
      <c r="A264" s="275"/>
      <c r="B264" s="475" t="s">
        <v>361</v>
      </c>
      <c r="C264" s="452" t="s">
        <v>44</v>
      </c>
      <c r="D264" s="292" t="s">
        <v>409</v>
      </c>
      <c r="E264" s="276">
        <v>0</v>
      </c>
      <c r="F264" s="442">
        <v>0</v>
      </c>
      <c r="G264" s="279">
        <v>1</v>
      </c>
      <c r="H264" s="278">
        <v>0</v>
      </c>
      <c r="I264" s="444">
        <v>-1.9230769230769232E-2</v>
      </c>
      <c r="J264" s="278">
        <v>1.9230769230769232E-2</v>
      </c>
      <c r="K264" s="445" t="s">
        <v>32</v>
      </c>
      <c r="L264" s="447" t="s">
        <v>32</v>
      </c>
      <c r="M264" s="282"/>
      <c r="N264" s="282"/>
      <c r="O264" s="282"/>
      <c r="P264" s="282"/>
      <c r="Q264" s="282"/>
      <c r="R264" s="282"/>
      <c r="S264" s="282"/>
      <c r="T264" s="281"/>
      <c r="U264" s="275"/>
      <c r="V264" s="314"/>
      <c r="W264" s="314"/>
      <c r="X264" s="314"/>
      <c r="Y264" s="275"/>
      <c r="Z264" s="275"/>
      <c r="AA264" s="275"/>
      <c r="AB264" s="275"/>
      <c r="AC264" s="275"/>
      <c r="AD264" s="275"/>
      <c r="AE264" s="275"/>
    </row>
    <row r="265" spans="1:31" ht="15" customHeight="1" outlineLevel="1" x14ac:dyDescent="0.3">
      <c r="A265" s="275"/>
      <c r="B265" s="475" t="s">
        <v>362</v>
      </c>
      <c r="C265" s="455" t="s">
        <v>44</v>
      </c>
      <c r="D265" s="292" t="s">
        <v>428</v>
      </c>
      <c r="E265" s="276">
        <v>0</v>
      </c>
      <c r="F265" s="442" t="s">
        <v>32</v>
      </c>
      <c r="G265" s="279">
        <v>0</v>
      </c>
      <c r="H265" s="278">
        <v>0</v>
      </c>
      <c r="I265" s="444">
        <v>0</v>
      </c>
      <c r="J265" s="278">
        <v>0</v>
      </c>
      <c r="K265" s="445" t="s">
        <v>32</v>
      </c>
      <c r="L265" s="447" t="s">
        <v>32</v>
      </c>
      <c r="M265" s="282"/>
      <c r="N265" s="282"/>
      <c r="O265" s="282"/>
      <c r="P265" s="282"/>
      <c r="Q265" s="282"/>
      <c r="R265" s="282"/>
      <c r="S265" s="282"/>
      <c r="T265" s="281"/>
      <c r="U265" s="275"/>
      <c r="V265" s="314"/>
      <c r="W265" s="314"/>
      <c r="X265" s="314"/>
      <c r="Y265" s="275"/>
      <c r="Z265" s="275"/>
      <c r="AA265" s="275"/>
      <c r="AB265" s="275"/>
      <c r="AC265" s="275"/>
      <c r="AD265" s="275"/>
      <c r="AE265" s="275"/>
    </row>
    <row r="266" spans="1:31" x14ac:dyDescent="0.3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314"/>
      <c r="W266" s="314"/>
      <c r="X266" s="314"/>
      <c r="Y266" s="275"/>
      <c r="Z266" s="275"/>
      <c r="AA266" s="275"/>
      <c r="AB266" s="275"/>
      <c r="AC266" s="275"/>
      <c r="AD266" s="275"/>
      <c r="AE266" s="275"/>
    </row>
    <row r="267" spans="1:31" ht="18.75" customHeight="1" x14ac:dyDescent="0.3">
      <c r="A267" s="275"/>
      <c r="B267" s="331" t="s">
        <v>369</v>
      </c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275"/>
      <c r="V267" s="314"/>
      <c r="W267" s="314"/>
      <c r="X267" s="314"/>
      <c r="Y267" s="275"/>
      <c r="Z267" s="275"/>
      <c r="AA267" s="275"/>
      <c r="AB267" s="275"/>
      <c r="AC267" s="275"/>
      <c r="AD267" s="275"/>
      <c r="AE267" s="275"/>
    </row>
    <row r="268" spans="1:31" ht="39.950000000000003" customHeight="1" x14ac:dyDescent="0.3">
      <c r="A268" s="275"/>
      <c r="B268" s="656" t="s">
        <v>494</v>
      </c>
      <c r="C268" s="657"/>
      <c r="D268" s="657"/>
      <c r="E268" s="657"/>
      <c r="F268" s="657"/>
      <c r="G268" s="657"/>
      <c r="H268" s="657"/>
      <c r="I268" s="657"/>
      <c r="J268" s="657"/>
      <c r="K268" s="657"/>
      <c r="L268" s="657"/>
      <c r="M268" s="657"/>
      <c r="N268" s="657"/>
      <c r="O268" s="657"/>
      <c r="P268" s="657"/>
      <c r="Q268" s="657"/>
      <c r="R268" s="657"/>
      <c r="S268" s="657"/>
      <c r="T268" s="657"/>
      <c r="U268" s="275"/>
      <c r="V268" s="314"/>
      <c r="W268" s="314"/>
      <c r="X268" s="314"/>
      <c r="Y268" s="275"/>
      <c r="Z268" s="275"/>
      <c r="AA268" s="275"/>
      <c r="AB268" s="275"/>
      <c r="AC268" s="275"/>
      <c r="AD268" s="275"/>
      <c r="AE268" s="275"/>
    </row>
    <row r="269" spans="1:31" ht="7.5" customHeight="1" x14ac:dyDescent="0.3">
      <c r="A269" s="275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331"/>
      <c r="U269" s="275"/>
      <c r="V269" s="314"/>
      <c r="W269" s="314"/>
      <c r="X269" s="314"/>
      <c r="Y269" s="275"/>
      <c r="Z269" s="275"/>
      <c r="AA269" s="275"/>
      <c r="AB269" s="275"/>
      <c r="AC269" s="275"/>
      <c r="AD269" s="275"/>
      <c r="AE269" s="275"/>
    </row>
    <row r="270" spans="1:31" ht="20.100000000000001" customHeight="1" x14ac:dyDescent="0.3">
      <c r="A270" s="275"/>
      <c r="B270" s="631" t="s">
        <v>315</v>
      </c>
      <c r="C270" s="649"/>
      <c r="D270" s="650"/>
      <c r="E270" s="337" t="s">
        <v>28</v>
      </c>
      <c r="F270" s="335"/>
      <c r="G270" s="335"/>
      <c r="H270" s="337" t="s">
        <v>29</v>
      </c>
      <c r="I270" s="335"/>
      <c r="J270" s="335"/>
      <c r="K270" s="628" t="s">
        <v>231</v>
      </c>
      <c r="L270" s="630"/>
      <c r="M270" s="661"/>
      <c r="N270" s="661"/>
      <c r="O270" s="661"/>
      <c r="P270" s="661"/>
      <c r="Q270" s="661"/>
      <c r="R270" s="661"/>
      <c r="S270" s="661"/>
      <c r="T270" s="636"/>
      <c r="U270" s="275"/>
      <c r="V270" s="314"/>
      <c r="W270" s="314"/>
      <c r="X270" s="678" t="s">
        <v>449</v>
      </c>
      <c r="Y270" s="678"/>
      <c r="Z270" s="275"/>
      <c r="AA270" s="275"/>
      <c r="AB270" s="275"/>
      <c r="AC270" s="275"/>
      <c r="AD270" s="275"/>
      <c r="AE270" s="275"/>
    </row>
    <row r="271" spans="1:31" ht="20.100000000000001" customHeight="1" x14ac:dyDescent="0.3">
      <c r="A271" s="275"/>
      <c r="B271" s="633"/>
      <c r="C271" s="651"/>
      <c r="D271" s="652"/>
      <c r="E271" s="341"/>
      <c r="F271" s="344" t="s">
        <v>228</v>
      </c>
      <c r="G271" s="307" t="s">
        <v>316</v>
      </c>
      <c r="H271" s="343"/>
      <c r="I271" s="308" t="s">
        <v>228</v>
      </c>
      <c r="J271" s="307" t="s">
        <v>316</v>
      </c>
      <c r="K271" s="342" t="s">
        <v>303</v>
      </c>
      <c r="L271" s="434" t="s">
        <v>304</v>
      </c>
      <c r="M271" s="662"/>
      <c r="N271" s="662"/>
      <c r="O271" s="662"/>
      <c r="P271" s="662"/>
      <c r="Q271" s="662"/>
      <c r="R271" s="662"/>
      <c r="S271" s="662"/>
      <c r="T271" s="639"/>
      <c r="U271" s="275"/>
      <c r="V271" s="314"/>
      <c r="W271" s="314"/>
      <c r="X271" s="678"/>
      <c r="Y271" s="678"/>
      <c r="Z271" s="275"/>
      <c r="AA271" s="275"/>
      <c r="AB271" s="275"/>
      <c r="AC271" s="275"/>
      <c r="AD271" s="275"/>
      <c r="AE271" s="275"/>
    </row>
    <row r="272" spans="1:31" ht="20.100000000000001" customHeight="1" x14ac:dyDescent="0.3">
      <c r="A272" s="275"/>
      <c r="B272" s="679" t="s">
        <v>232</v>
      </c>
      <c r="C272" s="670"/>
      <c r="D272" s="671"/>
      <c r="E272" s="413">
        <v>188</v>
      </c>
      <c r="F272" s="435">
        <v>0.11230585424133811</v>
      </c>
      <c r="G272" s="436">
        <v>1674</v>
      </c>
      <c r="H272" s="473" t="s">
        <v>31</v>
      </c>
      <c r="I272" s="473" t="s">
        <v>31</v>
      </c>
      <c r="J272" s="473" t="s">
        <v>31</v>
      </c>
      <c r="K272" s="437">
        <v>0.26126126126126126</v>
      </c>
      <c r="L272" s="438">
        <v>0.10810810810810811</v>
      </c>
      <c r="M272" s="439"/>
      <c r="N272" s="439"/>
      <c r="O272" s="439"/>
      <c r="P272" s="439"/>
      <c r="Q272" s="439"/>
      <c r="R272" s="439"/>
      <c r="S272" s="439"/>
      <c r="T272" s="440"/>
      <c r="U272" s="275"/>
      <c r="V272" s="314"/>
      <c r="W272" s="314"/>
      <c r="X272" s="315" t="e">
        <f>SUM(#REF!)/SUM(#REF!)</f>
        <v>#REF!</v>
      </c>
      <c r="Y272" s="291" t="e">
        <f>SUM(#REF!)/SUM(#REF!)</f>
        <v>#REF!</v>
      </c>
      <c r="Z272" s="275"/>
      <c r="AA272" s="275"/>
      <c r="AB272" s="275"/>
      <c r="AC272" s="275"/>
      <c r="AD272" s="275"/>
      <c r="AE272" s="275"/>
    </row>
    <row r="273" spans="1:31" ht="20.100000000000001" customHeight="1" x14ac:dyDescent="0.3">
      <c r="A273" s="275"/>
      <c r="B273" s="441">
        <v>1</v>
      </c>
      <c r="C273" s="680" t="s">
        <v>45</v>
      </c>
      <c r="D273" s="681"/>
      <c r="E273" s="277">
        <v>74</v>
      </c>
      <c r="F273" s="442">
        <v>0.27106227106227104</v>
      </c>
      <c r="G273" s="279">
        <v>273</v>
      </c>
      <c r="H273" s="278">
        <v>0.20612813370473537</v>
      </c>
      <c r="I273" s="444">
        <v>1.1128133704735366E-2</v>
      </c>
      <c r="J273" s="280">
        <v>0.19500000000000001</v>
      </c>
      <c r="K273" s="445">
        <v>0.2608695652173913</v>
      </c>
      <c r="L273" s="446">
        <v>8.6956521739130432E-2</v>
      </c>
      <c r="M273" s="728" t="s">
        <v>468</v>
      </c>
      <c r="N273" s="729"/>
      <c r="O273" s="729"/>
      <c r="P273" s="729"/>
      <c r="Q273" s="729"/>
      <c r="R273" s="729"/>
      <c r="S273" s="729"/>
      <c r="T273" s="730"/>
      <c r="U273" s="275"/>
      <c r="V273" s="314" t="s">
        <v>604</v>
      </c>
      <c r="W273" s="314">
        <v>0</v>
      </c>
      <c r="X273" s="314"/>
      <c r="Y273" s="275"/>
      <c r="Z273" s="275"/>
      <c r="AA273" s="275"/>
      <c r="AB273" s="275"/>
      <c r="AC273" s="275"/>
      <c r="AD273" s="275"/>
      <c r="AE273" s="275"/>
    </row>
    <row r="274" spans="1:31" ht="15" customHeight="1" outlineLevel="1" x14ac:dyDescent="0.3">
      <c r="A274" s="275"/>
      <c r="B274" s="474" t="s">
        <v>317</v>
      </c>
      <c r="C274" s="287" t="s">
        <v>45</v>
      </c>
      <c r="D274" s="293" t="s">
        <v>394</v>
      </c>
      <c r="E274" s="276">
        <v>11</v>
      </c>
      <c r="F274" s="442">
        <v>0.10784313725490197</v>
      </c>
      <c r="G274" s="279">
        <v>102</v>
      </c>
      <c r="H274" s="278">
        <v>0.14864864864864866</v>
      </c>
      <c r="I274" s="444">
        <v>-0.22497772497772497</v>
      </c>
      <c r="J274" s="278">
        <v>0.37362637362637363</v>
      </c>
      <c r="K274" s="445">
        <v>0.27272727272727271</v>
      </c>
      <c r="L274" s="447">
        <v>0</v>
      </c>
      <c r="M274" s="286"/>
      <c r="N274" s="286"/>
      <c r="O274" s="286"/>
      <c r="P274" s="286"/>
      <c r="Q274" s="286"/>
      <c r="R274" s="286"/>
      <c r="S274" s="286"/>
      <c r="T274" s="285"/>
      <c r="U274" s="275"/>
      <c r="V274" s="314"/>
      <c r="W274" s="314"/>
      <c r="X274" s="314"/>
      <c r="Y274" s="275"/>
      <c r="Z274" s="275"/>
      <c r="AA274" s="275"/>
      <c r="AB274" s="275"/>
      <c r="AC274" s="275"/>
      <c r="AD274" s="275"/>
      <c r="AE274" s="275"/>
    </row>
    <row r="275" spans="1:31" ht="15" customHeight="1" outlineLevel="1" x14ac:dyDescent="0.3">
      <c r="A275" s="275"/>
      <c r="B275" s="474" t="s">
        <v>364</v>
      </c>
      <c r="C275" s="287" t="s">
        <v>45</v>
      </c>
      <c r="D275" s="293" t="s">
        <v>398</v>
      </c>
      <c r="E275" s="276">
        <v>5</v>
      </c>
      <c r="F275" s="442">
        <v>6.9444444444444448E-2</v>
      </c>
      <c r="G275" s="279">
        <v>72</v>
      </c>
      <c r="H275" s="278">
        <v>6.7567567567567571E-2</v>
      </c>
      <c r="I275" s="444">
        <v>-0.19616869616869617</v>
      </c>
      <c r="J275" s="278">
        <v>0.26373626373626374</v>
      </c>
      <c r="K275" s="445">
        <v>0.4</v>
      </c>
      <c r="L275" s="447">
        <v>0</v>
      </c>
      <c r="M275" s="284"/>
      <c r="N275" s="284"/>
      <c r="O275" s="284"/>
      <c r="P275" s="284"/>
      <c r="Q275" s="284"/>
      <c r="R275" s="284"/>
      <c r="S275" s="284"/>
      <c r="T275" s="283"/>
      <c r="U275" s="275"/>
      <c r="V275" s="314"/>
      <c r="W275" s="314"/>
      <c r="X275" s="314"/>
      <c r="Y275" s="275"/>
      <c r="Z275" s="275"/>
      <c r="AA275" s="275"/>
      <c r="AB275" s="275"/>
      <c r="AC275" s="275"/>
      <c r="AD275" s="275"/>
      <c r="AE275" s="275"/>
    </row>
    <row r="276" spans="1:31" ht="15" customHeight="1" outlineLevel="1" x14ac:dyDescent="0.3">
      <c r="A276" s="275"/>
      <c r="B276" s="474" t="s">
        <v>365</v>
      </c>
      <c r="C276" s="287" t="s">
        <v>45</v>
      </c>
      <c r="D276" s="293" t="s">
        <v>393</v>
      </c>
      <c r="E276" s="276">
        <v>2</v>
      </c>
      <c r="F276" s="442">
        <v>7.1428571428571425E-2</v>
      </c>
      <c r="G276" s="279">
        <v>28</v>
      </c>
      <c r="H276" s="278">
        <v>2.7027027027027029E-2</v>
      </c>
      <c r="I276" s="444">
        <v>-7.5537075537075532E-2</v>
      </c>
      <c r="J276" s="278">
        <v>0.10256410256410256</v>
      </c>
      <c r="K276" s="445">
        <v>0</v>
      </c>
      <c r="L276" s="447">
        <v>0.5</v>
      </c>
      <c r="M276" s="284"/>
      <c r="N276" s="284"/>
      <c r="O276" s="284"/>
      <c r="P276" s="284"/>
      <c r="Q276" s="284"/>
      <c r="R276" s="284"/>
      <c r="S276" s="284"/>
      <c r="T276" s="283"/>
      <c r="U276" s="275"/>
      <c r="V276" s="314"/>
      <c r="W276" s="314"/>
      <c r="X276" s="314"/>
      <c r="Y276" s="275"/>
      <c r="Z276" s="275"/>
      <c r="AA276" s="275"/>
      <c r="AB276" s="275"/>
      <c r="AC276" s="275"/>
      <c r="AD276" s="275"/>
      <c r="AE276" s="275"/>
    </row>
    <row r="277" spans="1:31" ht="15" customHeight="1" outlineLevel="1" x14ac:dyDescent="0.3">
      <c r="A277" s="275"/>
      <c r="B277" s="474" t="s">
        <v>366</v>
      </c>
      <c r="C277" s="287" t="s">
        <v>45</v>
      </c>
      <c r="D277" s="293" t="s">
        <v>384</v>
      </c>
      <c r="E277" s="276">
        <v>0</v>
      </c>
      <c r="F277" s="442">
        <v>0</v>
      </c>
      <c r="G277" s="279">
        <v>16</v>
      </c>
      <c r="H277" s="278">
        <v>0</v>
      </c>
      <c r="I277" s="444">
        <v>-5.8608058608058608E-2</v>
      </c>
      <c r="J277" s="278">
        <v>5.8608058608058608E-2</v>
      </c>
      <c r="K277" s="445" t="s">
        <v>32</v>
      </c>
      <c r="L277" s="447" t="s">
        <v>32</v>
      </c>
      <c r="M277" s="284"/>
      <c r="N277" s="284"/>
      <c r="O277" s="284"/>
      <c r="P277" s="284"/>
      <c r="Q277" s="284"/>
      <c r="R277" s="284"/>
      <c r="S277" s="284"/>
      <c r="T277" s="283"/>
      <c r="U277" s="275"/>
      <c r="V277" s="314"/>
      <c r="W277" s="314"/>
      <c r="X277" s="314"/>
      <c r="Y277" s="275"/>
      <c r="Z277" s="275"/>
      <c r="AA277" s="275"/>
      <c r="AB277" s="275"/>
      <c r="AC277" s="275"/>
      <c r="AD277" s="275"/>
      <c r="AE277" s="275"/>
    </row>
    <row r="278" spans="1:31" ht="15" customHeight="1" outlineLevel="1" x14ac:dyDescent="0.3">
      <c r="A278" s="275"/>
      <c r="B278" s="474" t="s">
        <v>367</v>
      </c>
      <c r="C278" s="288" t="s">
        <v>45</v>
      </c>
      <c r="D278" s="293"/>
      <c r="E278" s="276">
        <v>0</v>
      </c>
      <c r="F278" s="442" t="s">
        <v>32</v>
      </c>
      <c r="G278" s="279">
        <v>0</v>
      </c>
      <c r="H278" s="278">
        <v>0</v>
      </c>
      <c r="I278" s="444">
        <v>0</v>
      </c>
      <c r="J278" s="278">
        <v>0</v>
      </c>
      <c r="K278" s="445">
        <v>0</v>
      </c>
      <c r="L278" s="447">
        <v>0</v>
      </c>
      <c r="M278" s="284"/>
      <c r="N278" s="284"/>
      <c r="O278" s="284"/>
      <c r="P278" s="284"/>
      <c r="Q278" s="284"/>
      <c r="R278" s="284"/>
      <c r="S278" s="284"/>
      <c r="T278" s="283"/>
      <c r="U278" s="275"/>
      <c r="V278" s="314"/>
      <c r="W278" s="314"/>
      <c r="X278" s="314"/>
      <c r="Y278" s="275"/>
      <c r="Z278" s="275"/>
      <c r="AA278" s="275"/>
      <c r="AB278" s="275"/>
      <c r="AC278" s="275"/>
      <c r="AD278" s="275"/>
      <c r="AE278" s="275"/>
    </row>
    <row r="279" spans="1:31" ht="20.100000000000001" customHeight="1" x14ac:dyDescent="0.3">
      <c r="A279" s="275"/>
      <c r="B279" s="450">
        <v>2</v>
      </c>
      <c r="C279" s="680" t="s">
        <v>42</v>
      </c>
      <c r="D279" s="681"/>
      <c r="E279" s="277">
        <v>72</v>
      </c>
      <c r="F279" s="442">
        <v>0.9</v>
      </c>
      <c r="G279" s="279">
        <v>80</v>
      </c>
      <c r="H279" s="278">
        <v>0.20055710306406685</v>
      </c>
      <c r="I279" s="444">
        <v>0.14341424592120972</v>
      </c>
      <c r="J279" s="280">
        <v>5.7142857142857141E-2</v>
      </c>
      <c r="K279" s="445">
        <v>0.22222222222222221</v>
      </c>
      <c r="L279" s="447">
        <v>0.1111111111111111</v>
      </c>
      <c r="M279" s="728" t="s">
        <v>469</v>
      </c>
      <c r="N279" s="729"/>
      <c r="O279" s="729"/>
      <c r="P279" s="729"/>
      <c r="Q279" s="729"/>
      <c r="R279" s="729"/>
      <c r="S279" s="729"/>
      <c r="T279" s="730"/>
      <c r="U279" s="275"/>
      <c r="V279" s="314" t="s">
        <v>605</v>
      </c>
      <c r="W279" s="314" t="s">
        <v>606</v>
      </c>
      <c r="X279" s="314"/>
      <c r="Y279" s="275"/>
      <c r="Z279" s="275"/>
      <c r="AA279" s="275"/>
      <c r="AB279" s="275"/>
      <c r="AC279" s="275"/>
      <c r="AD279" s="275"/>
      <c r="AE279" s="275"/>
    </row>
    <row r="280" spans="1:31" ht="15" customHeight="1" outlineLevel="1" x14ac:dyDescent="0.3">
      <c r="A280" s="275"/>
      <c r="B280" s="474" t="s">
        <v>318</v>
      </c>
      <c r="C280" s="287" t="s">
        <v>42</v>
      </c>
      <c r="D280" s="293" t="s">
        <v>381</v>
      </c>
      <c r="E280" s="276">
        <v>6</v>
      </c>
      <c r="F280" s="442">
        <v>0.15384615384615385</v>
      </c>
      <c r="G280" s="279">
        <v>39</v>
      </c>
      <c r="H280" s="278">
        <v>8.3333333333333329E-2</v>
      </c>
      <c r="I280" s="444">
        <v>-0.40416666666666667</v>
      </c>
      <c r="J280" s="278">
        <v>0.48749999999999999</v>
      </c>
      <c r="K280" s="445">
        <v>0.16666666666666666</v>
      </c>
      <c r="L280" s="447">
        <v>0.33333333333333331</v>
      </c>
      <c r="M280" s="284"/>
      <c r="N280" s="284"/>
      <c r="O280" s="284"/>
      <c r="P280" s="284"/>
      <c r="Q280" s="284"/>
      <c r="R280" s="284"/>
      <c r="S280" s="284"/>
      <c r="T280" s="283"/>
      <c r="U280" s="275"/>
      <c r="V280" s="314"/>
      <c r="W280" s="314"/>
      <c r="X280" s="314"/>
      <c r="Y280" s="275"/>
      <c r="Z280" s="275"/>
      <c r="AA280" s="275"/>
      <c r="AB280" s="275"/>
      <c r="AC280" s="275"/>
      <c r="AD280" s="275"/>
      <c r="AE280" s="275"/>
    </row>
    <row r="281" spans="1:31" ht="15" customHeight="1" outlineLevel="1" x14ac:dyDescent="0.3">
      <c r="A281" s="275"/>
      <c r="B281" s="475" t="s">
        <v>319</v>
      </c>
      <c r="C281" s="287" t="s">
        <v>42</v>
      </c>
      <c r="D281" s="293" t="s">
        <v>399</v>
      </c>
      <c r="E281" s="276">
        <v>6</v>
      </c>
      <c r="F281" s="442" t="s">
        <v>32</v>
      </c>
      <c r="G281" s="279">
        <v>0</v>
      </c>
      <c r="H281" s="278">
        <v>8.3333333333333329E-2</v>
      </c>
      <c r="I281" s="444">
        <v>8.3333333333333329E-2</v>
      </c>
      <c r="J281" s="278">
        <v>0</v>
      </c>
      <c r="K281" s="445">
        <v>0.16666666666666666</v>
      </c>
      <c r="L281" s="447">
        <v>0</v>
      </c>
      <c r="M281" s="284"/>
      <c r="N281" s="284"/>
      <c r="O281" s="284"/>
      <c r="P281" s="284"/>
      <c r="Q281" s="284"/>
      <c r="R281" s="284"/>
      <c r="S281" s="284"/>
      <c r="T281" s="283"/>
      <c r="U281" s="275"/>
      <c r="V281" s="314"/>
      <c r="W281" s="314"/>
      <c r="X281" s="314"/>
      <c r="Y281" s="275"/>
      <c r="Z281" s="275"/>
      <c r="AA281" s="275"/>
      <c r="AB281" s="275"/>
      <c r="AC281" s="275"/>
      <c r="AD281" s="275"/>
      <c r="AE281" s="275"/>
    </row>
    <row r="282" spans="1:31" ht="15" customHeight="1" outlineLevel="1" x14ac:dyDescent="0.3">
      <c r="A282" s="275"/>
      <c r="B282" s="475" t="s">
        <v>320</v>
      </c>
      <c r="C282" s="287" t="s">
        <v>42</v>
      </c>
      <c r="D282" s="293" t="s">
        <v>389</v>
      </c>
      <c r="E282" s="276">
        <v>1</v>
      </c>
      <c r="F282" s="442">
        <v>0.2</v>
      </c>
      <c r="G282" s="279">
        <v>5</v>
      </c>
      <c r="H282" s="278">
        <v>1.3888888888888888E-2</v>
      </c>
      <c r="I282" s="444">
        <v>-4.8611111111111112E-2</v>
      </c>
      <c r="J282" s="278">
        <v>6.25E-2</v>
      </c>
      <c r="K282" s="445">
        <v>0</v>
      </c>
      <c r="L282" s="447">
        <v>1</v>
      </c>
      <c r="M282" s="284"/>
      <c r="N282" s="284"/>
      <c r="O282" s="284"/>
      <c r="P282" s="284"/>
      <c r="Q282" s="284"/>
      <c r="R282" s="284"/>
      <c r="S282" s="284"/>
      <c r="T282" s="283"/>
      <c r="U282" s="275"/>
      <c r="V282" s="314"/>
      <c r="W282" s="314"/>
      <c r="X282" s="314"/>
      <c r="Y282" s="275"/>
      <c r="Z282" s="275"/>
      <c r="AA282" s="275"/>
      <c r="AB282" s="275"/>
      <c r="AC282" s="275"/>
      <c r="AD282" s="275"/>
      <c r="AE282" s="275"/>
    </row>
    <row r="283" spans="1:31" ht="15" customHeight="1" outlineLevel="1" x14ac:dyDescent="0.3">
      <c r="A283" s="275"/>
      <c r="B283" s="475" t="s">
        <v>321</v>
      </c>
      <c r="C283" s="287" t="s">
        <v>42</v>
      </c>
      <c r="D283" s="293"/>
      <c r="E283" s="276">
        <v>0</v>
      </c>
      <c r="F283" s="442" t="s">
        <v>32</v>
      </c>
      <c r="G283" s="279">
        <v>0</v>
      </c>
      <c r="H283" s="278">
        <v>0</v>
      </c>
      <c r="I283" s="444">
        <v>0</v>
      </c>
      <c r="J283" s="278">
        <v>0</v>
      </c>
      <c r="K283" s="445">
        <v>0</v>
      </c>
      <c r="L283" s="447">
        <v>0</v>
      </c>
      <c r="M283" s="284"/>
      <c r="N283" s="284"/>
      <c r="O283" s="284"/>
      <c r="P283" s="284"/>
      <c r="Q283" s="284"/>
      <c r="R283" s="284"/>
      <c r="S283" s="284"/>
      <c r="T283" s="283"/>
      <c r="U283" s="275"/>
      <c r="V283" s="314"/>
      <c r="W283" s="314"/>
      <c r="X283" s="314"/>
      <c r="Y283" s="275"/>
      <c r="Z283" s="275"/>
      <c r="AA283" s="275"/>
      <c r="AB283" s="275"/>
      <c r="AC283" s="275"/>
      <c r="AD283" s="275"/>
      <c r="AE283" s="275"/>
    </row>
    <row r="284" spans="1:31" ht="15" customHeight="1" outlineLevel="1" x14ac:dyDescent="0.3">
      <c r="A284" s="275"/>
      <c r="B284" s="475" t="s">
        <v>322</v>
      </c>
      <c r="C284" s="287" t="s">
        <v>42</v>
      </c>
      <c r="D284" s="451"/>
      <c r="E284" s="276">
        <v>0</v>
      </c>
      <c r="F284" s="442" t="s">
        <v>32</v>
      </c>
      <c r="G284" s="279">
        <v>0</v>
      </c>
      <c r="H284" s="278">
        <v>0</v>
      </c>
      <c r="I284" s="444">
        <v>0</v>
      </c>
      <c r="J284" s="278">
        <v>0</v>
      </c>
      <c r="K284" s="445">
        <v>0</v>
      </c>
      <c r="L284" s="447">
        <v>0</v>
      </c>
      <c r="M284" s="284"/>
      <c r="N284" s="284"/>
      <c r="O284" s="284"/>
      <c r="P284" s="284"/>
      <c r="Q284" s="284"/>
      <c r="R284" s="284"/>
      <c r="S284" s="284"/>
      <c r="T284" s="283"/>
      <c r="U284" s="275"/>
      <c r="V284" s="314"/>
      <c r="W284" s="314"/>
      <c r="X284" s="314"/>
      <c r="Y284" s="275"/>
      <c r="Z284" s="275"/>
      <c r="AA284" s="275"/>
      <c r="AB284" s="275"/>
      <c r="AC284" s="275"/>
      <c r="AD284" s="275"/>
      <c r="AE284" s="275"/>
    </row>
    <row r="285" spans="1:31" ht="20.100000000000001" customHeight="1" x14ac:dyDescent="0.3">
      <c r="A285" s="275"/>
      <c r="B285" s="441">
        <v>3</v>
      </c>
      <c r="C285" s="680" t="s">
        <v>41</v>
      </c>
      <c r="D285" s="681"/>
      <c r="E285" s="277">
        <v>49</v>
      </c>
      <c r="F285" s="442">
        <v>0.2168141592920354</v>
      </c>
      <c r="G285" s="279">
        <v>226</v>
      </c>
      <c r="H285" s="278">
        <v>0.13649025069637882</v>
      </c>
      <c r="I285" s="444">
        <v>-2.4938320732192598E-2</v>
      </c>
      <c r="J285" s="280">
        <v>0.16142857142857142</v>
      </c>
      <c r="K285" s="445">
        <v>0.18181818181818182</v>
      </c>
      <c r="L285" s="447">
        <v>0.18181818181818182</v>
      </c>
      <c r="M285" s="728" t="s">
        <v>470</v>
      </c>
      <c r="N285" s="729"/>
      <c r="O285" s="729"/>
      <c r="P285" s="729"/>
      <c r="Q285" s="729"/>
      <c r="R285" s="729"/>
      <c r="S285" s="729"/>
      <c r="T285" s="730"/>
      <c r="U285" s="275"/>
      <c r="V285" s="314" t="s">
        <v>607</v>
      </c>
      <c r="W285" s="314" t="s">
        <v>608</v>
      </c>
      <c r="X285" s="314"/>
      <c r="Y285" s="275"/>
      <c r="Z285" s="275"/>
      <c r="AA285" s="275"/>
      <c r="AB285" s="275"/>
      <c r="AC285" s="275"/>
      <c r="AD285" s="275"/>
      <c r="AE285" s="275"/>
    </row>
    <row r="286" spans="1:31" ht="15" customHeight="1" outlineLevel="1" x14ac:dyDescent="0.3">
      <c r="A286" s="275"/>
      <c r="B286" s="475" t="s">
        <v>323</v>
      </c>
      <c r="C286" s="287" t="s">
        <v>41</v>
      </c>
      <c r="D286" s="293" t="s">
        <v>385</v>
      </c>
      <c r="E286" s="276">
        <v>7</v>
      </c>
      <c r="F286" s="442">
        <v>0.25925925925925924</v>
      </c>
      <c r="G286" s="279">
        <v>27</v>
      </c>
      <c r="H286" s="278">
        <v>0.14285714285714285</v>
      </c>
      <c r="I286" s="444">
        <v>2.3388116308470278E-2</v>
      </c>
      <c r="J286" s="278">
        <v>0.11946902654867257</v>
      </c>
      <c r="K286" s="445">
        <v>0.14285714285714285</v>
      </c>
      <c r="L286" s="447">
        <v>0</v>
      </c>
      <c r="M286" s="284"/>
      <c r="N286" s="284"/>
      <c r="O286" s="284"/>
      <c r="P286" s="284"/>
      <c r="Q286" s="284"/>
      <c r="R286" s="284"/>
      <c r="S286" s="284"/>
      <c r="T286" s="283"/>
      <c r="U286" s="275"/>
      <c r="V286" s="314"/>
      <c r="W286" s="314"/>
      <c r="X286" s="314"/>
      <c r="Y286" s="275"/>
      <c r="Z286" s="275"/>
      <c r="AA286" s="275"/>
      <c r="AB286" s="275"/>
      <c r="AC286" s="275"/>
      <c r="AD286" s="275"/>
      <c r="AE286" s="275"/>
    </row>
    <row r="287" spans="1:31" ht="15" customHeight="1" outlineLevel="1" x14ac:dyDescent="0.3">
      <c r="A287" s="275"/>
      <c r="B287" s="475" t="s">
        <v>324</v>
      </c>
      <c r="C287" s="287" t="s">
        <v>41</v>
      </c>
      <c r="D287" s="293" t="s">
        <v>386</v>
      </c>
      <c r="E287" s="276">
        <v>6</v>
      </c>
      <c r="F287" s="442">
        <v>0.14634146341463414</v>
      </c>
      <c r="G287" s="279">
        <v>41</v>
      </c>
      <c r="H287" s="278">
        <v>0.12244897959183673</v>
      </c>
      <c r="I287" s="444">
        <v>-5.8966949611703096E-2</v>
      </c>
      <c r="J287" s="278">
        <v>0.18141592920353983</v>
      </c>
      <c r="K287" s="445">
        <v>0.33333333333333331</v>
      </c>
      <c r="L287" s="447">
        <v>0.16666666666666666</v>
      </c>
      <c r="M287" s="284"/>
      <c r="N287" s="284"/>
      <c r="O287" s="284"/>
      <c r="P287" s="284"/>
      <c r="Q287" s="284"/>
      <c r="R287" s="284"/>
      <c r="S287" s="284"/>
      <c r="T287" s="283"/>
      <c r="U287" s="275"/>
      <c r="V287" s="314"/>
      <c r="W287" s="314"/>
      <c r="X287" s="314"/>
      <c r="Y287" s="275"/>
      <c r="Z287" s="275"/>
      <c r="AA287" s="275"/>
      <c r="AB287" s="275"/>
      <c r="AC287" s="275"/>
      <c r="AD287" s="275"/>
      <c r="AE287" s="275"/>
    </row>
    <row r="288" spans="1:31" ht="15" customHeight="1" outlineLevel="1" x14ac:dyDescent="0.3">
      <c r="A288" s="275"/>
      <c r="B288" s="475" t="s">
        <v>325</v>
      </c>
      <c r="C288" s="287" t="s">
        <v>41</v>
      </c>
      <c r="D288" s="293" t="s">
        <v>392</v>
      </c>
      <c r="E288" s="276">
        <v>2</v>
      </c>
      <c r="F288" s="442">
        <v>1.4598540145985401E-2</v>
      </c>
      <c r="G288" s="279">
        <v>137</v>
      </c>
      <c r="H288" s="278">
        <v>4.0816326530612242E-2</v>
      </c>
      <c r="I288" s="444">
        <v>-0.56537836373487449</v>
      </c>
      <c r="J288" s="278">
        <v>0.60619469026548678</v>
      </c>
      <c r="K288" s="445">
        <v>0</v>
      </c>
      <c r="L288" s="447">
        <v>0</v>
      </c>
      <c r="M288" s="284"/>
      <c r="N288" s="284"/>
      <c r="O288" s="284"/>
      <c r="P288" s="284"/>
      <c r="Q288" s="284"/>
      <c r="R288" s="284"/>
      <c r="S288" s="284"/>
      <c r="T288" s="283"/>
      <c r="U288" s="275"/>
      <c r="V288" s="314"/>
      <c r="W288" s="314"/>
      <c r="X288" s="314"/>
      <c r="Y288" s="275"/>
      <c r="Z288" s="275"/>
      <c r="AA288" s="275"/>
      <c r="AB288" s="275"/>
      <c r="AC288" s="275"/>
      <c r="AD288" s="275"/>
      <c r="AE288" s="275"/>
    </row>
    <row r="289" spans="1:31" ht="15" customHeight="1" outlineLevel="1" x14ac:dyDescent="0.3">
      <c r="A289" s="275"/>
      <c r="B289" s="475" t="s">
        <v>326</v>
      </c>
      <c r="C289" s="287" t="s">
        <v>41</v>
      </c>
      <c r="D289" s="293"/>
      <c r="E289" s="276">
        <v>0</v>
      </c>
      <c r="F289" s="442" t="s">
        <v>32</v>
      </c>
      <c r="G289" s="279">
        <v>0</v>
      </c>
      <c r="H289" s="278">
        <v>0</v>
      </c>
      <c r="I289" s="444">
        <v>0</v>
      </c>
      <c r="J289" s="278">
        <v>0</v>
      </c>
      <c r="K289" s="445">
        <v>0</v>
      </c>
      <c r="L289" s="447">
        <v>0</v>
      </c>
      <c r="M289" s="284"/>
      <c r="N289" s="284"/>
      <c r="O289" s="284"/>
      <c r="P289" s="284"/>
      <c r="Q289" s="284"/>
      <c r="R289" s="284"/>
      <c r="S289" s="284"/>
      <c r="T289" s="283"/>
      <c r="U289" s="275"/>
      <c r="V289" s="314"/>
      <c r="W289" s="314"/>
      <c r="X289" s="314"/>
      <c r="Y289" s="275"/>
      <c r="Z289" s="275"/>
      <c r="AA289" s="275"/>
      <c r="AB289" s="275"/>
      <c r="AC289" s="275"/>
      <c r="AD289" s="275"/>
      <c r="AE289" s="275"/>
    </row>
    <row r="290" spans="1:31" ht="15" customHeight="1" outlineLevel="1" x14ac:dyDescent="0.3">
      <c r="A290" s="275"/>
      <c r="B290" s="475" t="s">
        <v>327</v>
      </c>
      <c r="C290" s="288" t="s">
        <v>41</v>
      </c>
      <c r="D290" s="451"/>
      <c r="E290" s="276">
        <v>0</v>
      </c>
      <c r="F290" s="442" t="s">
        <v>32</v>
      </c>
      <c r="G290" s="279">
        <v>0</v>
      </c>
      <c r="H290" s="278">
        <v>0</v>
      </c>
      <c r="I290" s="444">
        <v>0</v>
      </c>
      <c r="J290" s="278">
        <v>0</v>
      </c>
      <c r="K290" s="445">
        <v>0</v>
      </c>
      <c r="L290" s="447">
        <v>0</v>
      </c>
      <c r="M290" s="284"/>
      <c r="N290" s="284"/>
      <c r="O290" s="284"/>
      <c r="P290" s="284"/>
      <c r="Q290" s="284"/>
      <c r="R290" s="284"/>
      <c r="S290" s="284"/>
      <c r="T290" s="283"/>
      <c r="U290" s="275"/>
      <c r="V290" s="314"/>
      <c r="W290" s="314"/>
      <c r="X290" s="314"/>
      <c r="Y290" s="275"/>
      <c r="Z290" s="275"/>
      <c r="AA290" s="275"/>
      <c r="AB290" s="275"/>
      <c r="AC290" s="275"/>
      <c r="AD290" s="275"/>
      <c r="AE290" s="275"/>
    </row>
    <row r="291" spans="1:31" ht="20.100000000000001" customHeight="1" x14ac:dyDescent="0.3">
      <c r="A291" s="275"/>
      <c r="B291" s="441">
        <v>4</v>
      </c>
      <c r="C291" s="691" t="s">
        <v>37</v>
      </c>
      <c r="D291" s="692"/>
      <c r="E291" s="277">
        <v>42</v>
      </c>
      <c r="F291" s="442">
        <v>0.45161290322580644</v>
      </c>
      <c r="G291" s="279">
        <v>93</v>
      </c>
      <c r="H291" s="278">
        <v>0.11699164345403899</v>
      </c>
      <c r="I291" s="444">
        <v>5.0563072025467559E-2</v>
      </c>
      <c r="J291" s="280">
        <v>6.6428571428571434E-2</v>
      </c>
      <c r="K291" s="445">
        <v>0</v>
      </c>
      <c r="L291" s="447">
        <v>0.2</v>
      </c>
      <c r="M291" s="728" t="s">
        <v>440</v>
      </c>
      <c r="N291" s="729"/>
      <c r="O291" s="729"/>
      <c r="P291" s="729"/>
      <c r="Q291" s="729"/>
      <c r="R291" s="729"/>
      <c r="S291" s="729"/>
      <c r="T291" s="730"/>
      <c r="U291" s="275"/>
      <c r="V291" s="314" t="s">
        <v>609</v>
      </c>
      <c r="W291" s="314">
        <v>0</v>
      </c>
      <c r="X291" s="314"/>
      <c r="Y291" s="275"/>
      <c r="Z291" s="275"/>
      <c r="AA291" s="3"/>
      <c r="AB291" s="275"/>
      <c r="AC291" s="275"/>
      <c r="AD291" s="275"/>
      <c r="AE291" s="275"/>
    </row>
    <row r="292" spans="1:31" ht="15" customHeight="1" outlineLevel="1" x14ac:dyDescent="0.3">
      <c r="A292" s="275"/>
      <c r="B292" s="474" t="s">
        <v>328</v>
      </c>
      <c r="C292" s="452" t="s">
        <v>37</v>
      </c>
      <c r="D292" s="293" t="s">
        <v>396</v>
      </c>
      <c r="E292" s="276">
        <v>4</v>
      </c>
      <c r="F292" s="442">
        <v>7.6923076923076927E-2</v>
      </c>
      <c r="G292" s="279">
        <v>52</v>
      </c>
      <c r="H292" s="278">
        <v>9.5238095238095233E-2</v>
      </c>
      <c r="I292" s="444">
        <v>-0.46390168970814127</v>
      </c>
      <c r="J292" s="278">
        <v>0.55913978494623651</v>
      </c>
      <c r="K292" s="445">
        <v>0</v>
      </c>
      <c r="L292" s="447">
        <v>0</v>
      </c>
      <c r="M292" s="284"/>
      <c r="N292" s="284"/>
      <c r="O292" s="284"/>
      <c r="P292" s="284"/>
      <c r="Q292" s="284"/>
      <c r="R292" s="284"/>
      <c r="S292" s="284"/>
      <c r="T292" s="283"/>
      <c r="U292" s="275"/>
      <c r="V292" s="314"/>
      <c r="W292" s="314"/>
      <c r="X292" s="314"/>
      <c r="Y292" s="275"/>
      <c r="Z292" s="275"/>
      <c r="AA292" s="275"/>
      <c r="AB292" s="275"/>
      <c r="AC292" s="275"/>
      <c r="AD292" s="275"/>
      <c r="AE292" s="275"/>
    </row>
    <row r="293" spans="1:31" ht="15" customHeight="1" outlineLevel="1" x14ac:dyDescent="0.3">
      <c r="A293" s="275"/>
      <c r="B293" s="474" t="s">
        <v>329</v>
      </c>
      <c r="C293" s="452" t="s">
        <v>37</v>
      </c>
      <c r="D293" s="453" t="s">
        <v>397</v>
      </c>
      <c r="E293" s="276">
        <v>3</v>
      </c>
      <c r="F293" s="442">
        <v>5.6603773584905662E-2</v>
      </c>
      <c r="G293" s="279">
        <v>53</v>
      </c>
      <c r="H293" s="278">
        <v>7.1428571428571425E-2</v>
      </c>
      <c r="I293" s="444">
        <v>-0.49846390168970822</v>
      </c>
      <c r="J293" s="278">
        <v>0.56989247311827962</v>
      </c>
      <c r="K293" s="445">
        <v>0</v>
      </c>
      <c r="L293" s="447">
        <v>0.33333333333333331</v>
      </c>
      <c r="M293" s="284"/>
      <c r="N293" s="284"/>
      <c r="O293" s="284"/>
      <c r="P293" s="284"/>
      <c r="Q293" s="284"/>
      <c r="R293" s="284"/>
      <c r="S293" s="284"/>
      <c r="T293" s="283"/>
      <c r="U293" s="275"/>
      <c r="V293" s="314"/>
      <c r="W293" s="314"/>
      <c r="X293" s="314"/>
      <c r="Y293" s="275"/>
      <c r="Z293" s="275"/>
      <c r="AA293" s="275"/>
      <c r="AB293" s="275"/>
      <c r="AC293" s="275"/>
      <c r="AD293" s="275"/>
      <c r="AE293" s="275"/>
    </row>
    <row r="294" spans="1:31" ht="15" customHeight="1" outlineLevel="1" x14ac:dyDescent="0.3">
      <c r="A294" s="275"/>
      <c r="B294" s="474" t="s">
        <v>330</v>
      </c>
      <c r="C294" s="452" t="s">
        <v>37</v>
      </c>
      <c r="D294" s="453" t="s">
        <v>434</v>
      </c>
      <c r="E294" s="276">
        <v>0</v>
      </c>
      <c r="F294" s="442" t="s">
        <v>32</v>
      </c>
      <c r="G294" s="279">
        <v>0</v>
      </c>
      <c r="H294" s="278">
        <v>0</v>
      </c>
      <c r="I294" s="444">
        <v>0</v>
      </c>
      <c r="J294" s="278">
        <v>0</v>
      </c>
      <c r="K294" s="445" t="s">
        <v>32</v>
      </c>
      <c r="L294" s="447" t="s">
        <v>32</v>
      </c>
      <c r="M294" s="284"/>
      <c r="N294" s="284"/>
      <c r="O294" s="284"/>
      <c r="P294" s="284"/>
      <c r="Q294" s="284"/>
      <c r="R294" s="284"/>
      <c r="S294" s="284"/>
      <c r="T294" s="283"/>
      <c r="U294" s="275"/>
      <c r="V294" s="314"/>
      <c r="W294" s="314"/>
      <c r="X294" s="314"/>
      <c r="Y294" s="275"/>
      <c r="Z294" s="275"/>
      <c r="AA294" s="275"/>
      <c r="AB294" s="275"/>
      <c r="AC294" s="275"/>
      <c r="AD294" s="275"/>
      <c r="AE294" s="275"/>
    </row>
    <row r="295" spans="1:31" ht="15" customHeight="1" outlineLevel="1" x14ac:dyDescent="0.3">
      <c r="A295" s="275"/>
      <c r="B295" s="474" t="s">
        <v>331</v>
      </c>
      <c r="C295" s="452" t="s">
        <v>37</v>
      </c>
      <c r="D295" s="293"/>
      <c r="E295" s="276">
        <v>0</v>
      </c>
      <c r="F295" s="442" t="s">
        <v>32</v>
      </c>
      <c r="G295" s="279">
        <v>0</v>
      </c>
      <c r="H295" s="278">
        <v>0</v>
      </c>
      <c r="I295" s="444">
        <v>0</v>
      </c>
      <c r="J295" s="278">
        <v>0</v>
      </c>
      <c r="K295" s="445">
        <v>0</v>
      </c>
      <c r="L295" s="447">
        <v>0</v>
      </c>
      <c r="M295" s="284"/>
      <c r="N295" s="284"/>
      <c r="O295" s="284"/>
      <c r="P295" s="284"/>
      <c r="Q295" s="284"/>
      <c r="R295" s="284"/>
      <c r="S295" s="284"/>
      <c r="T295" s="283"/>
      <c r="U295" s="275"/>
      <c r="V295" s="314"/>
      <c r="W295" s="314"/>
      <c r="X295" s="314"/>
      <c r="Y295" s="275"/>
      <c r="Z295" s="275"/>
      <c r="AA295" s="275"/>
      <c r="AB295" s="275"/>
      <c r="AC295" s="275"/>
      <c r="AD295" s="275"/>
      <c r="AE295" s="275"/>
    </row>
    <row r="296" spans="1:31" ht="15" customHeight="1" outlineLevel="1" x14ac:dyDescent="0.3">
      <c r="A296" s="275"/>
      <c r="B296" s="474" t="s">
        <v>332</v>
      </c>
      <c r="C296" s="452" t="s">
        <v>37</v>
      </c>
      <c r="D296" s="454"/>
      <c r="E296" s="276">
        <v>0</v>
      </c>
      <c r="F296" s="442" t="s">
        <v>32</v>
      </c>
      <c r="G296" s="279">
        <v>0</v>
      </c>
      <c r="H296" s="278">
        <v>0</v>
      </c>
      <c r="I296" s="444">
        <v>0</v>
      </c>
      <c r="J296" s="278">
        <v>0</v>
      </c>
      <c r="K296" s="445">
        <v>0</v>
      </c>
      <c r="L296" s="447">
        <v>0</v>
      </c>
      <c r="M296" s="284"/>
      <c r="N296" s="284"/>
      <c r="O296" s="284"/>
      <c r="P296" s="284"/>
      <c r="Q296" s="284"/>
      <c r="R296" s="284"/>
      <c r="S296" s="284"/>
      <c r="T296" s="283"/>
      <c r="U296" s="275"/>
      <c r="V296" s="314"/>
      <c r="W296" s="314"/>
      <c r="X296" s="314"/>
      <c r="Y296" s="275"/>
      <c r="Z296" s="275"/>
      <c r="AA296" s="275"/>
      <c r="AB296" s="275"/>
      <c r="AC296" s="275"/>
      <c r="AD296" s="275"/>
      <c r="AE296" s="275"/>
    </row>
    <row r="297" spans="1:31" ht="20.100000000000001" customHeight="1" x14ac:dyDescent="0.3">
      <c r="A297" s="275"/>
      <c r="B297" s="441">
        <v>5</v>
      </c>
      <c r="C297" s="691" t="s">
        <v>36</v>
      </c>
      <c r="D297" s="692"/>
      <c r="E297" s="277">
        <v>40</v>
      </c>
      <c r="F297" s="442">
        <v>8.6956521739130432E-2</v>
      </c>
      <c r="G297" s="279">
        <v>460</v>
      </c>
      <c r="H297" s="278">
        <v>0.11142061281337047</v>
      </c>
      <c r="I297" s="444">
        <v>-0.21715081575805811</v>
      </c>
      <c r="J297" s="280">
        <v>0.32857142857142857</v>
      </c>
      <c r="K297" s="445">
        <v>8.3333333333333329E-2</v>
      </c>
      <c r="L297" s="447">
        <v>0</v>
      </c>
      <c r="M297" s="728" t="s">
        <v>471</v>
      </c>
      <c r="N297" s="729"/>
      <c r="O297" s="729"/>
      <c r="P297" s="729"/>
      <c r="Q297" s="729"/>
      <c r="R297" s="729"/>
      <c r="S297" s="729"/>
      <c r="T297" s="730"/>
      <c r="U297" s="275"/>
      <c r="V297" s="314" t="s">
        <v>610</v>
      </c>
      <c r="W297" s="314" t="s">
        <v>611</v>
      </c>
      <c r="X297" s="314"/>
      <c r="Y297" s="275"/>
      <c r="Z297" s="275"/>
      <c r="AA297" s="275"/>
      <c r="AB297" s="275"/>
      <c r="AC297" s="275"/>
      <c r="AD297" s="275"/>
      <c r="AE297" s="275"/>
    </row>
    <row r="298" spans="1:31" ht="15" customHeight="1" outlineLevel="1" x14ac:dyDescent="0.3">
      <c r="A298" s="275"/>
      <c r="B298" s="475" t="s">
        <v>333</v>
      </c>
      <c r="C298" s="452" t="s">
        <v>36</v>
      </c>
      <c r="D298" s="293" t="s">
        <v>49</v>
      </c>
      <c r="E298" s="276">
        <v>2</v>
      </c>
      <c r="F298" s="442">
        <v>2.7397260273972601E-2</v>
      </c>
      <c r="G298" s="279">
        <v>73</v>
      </c>
      <c r="H298" s="278">
        <v>0.05</v>
      </c>
      <c r="I298" s="444">
        <v>-0.10869565217391304</v>
      </c>
      <c r="J298" s="278">
        <v>0.15869565217391304</v>
      </c>
      <c r="K298" s="445">
        <v>1</v>
      </c>
      <c r="L298" s="447">
        <v>0</v>
      </c>
      <c r="M298" s="284"/>
      <c r="N298" s="284"/>
      <c r="O298" s="284"/>
      <c r="P298" s="284"/>
      <c r="Q298" s="284"/>
      <c r="R298" s="284"/>
      <c r="S298" s="284"/>
      <c r="T298" s="283"/>
      <c r="U298" s="275"/>
      <c r="V298" s="314"/>
      <c r="W298" s="314"/>
      <c r="X298" s="314"/>
      <c r="Y298" s="275"/>
      <c r="Z298" s="275"/>
      <c r="AA298" s="275"/>
      <c r="AB298" s="275"/>
      <c r="AC298" s="275"/>
      <c r="AD298" s="275"/>
      <c r="AE298" s="275"/>
    </row>
    <row r="299" spans="1:31" ht="15" customHeight="1" outlineLevel="1" x14ac:dyDescent="0.3">
      <c r="A299" s="275"/>
      <c r="B299" s="475" t="s">
        <v>334</v>
      </c>
      <c r="C299" s="452" t="s">
        <v>36</v>
      </c>
      <c r="D299" s="293" t="s">
        <v>390</v>
      </c>
      <c r="E299" s="276">
        <v>2</v>
      </c>
      <c r="F299" s="442">
        <v>5.2631578947368418E-2</v>
      </c>
      <c r="G299" s="279">
        <v>38</v>
      </c>
      <c r="H299" s="278">
        <v>0.05</v>
      </c>
      <c r="I299" s="444">
        <v>-3.2608695652173905E-2</v>
      </c>
      <c r="J299" s="278">
        <v>8.2608695652173908E-2</v>
      </c>
      <c r="K299" s="445">
        <v>0</v>
      </c>
      <c r="L299" s="447">
        <v>0</v>
      </c>
      <c r="M299" s="284"/>
      <c r="N299" s="284"/>
      <c r="O299" s="284"/>
      <c r="P299" s="284"/>
      <c r="Q299" s="284"/>
      <c r="R299" s="284"/>
      <c r="S299" s="284"/>
      <c r="T299" s="283"/>
      <c r="U299" s="275"/>
      <c r="V299" s="314"/>
      <c r="W299" s="314"/>
      <c r="X299" s="314"/>
      <c r="Y299" s="275"/>
      <c r="Z299" s="275"/>
      <c r="AA299" s="275"/>
      <c r="AB299" s="275"/>
      <c r="AC299" s="275"/>
      <c r="AD299" s="275"/>
      <c r="AE299" s="275"/>
    </row>
    <row r="300" spans="1:31" ht="15" customHeight="1" outlineLevel="1" x14ac:dyDescent="0.3">
      <c r="A300" s="275"/>
      <c r="B300" s="475" t="s">
        <v>335</v>
      </c>
      <c r="C300" s="452" t="s">
        <v>36</v>
      </c>
      <c r="D300" s="293" t="s">
        <v>47</v>
      </c>
      <c r="E300" s="276">
        <v>2</v>
      </c>
      <c r="F300" s="442">
        <v>0.08</v>
      </c>
      <c r="G300" s="279">
        <v>25</v>
      </c>
      <c r="H300" s="278">
        <v>0.05</v>
      </c>
      <c r="I300" s="444">
        <v>-4.3478260869565175E-3</v>
      </c>
      <c r="J300" s="278">
        <v>5.434782608695652E-2</v>
      </c>
      <c r="K300" s="445">
        <v>0</v>
      </c>
      <c r="L300" s="447">
        <v>0</v>
      </c>
      <c r="M300" s="284"/>
      <c r="N300" s="284"/>
      <c r="O300" s="284"/>
      <c r="P300" s="284"/>
      <c r="Q300" s="284"/>
      <c r="R300" s="284"/>
      <c r="S300" s="284"/>
      <c r="T300" s="283"/>
      <c r="U300" s="275"/>
      <c r="V300" s="314"/>
      <c r="W300" s="314"/>
      <c r="X300" s="314"/>
      <c r="Y300" s="275"/>
      <c r="Z300" s="275"/>
      <c r="AA300" s="275"/>
      <c r="AB300" s="275"/>
      <c r="AC300" s="275"/>
      <c r="AD300" s="275"/>
      <c r="AE300" s="275"/>
    </row>
    <row r="301" spans="1:31" ht="15" customHeight="1" outlineLevel="1" x14ac:dyDescent="0.3">
      <c r="A301" s="275"/>
      <c r="B301" s="475" t="s">
        <v>336</v>
      </c>
      <c r="C301" s="452" t="s">
        <v>36</v>
      </c>
      <c r="D301" s="293" t="s">
        <v>51</v>
      </c>
      <c r="E301" s="276">
        <v>1</v>
      </c>
      <c r="F301" s="442">
        <v>5.2631578947368418E-2</v>
      </c>
      <c r="G301" s="279">
        <v>19</v>
      </c>
      <c r="H301" s="278">
        <v>2.5000000000000001E-2</v>
      </c>
      <c r="I301" s="444">
        <v>-1.6304347826086953E-2</v>
      </c>
      <c r="J301" s="278">
        <v>4.1304347826086954E-2</v>
      </c>
      <c r="K301" s="445">
        <v>0</v>
      </c>
      <c r="L301" s="447">
        <v>1</v>
      </c>
      <c r="M301" s="284"/>
      <c r="N301" s="284"/>
      <c r="O301" s="284"/>
      <c r="P301" s="284"/>
      <c r="Q301" s="284"/>
      <c r="R301" s="284"/>
      <c r="S301" s="284"/>
      <c r="T301" s="283"/>
      <c r="U301" s="275"/>
      <c r="V301" s="314"/>
      <c r="W301" s="314"/>
      <c r="X301" s="314"/>
      <c r="Y301" s="275"/>
      <c r="Z301" s="275"/>
      <c r="AA301" s="275"/>
      <c r="AB301" s="275"/>
      <c r="AC301" s="275"/>
      <c r="AD301" s="275"/>
      <c r="AE301" s="275"/>
    </row>
    <row r="302" spans="1:31" ht="15" customHeight="1" outlineLevel="1" x14ac:dyDescent="0.3">
      <c r="A302" s="275"/>
      <c r="B302" s="475" t="s">
        <v>337</v>
      </c>
      <c r="C302" s="455" t="s">
        <v>36</v>
      </c>
      <c r="D302" s="293" t="s">
        <v>54</v>
      </c>
      <c r="E302" s="276">
        <v>0</v>
      </c>
      <c r="F302" s="442">
        <v>0</v>
      </c>
      <c r="G302" s="279">
        <v>28</v>
      </c>
      <c r="H302" s="278">
        <v>0</v>
      </c>
      <c r="I302" s="444">
        <v>-6.0869565217391307E-2</v>
      </c>
      <c r="J302" s="278">
        <v>6.0869565217391307E-2</v>
      </c>
      <c r="K302" s="445" t="s">
        <v>32</v>
      </c>
      <c r="L302" s="447" t="s">
        <v>32</v>
      </c>
      <c r="M302" s="284"/>
      <c r="N302" s="284"/>
      <c r="O302" s="284"/>
      <c r="P302" s="284"/>
      <c r="Q302" s="284"/>
      <c r="R302" s="284"/>
      <c r="S302" s="284"/>
      <c r="T302" s="283"/>
      <c r="U302" s="275"/>
      <c r="V302" s="314"/>
      <c r="W302" s="314"/>
      <c r="X302" s="314"/>
      <c r="Y302" s="275"/>
      <c r="Z302" s="275"/>
      <c r="AA302" s="275"/>
      <c r="AB302" s="275"/>
      <c r="AC302" s="275"/>
      <c r="AD302" s="275"/>
      <c r="AE302" s="275"/>
    </row>
    <row r="303" spans="1:31" ht="20.100000000000001" customHeight="1" x14ac:dyDescent="0.3">
      <c r="A303" s="275"/>
      <c r="B303" s="450">
        <v>6</v>
      </c>
      <c r="C303" s="698" t="s">
        <v>237</v>
      </c>
      <c r="D303" s="699"/>
      <c r="E303" s="277">
        <v>25</v>
      </c>
      <c r="F303" s="442">
        <v>0.56818181818181823</v>
      </c>
      <c r="G303" s="279">
        <v>44</v>
      </c>
      <c r="H303" s="278">
        <v>6.9637883008356549E-2</v>
      </c>
      <c r="I303" s="444">
        <v>3.8209311579785118E-2</v>
      </c>
      <c r="J303" s="280">
        <v>3.1428571428571431E-2</v>
      </c>
      <c r="K303" s="445">
        <v>0.2857142857142857</v>
      </c>
      <c r="L303" s="447">
        <v>0.14285714285714285</v>
      </c>
      <c r="M303" s="728">
        <v>0</v>
      </c>
      <c r="N303" s="729"/>
      <c r="O303" s="729"/>
      <c r="P303" s="729"/>
      <c r="Q303" s="729"/>
      <c r="R303" s="729"/>
      <c r="S303" s="729"/>
      <c r="T303" s="730"/>
      <c r="U303" s="275"/>
      <c r="V303" s="314" t="s">
        <v>612</v>
      </c>
      <c r="W303" s="314">
        <v>0</v>
      </c>
      <c r="X303" s="314"/>
      <c r="Y303" s="275"/>
      <c r="Z303" s="275"/>
      <c r="AA303" s="275"/>
      <c r="AB303" s="275"/>
      <c r="AC303" s="275"/>
      <c r="AD303" s="275"/>
      <c r="AE303" s="275"/>
    </row>
    <row r="304" spans="1:31" ht="15" customHeight="1" outlineLevel="1" x14ac:dyDescent="0.3">
      <c r="A304" s="275"/>
      <c r="B304" s="475" t="s">
        <v>338</v>
      </c>
      <c r="C304" s="452" t="s">
        <v>237</v>
      </c>
      <c r="D304" s="293" t="s">
        <v>382</v>
      </c>
      <c r="E304" s="276">
        <v>3</v>
      </c>
      <c r="F304" s="442">
        <v>0.16666666666666666</v>
      </c>
      <c r="G304" s="279">
        <v>18</v>
      </c>
      <c r="H304" s="278">
        <v>0.12</v>
      </c>
      <c r="I304" s="444">
        <v>-0.28909090909090912</v>
      </c>
      <c r="J304" s="278">
        <v>0.40909090909090912</v>
      </c>
      <c r="K304" s="445">
        <v>0.33333333333333331</v>
      </c>
      <c r="L304" s="447">
        <v>0</v>
      </c>
      <c r="M304" s="284"/>
      <c r="N304" s="284"/>
      <c r="O304" s="284"/>
      <c r="P304" s="284"/>
      <c r="Q304" s="284"/>
      <c r="R304" s="284"/>
      <c r="S304" s="284"/>
      <c r="T304" s="283"/>
      <c r="U304" s="275"/>
      <c r="V304" s="314"/>
      <c r="W304" s="314"/>
      <c r="X304" s="314"/>
      <c r="Y304" s="275"/>
      <c r="Z304" s="275"/>
      <c r="AA304" s="275"/>
      <c r="AB304" s="275"/>
      <c r="AC304" s="275"/>
      <c r="AD304" s="275"/>
      <c r="AE304" s="275"/>
    </row>
    <row r="305" spans="1:31" ht="15" customHeight="1" outlineLevel="1" x14ac:dyDescent="0.3">
      <c r="A305" s="275"/>
      <c r="B305" s="475" t="s">
        <v>339</v>
      </c>
      <c r="C305" s="452" t="s">
        <v>237</v>
      </c>
      <c r="D305" s="293"/>
      <c r="E305" s="276">
        <v>0</v>
      </c>
      <c r="F305" s="442" t="s">
        <v>32</v>
      </c>
      <c r="G305" s="279">
        <v>0</v>
      </c>
      <c r="H305" s="278">
        <v>0</v>
      </c>
      <c r="I305" s="444">
        <v>0</v>
      </c>
      <c r="J305" s="278">
        <v>0</v>
      </c>
      <c r="K305" s="445">
        <v>0</v>
      </c>
      <c r="L305" s="447">
        <v>0</v>
      </c>
      <c r="M305" s="284"/>
      <c r="N305" s="284"/>
      <c r="O305" s="284"/>
      <c r="P305" s="284"/>
      <c r="Q305" s="284"/>
      <c r="R305" s="284"/>
      <c r="S305" s="284"/>
      <c r="T305" s="283"/>
      <c r="U305" s="275"/>
      <c r="V305" s="314"/>
      <c r="W305" s="314"/>
      <c r="X305" s="314"/>
      <c r="Y305" s="275"/>
      <c r="Z305" s="275"/>
      <c r="AA305" s="275"/>
      <c r="AB305" s="275"/>
      <c r="AC305" s="275"/>
      <c r="AD305" s="275"/>
      <c r="AE305" s="275"/>
    </row>
    <row r="306" spans="1:31" ht="15" customHeight="1" outlineLevel="1" x14ac:dyDescent="0.3">
      <c r="A306" s="275"/>
      <c r="B306" s="475" t="s">
        <v>340</v>
      </c>
      <c r="C306" s="452" t="s">
        <v>237</v>
      </c>
      <c r="D306" s="293"/>
      <c r="E306" s="276">
        <v>0</v>
      </c>
      <c r="F306" s="442" t="s">
        <v>32</v>
      </c>
      <c r="G306" s="279">
        <v>0</v>
      </c>
      <c r="H306" s="278">
        <v>0</v>
      </c>
      <c r="I306" s="444">
        <v>0</v>
      </c>
      <c r="J306" s="278">
        <v>0</v>
      </c>
      <c r="K306" s="445">
        <v>0</v>
      </c>
      <c r="L306" s="447">
        <v>0</v>
      </c>
      <c r="M306" s="284"/>
      <c r="N306" s="284"/>
      <c r="O306" s="284"/>
      <c r="P306" s="284"/>
      <c r="Q306" s="284"/>
      <c r="R306" s="284"/>
      <c r="S306" s="284"/>
      <c r="T306" s="283"/>
      <c r="U306" s="275"/>
      <c r="V306" s="314"/>
      <c r="W306" s="314"/>
      <c r="X306" s="314"/>
      <c r="Y306" s="275"/>
      <c r="Z306" s="275"/>
      <c r="AA306" s="275"/>
      <c r="AB306" s="275"/>
      <c r="AC306" s="275"/>
      <c r="AD306" s="275"/>
      <c r="AE306" s="275"/>
    </row>
    <row r="307" spans="1:31" ht="15" customHeight="1" outlineLevel="1" x14ac:dyDescent="0.3">
      <c r="A307" s="275"/>
      <c r="B307" s="475" t="s">
        <v>341</v>
      </c>
      <c r="C307" s="452" t="s">
        <v>237</v>
      </c>
      <c r="D307" s="293"/>
      <c r="E307" s="276">
        <v>0</v>
      </c>
      <c r="F307" s="442" t="s">
        <v>32</v>
      </c>
      <c r="G307" s="279">
        <v>0</v>
      </c>
      <c r="H307" s="278">
        <v>0</v>
      </c>
      <c r="I307" s="444">
        <v>0</v>
      </c>
      <c r="J307" s="278">
        <v>0</v>
      </c>
      <c r="K307" s="445">
        <v>0</v>
      </c>
      <c r="L307" s="447">
        <v>0</v>
      </c>
      <c r="M307" s="284"/>
      <c r="N307" s="284"/>
      <c r="O307" s="284"/>
      <c r="P307" s="284"/>
      <c r="Q307" s="284"/>
      <c r="R307" s="284"/>
      <c r="S307" s="284"/>
      <c r="T307" s="283"/>
      <c r="U307" s="275"/>
      <c r="V307" s="314"/>
      <c r="W307" s="314"/>
      <c r="X307" s="314"/>
      <c r="Y307" s="275"/>
      <c r="Z307" s="275"/>
      <c r="AA307" s="275"/>
      <c r="AB307" s="275"/>
      <c r="AC307" s="275"/>
      <c r="AD307" s="275"/>
      <c r="AE307" s="275"/>
    </row>
    <row r="308" spans="1:31" ht="15" customHeight="1" outlineLevel="1" x14ac:dyDescent="0.3">
      <c r="A308" s="275"/>
      <c r="B308" s="475" t="s">
        <v>342</v>
      </c>
      <c r="C308" s="455" t="s">
        <v>237</v>
      </c>
      <c r="D308" s="293"/>
      <c r="E308" s="276">
        <v>0</v>
      </c>
      <c r="F308" s="442" t="s">
        <v>32</v>
      </c>
      <c r="G308" s="279">
        <v>0</v>
      </c>
      <c r="H308" s="278">
        <v>0</v>
      </c>
      <c r="I308" s="444">
        <v>0</v>
      </c>
      <c r="J308" s="278">
        <v>0</v>
      </c>
      <c r="K308" s="445">
        <v>0</v>
      </c>
      <c r="L308" s="447">
        <v>0</v>
      </c>
      <c r="M308" s="284"/>
      <c r="N308" s="284"/>
      <c r="O308" s="284"/>
      <c r="P308" s="284"/>
      <c r="Q308" s="284"/>
      <c r="R308" s="284"/>
      <c r="S308" s="284"/>
      <c r="T308" s="283"/>
      <c r="U308" s="275"/>
      <c r="V308" s="314"/>
      <c r="W308" s="314"/>
      <c r="X308" s="314"/>
      <c r="Y308" s="275"/>
      <c r="Z308" s="275"/>
      <c r="AA308" s="275"/>
      <c r="AB308" s="275"/>
      <c r="AC308" s="275"/>
      <c r="AD308" s="275"/>
      <c r="AE308" s="275"/>
    </row>
    <row r="309" spans="1:31" ht="20.100000000000001" customHeight="1" x14ac:dyDescent="0.3">
      <c r="A309" s="275"/>
      <c r="B309" s="450">
        <v>7</v>
      </c>
      <c r="C309" s="691" t="s">
        <v>43</v>
      </c>
      <c r="D309" s="692"/>
      <c r="E309" s="277">
        <v>21</v>
      </c>
      <c r="F309" s="442">
        <v>0.26923076923076922</v>
      </c>
      <c r="G309" s="279">
        <v>78</v>
      </c>
      <c r="H309" s="278">
        <v>5.8495821727019497E-2</v>
      </c>
      <c r="I309" s="444">
        <v>2.7815360127337804E-3</v>
      </c>
      <c r="J309" s="280">
        <v>5.5714285714285716E-2</v>
      </c>
      <c r="K309" s="445">
        <v>0.2</v>
      </c>
      <c r="L309" s="447">
        <v>0.4</v>
      </c>
      <c r="M309" s="728" t="s">
        <v>516</v>
      </c>
      <c r="N309" s="729"/>
      <c r="O309" s="729"/>
      <c r="P309" s="729"/>
      <c r="Q309" s="729"/>
      <c r="R309" s="729"/>
      <c r="S309" s="729"/>
      <c r="T309" s="730"/>
      <c r="U309" s="275"/>
      <c r="V309" s="314">
        <v>0</v>
      </c>
      <c r="W309" s="314">
        <v>0</v>
      </c>
      <c r="X309" s="314"/>
      <c r="Y309" s="275"/>
      <c r="Z309" s="275"/>
      <c r="AA309" s="275"/>
      <c r="AB309" s="275"/>
      <c r="AC309" s="275"/>
      <c r="AD309" s="275"/>
      <c r="AE309" s="275"/>
    </row>
    <row r="310" spans="1:31" ht="15" customHeight="1" outlineLevel="1" x14ac:dyDescent="0.3">
      <c r="A310" s="275"/>
      <c r="B310" s="475" t="s">
        <v>343</v>
      </c>
      <c r="C310" s="452" t="s">
        <v>43</v>
      </c>
      <c r="D310" s="293" t="s">
        <v>395</v>
      </c>
      <c r="E310" s="276">
        <v>3</v>
      </c>
      <c r="F310" s="442">
        <v>4.7619047619047616E-2</v>
      </c>
      <c r="G310" s="279">
        <v>63</v>
      </c>
      <c r="H310" s="278">
        <v>0.14285714285714285</v>
      </c>
      <c r="I310" s="444">
        <v>-0.66483516483516492</v>
      </c>
      <c r="J310" s="278">
        <v>0.80769230769230771</v>
      </c>
      <c r="K310" s="445">
        <v>0.33333333333333331</v>
      </c>
      <c r="L310" s="447">
        <v>0.66666666666666663</v>
      </c>
      <c r="M310" s="284"/>
      <c r="N310" s="284"/>
      <c r="O310" s="284"/>
      <c r="P310" s="284"/>
      <c r="Q310" s="284"/>
      <c r="R310" s="284"/>
      <c r="S310" s="284"/>
      <c r="T310" s="283"/>
      <c r="U310" s="275"/>
      <c r="V310" s="314"/>
      <c r="W310" s="314"/>
      <c r="X310" s="314"/>
      <c r="Y310" s="275"/>
      <c r="Z310" s="275"/>
      <c r="AA310" s="275"/>
      <c r="AB310" s="275"/>
      <c r="AC310" s="275"/>
      <c r="AD310" s="275"/>
      <c r="AE310" s="275"/>
    </row>
    <row r="311" spans="1:31" ht="15" customHeight="1" outlineLevel="1" x14ac:dyDescent="0.3">
      <c r="A311" s="275"/>
      <c r="B311" s="475" t="s">
        <v>344</v>
      </c>
      <c r="C311" s="452" t="s">
        <v>43</v>
      </c>
      <c r="D311" s="293" t="s">
        <v>388</v>
      </c>
      <c r="E311" s="276">
        <v>2</v>
      </c>
      <c r="F311" s="442">
        <v>6.0606060606060608E-2</v>
      </c>
      <c r="G311" s="279">
        <v>33</v>
      </c>
      <c r="H311" s="278">
        <v>9.5238095238095233E-2</v>
      </c>
      <c r="I311" s="444">
        <v>-0.32783882783882784</v>
      </c>
      <c r="J311" s="278">
        <v>0.42307692307692307</v>
      </c>
      <c r="K311" s="445">
        <v>0</v>
      </c>
      <c r="L311" s="447">
        <v>0.5</v>
      </c>
      <c r="M311" s="284"/>
      <c r="N311" s="284"/>
      <c r="O311" s="284"/>
      <c r="P311" s="284"/>
      <c r="Q311" s="284"/>
      <c r="R311" s="284"/>
      <c r="S311" s="284"/>
      <c r="T311" s="283"/>
      <c r="U311" s="275"/>
      <c r="V311" s="314"/>
      <c r="W311" s="314"/>
      <c r="X311" s="314"/>
      <c r="Y311" s="275"/>
      <c r="Z311" s="275"/>
      <c r="AA311" s="275"/>
      <c r="AB311" s="275"/>
      <c r="AC311" s="275"/>
      <c r="AD311" s="275"/>
      <c r="AE311" s="275"/>
    </row>
    <row r="312" spans="1:31" ht="15" customHeight="1" outlineLevel="1" x14ac:dyDescent="0.3">
      <c r="A312" s="275"/>
      <c r="B312" s="475" t="s">
        <v>345</v>
      </c>
      <c r="C312" s="452" t="s">
        <v>43</v>
      </c>
      <c r="D312" s="293"/>
      <c r="E312" s="276">
        <v>0</v>
      </c>
      <c r="F312" s="442" t="s">
        <v>32</v>
      </c>
      <c r="G312" s="279">
        <v>0</v>
      </c>
      <c r="H312" s="278">
        <v>0</v>
      </c>
      <c r="I312" s="444">
        <v>0</v>
      </c>
      <c r="J312" s="278">
        <v>0</v>
      </c>
      <c r="K312" s="445">
        <v>0</v>
      </c>
      <c r="L312" s="447">
        <v>0</v>
      </c>
      <c r="M312" s="284"/>
      <c r="N312" s="284"/>
      <c r="O312" s="284"/>
      <c r="P312" s="284"/>
      <c r="Q312" s="284"/>
      <c r="R312" s="284"/>
      <c r="S312" s="284"/>
      <c r="T312" s="283"/>
      <c r="U312" s="275"/>
      <c r="V312" s="314"/>
      <c r="W312" s="314"/>
      <c r="X312" s="314"/>
      <c r="Y312" s="275"/>
      <c r="Z312" s="275"/>
      <c r="AA312" s="275"/>
      <c r="AB312" s="275"/>
      <c r="AC312" s="275"/>
      <c r="AD312" s="275"/>
      <c r="AE312" s="275"/>
    </row>
    <row r="313" spans="1:31" ht="15" customHeight="1" outlineLevel="1" x14ac:dyDescent="0.3">
      <c r="A313" s="275"/>
      <c r="B313" s="475" t="s">
        <v>346</v>
      </c>
      <c r="C313" s="452" t="s">
        <v>43</v>
      </c>
      <c r="D313" s="293"/>
      <c r="E313" s="276">
        <v>0</v>
      </c>
      <c r="F313" s="442" t="s">
        <v>32</v>
      </c>
      <c r="G313" s="279">
        <v>0</v>
      </c>
      <c r="H313" s="278">
        <v>0</v>
      </c>
      <c r="I313" s="444">
        <v>0</v>
      </c>
      <c r="J313" s="278">
        <v>0</v>
      </c>
      <c r="K313" s="445">
        <v>0</v>
      </c>
      <c r="L313" s="447">
        <v>0</v>
      </c>
      <c r="M313" s="284"/>
      <c r="N313" s="284"/>
      <c r="O313" s="284"/>
      <c r="P313" s="284"/>
      <c r="Q313" s="284"/>
      <c r="R313" s="284"/>
      <c r="S313" s="284"/>
      <c r="T313" s="283"/>
      <c r="U313" s="275"/>
      <c r="V313" s="314"/>
      <c r="W313" s="314"/>
      <c r="X313" s="314"/>
      <c r="Y313" s="275"/>
      <c r="Z313" s="275"/>
      <c r="AA313" s="275"/>
      <c r="AB313" s="275"/>
      <c r="AC313" s="275"/>
      <c r="AD313" s="275"/>
      <c r="AE313" s="275"/>
    </row>
    <row r="314" spans="1:31" ht="15" customHeight="1" outlineLevel="1" x14ac:dyDescent="0.3">
      <c r="A314" s="275"/>
      <c r="B314" s="475" t="s">
        <v>347</v>
      </c>
      <c r="C314" s="455" t="s">
        <v>43</v>
      </c>
      <c r="D314" s="293"/>
      <c r="E314" s="276">
        <v>0</v>
      </c>
      <c r="F314" s="442" t="s">
        <v>32</v>
      </c>
      <c r="G314" s="279">
        <v>0</v>
      </c>
      <c r="H314" s="278">
        <v>0</v>
      </c>
      <c r="I314" s="444">
        <v>0</v>
      </c>
      <c r="J314" s="278">
        <v>0</v>
      </c>
      <c r="K314" s="445">
        <v>0</v>
      </c>
      <c r="L314" s="447">
        <v>0</v>
      </c>
      <c r="M314" s="284"/>
      <c r="N314" s="284"/>
      <c r="O314" s="284"/>
      <c r="P314" s="284"/>
      <c r="Q314" s="284"/>
      <c r="R314" s="284"/>
      <c r="S314" s="284"/>
      <c r="T314" s="283"/>
      <c r="U314" s="275"/>
      <c r="V314" s="314"/>
      <c r="W314" s="314"/>
      <c r="X314" s="314"/>
      <c r="Y314" s="275"/>
      <c r="Z314" s="275"/>
      <c r="AA314" s="275"/>
      <c r="AB314" s="275"/>
      <c r="AC314" s="275"/>
      <c r="AD314" s="275"/>
      <c r="AE314" s="275"/>
    </row>
    <row r="315" spans="1:31" ht="20.100000000000001" customHeight="1" x14ac:dyDescent="0.3">
      <c r="A315" s="275"/>
      <c r="B315" s="450">
        <v>8</v>
      </c>
      <c r="C315" s="691" t="s">
        <v>40</v>
      </c>
      <c r="D315" s="692"/>
      <c r="E315" s="277">
        <v>19</v>
      </c>
      <c r="F315" s="442">
        <v>1.2666666666666666</v>
      </c>
      <c r="G315" s="279">
        <v>15</v>
      </c>
      <c r="H315" s="278">
        <v>5.2924791086350974E-2</v>
      </c>
      <c r="I315" s="444">
        <v>4.2210505372065263E-2</v>
      </c>
      <c r="J315" s="280">
        <v>1.0714285714285714E-2</v>
      </c>
      <c r="K315" s="445">
        <v>0</v>
      </c>
      <c r="L315" s="447">
        <v>0</v>
      </c>
      <c r="M315" s="728" t="s">
        <v>473</v>
      </c>
      <c r="N315" s="729"/>
      <c r="O315" s="729"/>
      <c r="P315" s="729"/>
      <c r="Q315" s="729"/>
      <c r="R315" s="729"/>
      <c r="S315" s="729"/>
      <c r="T315" s="730"/>
      <c r="U315" s="275"/>
      <c r="V315" s="314" t="s">
        <v>613</v>
      </c>
      <c r="W315" s="314">
        <v>0</v>
      </c>
      <c r="X315" s="314"/>
      <c r="Y315" s="275"/>
      <c r="Z315" s="275"/>
      <c r="AA315" s="275"/>
      <c r="AB315" s="275"/>
      <c r="AC315" s="275"/>
      <c r="AD315" s="275"/>
      <c r="AE315" s="275"/>
    </row>
    <row r="316" spans="1:31" ht="15" customHeight="1" outlineLevel="1" x14ac:dyDescent="0.3">
      <c r="A316" s="275"/>
      <c r="B316" s="475" t="s">
        <v>348</v>
      </c>
      <c r="C316" s="452" t="s">
        <v>40</v>
      </c>
      <c r="D316" s="293" t="s">
        <v>387</v>
      </c>
      <c r="E316" s="276">
        <v>1</v>
      </c>
      <c r="F316" s="442">
        <v>0.125</v>
      </c>
      <c r="G316" s="279">
        <v>8</v>
      </c>
      <c r="H316" s="278">
        <v>5.2631578947368418E-2</v>
      </c>
      <c r="I316" s="444">
        <v>-0.48070175438596491</v>
      </c>
      <c r="J316" s="278">
        <v>0.53333333333333333</v>
      </c>
      <c r="K316" s="445">
        <v>0</v>
      </c>
      <c r="L316" s="447">
        <v>0</v>
      </c>
      <c r="M316" s="284"/>
      <c r="N316" s="284"/>
      <c r="O316" s="284"/>
      <c r="P316" s="284"/>
      <c r="Q316" s="284"/>
      <c r="R316" s="284"/>
      <c r="S316" s="284"/>
      <c r="T316" s="283"/>
      <c r="U316" s="275"/>
      <c r="V316" s="314"/>
      <c r="W316" s="314"/>
      <c r="X316" s="314"/>
      <c r="Y316" s="275"/>
      <c r="Z316" s="275"/>
      <c r="AA316" s="275"/>
      <c r="AB316" s="275"/>
      <c r="AC316" s="275"/>
      <c r="AD316" s="275"/>
      <c r="AE316" s="275"/>
    </row>
    <row r="317" spans="1:31" ht="15" customHeight="1" outlineLevel="1" x14ac:dyDescent="0.3">
      <c r="A317" s="275"/>
      <c r="B317" s="475" t="s">
        <v>349</v>
      </c>
      <c r="C317" s="452" t="s">
        <v>40</v>
      </c>
      <c r="D317" s="293" t="s">
        <v>422</v>
      </c>
      <c r="E317" s="276">
        <v>0</v>
      </c>
      <c r="F317" s="442" t="s">
        <v>32</v>
      </c>
      <c r="G317" s="279">
        <v>0</v>
      </c>
      <c r="H317" s="278">
        <v>0</v>
      </c>
      <c r="I317" s="444">
        <v>0</v>
      </c>
      <c r="J317" s="278">
        <v>0</v>
      </c>
      <c r="K317" s="445" t="s">
        <v>32</v>
      </c>
      <c r="L317" s="447" t="s">
        <v>32</v>
      </c>
      <c r="M317" s="284"/>
      <c r="N317" s="284"/>
      <c r="O317" s="284"/>
      <c r="P317" s="284"/>
      <c r="Q317" s="284"/>
      <c r="R317" s="284"/>
      <c r="S317" s="284"/>
      <c r="T317" s="283"/>
      <c r="U317" s="275"/>
      <c r="V317" s="314"/>
      <c r="W317" s="314"/>
      <c r="X317" s="314"/>
      <c r="Y317" s="275"/>
      <c r="Z317" s="275"/>
      <c r="AA317" s="275"/>
      <c r="AB317" s="275"/>
      <c r="AC317" s="275"/>
      <c r="AD317" s="275"/>
      <c r="AE317" s="275"/>
    </row>
    <row r="318" spans="1:31" ht="15" customHeight="1" outlineLevel="1" x14ac:dyDescent="0.3">
      <c r="A318" s="275"/>
      <c r="B318" s="475" t="s">
        <v>350</v>
      </c>
      <c r="C318" s="452" t="s">
        <v>40</v>
      </c>
      <c r="D318" s="293"/>
      <c r="E318" s="276">
        <v>0</v>
      </c>
      <c r="F318" s="442" t="s">
        <v>32</v>
      </c>
      <c r="G318" s="279">
        <v>0</v>
      </c>
      <c r="H318" s="278">
        <v>0</v>
      </c>
      <c r="I318" s="444">
        <v>0</v>
      </c>
      <c r="J318" s="278">
        <v>0</v>
      </c>
      <c r="K318" s="445">
        <v>0</v>
      </c>
      <c r="L318" s="447">
        <v>0</v>
      </c>
      <c r="M318" s="284"/>
      <c r="N318" s="284"/>
      <c r="O318" s="284"/>
      <c r="P318" s="284"/>
      <c r="Q318" s="284"/>
      <c r="R318" s="284"/>
      <c r="S318" s="284"/>
      <c r="T318" s="283"/>
      <c r="U318" s="275"/>
      <c r="V318" s="314"/>
      <c r="W318" s="314"/>
      <c r="X318" s="314"/>
      <c r="Y318" s="275"/>
      <c r="Z318" s="275"/>
      <c r="AA318" s="275"/>
      <c r="AB318" s="275"/>
      <c r="AC318" s="275"/>
      <c r="AD318" s="275"/>
      <c r="AE318" s="275"/>
    </row>
    <row r="319" spans="1:31" ht="15" customHeight="1" outlineLevel="1" x14ac:dyDescent="0.3">
      <c r="A319" s="275"/>
      <c r="B319" s="475" t="s">
        <v>351</v>
      </c>
      <c r="C319" s="452" t="s">
        <v>40</v>
      </c>
      <c r="D319" s="293"/>
      <c r="E319" s="276">
        <v>0</v>
      </c>
      <c r="F319" s="442" t="s">
        <v>32</v>
      </c>
      <c r="G319" s="279">
        <v>0</v>
      </c>
      <c r="H319" s="278">
        <v>0</v>
      </c>
      <c r="I319" s="444">
        <v>0</v>
      </c>
      <c r="J319" s="278">
        <v>0</v>
      </c>
      <c r="K319" s="445">
        <v>0</v>
      </c>
      <c r="L319" s="447">
        <v>0</v>
      </c>
      <c r="M319" s="284"/>
      <c r="N319" s="284"/>
      <c r="O319" s="284"/>
      <c r="P319" s="284"/>
      <c r="Q319" s="284"/>
      <c r="R319" s="284"/>
      <c r="S319" s="284"/>
      <c r="T319" s="283"/>
      <c r="U319" s="275"/>
      <c r="V319" s="314"/>
      <c r="W319" s="314"/>
      <c r="X319" s="314"/>
      <c r="Y319" s="275"/>
      <c r="Z319" s="275"/>
      <c r="AA319" s="275"/>
      <c r="AB319" s="275"/>
      <c r="AC319" s="275"/>
      <c r="AD319" s="275"/>
      <c r="AE319" s="275"/>
    </row>
    <row r="320" spans="1:31" ht="15" customHeight="1" outlineLevel="1" x14ac:dyDescent="0.3">
      <c r="A320" s="275"/>
      <c r="B320" s="475" t="s">
        <v>352</v>
      </c>
      <c r="C320" s="455" t="s">
        <v>40</v>
      </c>
      <c r="D320" s="293"/>
      <c r="E320" s="276">
        <v>0</v>
      </c>
      <c r="F320" s="442" t="s">
        <v>32</v>
      </c>
      <c r="G320" s="279">
        <v>0</v>
      </c>
      <c r="H320" s="278">
        <v>0</v>
      </c>
      <c r="I320" s="444">
        <v>0</v>
      </c>
      <c r="J320" s="278">
        <v>0</v>
      </c>
      <c r="K320" s="445">
        <v>0</v>
      </c>
      <c r="L320" s="447">
        <v>0</v>
      </c>
      <c r="M320" s="284"/>
      <c r="N320" s="284"/>
      <c r="O320" s="284"/>
      <c r="P320" s="284"/>
      <c r="Q320" s="284"/>
      <c r="R320" s="284"/>
      <c r="S320" s="284"/>
      <c r="T320" s="283"/>
      <c r="U320" s="275"/>
      <c r="V320" s="314"/>
      <c r="W320" s="314"/>
      <c r="X320" s="314"/>
      <c r="Y320" s="275"/>
      <c r="Z320" s="275"/>
      <c r="AA320" s="275"/>
      <c r="AB320" s="275"/>
      <c r="AC320" s="275"/>
      <c r="AD320" s="275"/>
      <c r="AE320" s="275"/>
    </row>
    <row r="321" spans="1:389" ht="20.100000000000001" customHeight="1" x14ac:dyDescent="0.3">
      <c r="A321" s="275"/>
      <c r="B321" s="450">
        <v>9</v>
      </c>
      <c r="C321" s="693" t="s">
        <v>34</v>
      </c>
      <c r="D321" s="694"/>
      <c r="E321" s="277">
        <v>17</v>
      </c>
      <c r="F321" s="442">
        <v>0.12977099236641221</v>
      </c>
      <c r="G321" s="279">
        <v>131</v>
      </c>
      <c r="H321" s="278">
        <v>4.7353760445682451E-2</v>
      </c>
      <c r="I321" s="444">
        <v>-4.6217668125746118E-2</v>
      </c>
      <c r="J321" s="280">
        <v>9.3571428571428569E-2</v>
      </c>
      <c r="K321" s="445">
        <v>0</v>
      </c>
      <c r="L321" s="447">
        <v>0.5</v>
      </c>
      <c r="M321" s="728" t="s">
        <v>472</v>
      </c>
      <c r="N321" s="729"/>
      <c r="O321" s="729"/>
      <c r="P321" s="729"/>
      <c r="Q321" s="729"/>
      <c r="R321" s="729"/>
      <c r="S321" s="729"/>
      <c r="T321" s="730"/>
      <c r="U321" s="275"/>
      <c r="V321" s="314" t="s">
        <v>614</v>
      </c>
      <c r="W321" s="314">
        <v>0</v>
      </c>
      <c r="X321" s="314"/>
      <c r="Y321" s="275"/>
      <c r="Z321" s="275"/>
      <c r="AA321" s="275"/>
      <c r="AB321" s="275"/>
      <c r="AC321" s="275"/>
      <c r="AD321" s="275"/>
      <c r="AE321" s="275"/>
    </row>
    <row r="322" spans="1:389" ht="15" customHeight="1" outlineLevel="1" x14ac:dyDescent="0.3">
      <c r="A322" s="275"/>
      <c r="B322" s="475" t="s">
        <v>353</v>
      </c>
      <c r="C322" s="452" t="s">
        <v>34</v>
      </c>
      <c r="D322" s="294" t="s">
        <v>400</v>
      </c>
      <c r="E322" s="276">
        <v>1</v>
      </c>
      <c r="F322" s="442">
        <v>0.33333333333333331</v>
      </c>
      <c r="G322" s="279">
        <v>3</v>
      </c>
      <c r="H322" s="278">
        <v>5.8823529411764705E-2</v>
      </c>
      <c r="I322" s="444">
        <v>3.5922766052986083E-2</v>
      </c>
      <c r="J322" s="278">
        <v>2.2900763358778626E-2</v>
      </c>
      <c r="K322" s="445">
        <v>0</v>
      </c>
      <c r="L322" s="447">
        <v>0</v>
      </c>
      <c r="M322" s="284"/>
      <c r="N322" s="284"/>
      <c r="O322" s="284"/>
      <c r="P322" s="284"/>
      <c r="Q322" s="284"/>
      <c r="R322" s="284"/>
      <c r="S322" s="284"/>
      <c r="T322" s="283"/>
      <c r="U322" s="275"/>
      <c r="V322" s="314"/>
      <c r="W322" s="314"/>
      <c r="X322" s="314"/>
      <c r="Y322" s="275"/>
      <c r="Z322" s="275"/>
      <c r="AA322" s="275"/>
      <c r="AB322" s="275"/>
      <c r="AC322" s="275"/>
      <c r="AD322" s="275"/>
      <c r="AE322" s="275"/>
    </row>
    <row r="323" spans="1:389" ht="15" customHeight="1" outlineLevel="1" x14ac:dyDescent="0.3">
      <c r="A323" s="275"/>
      <c r="B323" s="475" t="s">
        <v>354</v>
      </c>
      <c r="C323" s="452" t="s">
        <v>34</v>
      </c>
      <c r="D323" s="293" t="s">
        <v>383</v>
      </c>
      <c r="E323" s="276">
        <v>1</v>
      </c>
      <c r="F323" s="442" t="s">
        <v>32</v>
      </c>
      <c r="G323" s="279">
        <v>0</v>
      </c>
      <c r="H323" s="278">
        <v>5.8823529411764705E-2</v>
      </c>
      <c r="I323" s="444">
        <v>5.8823529411764705E-2</v>
      </c>
      <c r="J323" s="278">
        <v>0</v>
      </c>
      <c r="K323" s="445">
        <v>0</v>
      </c>
      <c r="L323" s="447">
        <v>0</v>
      </c>
      <c r="M323" s="284"/>
      <c r="N323" s="284"/>
      <c r="O323" s="284"/>
      <c r="P323" s="284"/>
      <c r="Q323" s="284"/>
      <c r="R323" s="284"/>
      <c r="S323" s="284"/>
      <c r="T323" s="283"/>
      <c r="U323" s="275"/>
      <c r="V323" s="314"/>
      <c r="W323" s="314"/>
      <c r="X323" s="314"/>
      <c r="Y323" s="275"/>
      <c r="Z323" s="275"/>
      <c r="AA323" s="275"/>
      <c r="AB323" s="275"/>
      <c r="AC323" s="275"/>
      <c r="AD323" s="275"/>
      <c r="AE323" s="275"/>
    </row>
    <row r="324" spans="1:389" ht="15" customHeight="1" outlineLevel="1" x14ac:dyDescent="0.3">
      <c r="A324" s="275"/>
      <c r="B324" s="475" t="s">
        <v>355</v>
      </c>
      <c r="C324" s="452" t="s">
        <v>34</v>
      </c>
      <c r="D324" s="293" t="s">
        <v>391</v>
      </c>
      <c r="E324" s="276">
        <v>1</v>
      </c>
      <c r="F324" s="442" t="s">
        <v>32</v>
      </c>
      <c r="G324" s="279">
        <v>0</v>
      </c>
      <c r="H324" s="278">
        <v>5.8823529411764705E-2</v>
      </c>
      <c r="I324" s="444">
        <v>5.8823529411764705E-2</v>
      </c>
      <c r="J324" s="278">
        <v>0</v>
      </c>
      <c r="K324" s="445">
        <v>0</v>
      </c>
      <c r="L324" s="447">
        <v>1</v>
      </c>
      <c r="M324" s="284"/>
      <c r="N324" s="284"/>
      <c r="O324" s="284"/>
      <c r="P324" s="284"/>
      <c r="Q324" s="284"/>
      <c r="R324" s="284"/>
      <c r="S324" s="284"/>
      <c r="T324" s="283"/>
      <c r="U324" s="275"/>
      <c r="V324" s="314"/>
      <c r="W324" s="314"/>
      <c r="X324" s="314"/>
      <c r="Y324" s="275"/>
      <c r="Z324" s="275"/>
      <c r="AA324" s="275"/>
      <c r="AB324" s="275"/>
      <c r="AC324" s="275"/>
      <c r="AD324" s="275"/>
      <c r="AE324" s="275"/>
    </row>
    <row r="325" spans="1:389" ht="15" customHeight="1" outlineLevel="1" x14ac:dyDescent="0.3">
      <c r="A325" s="275"/>
      <c r="B325" s="475" t="s">
        <v>356</v>
      </c>
      <c r="C325" s="452" t="s">
        <v>34</v>
      </c>
      <c r="D325" s="293"/>
      <c r="E325" s="276">
        <v>0</v>
      </c>
      <c r="F325" s="442" t="s">
        <v>32</v>
      </c>
      <c r="G325" s="279">
        <v>0</v>
      </c>
      <c r="H325" s="278">
        <v>0</v>
      </c>
      <c r="I325" s="444">
        <v>0</v>
      </c>
      <c r="J325" s="278">
        <v>0</v>
      </c>
      <c r="K325" s="445">
        <v>0</v>
      </c>
      <c r="L325" s="447">
        <v>0</v>
      </c>
      <c r="M325" s="284"/>
      <c r="N325" s="284"/>
      <c r="O325" s="284"/>
      <c r="P325" s="284"/>
      <c r="Q325" s="284"/>
      <c r="R325" s="284"/>
      <c r="S325" s="284"/>
      <c r="T325" s="283"/>
      <c r="U325" s="275"/>
      <c r="V325" s="314"/>
      <c r="W325" s="314"/>
      <c r="X325" s="314"/>
      <c r="Y325" s="275"/>
      <c r="Z325" s="275"/>
      <c r="AA325" s="275"/>
      <c r="AB325" s="275"/>
      <c r="AC325" s="275"/>
      <c r="AD325" s="275"/>
      <c r="AE325" s="275"/>
    </row>
    <row r="326" spans="1:389" ht="15" customHeight="1" outlineLevel="1" x14ac:dyDescent="0.3">
      <c r="A326" s="275"/>
      <c r="B326" s="475" t="s">
        <v>357</v>
      </c>
      <c r="C326" s="455" t="s">
        <v>34</v>
      </c>
      <c r="D326" s="293"/>
      <c r="E326" s="276">
        <v>0</v>
      </c>
      <c r="F326" s="442" t="s">
        <v>32</v>
      </c>
      <c r="G326" s="279">
        <v>0</v>
      </c>
      <c r="H326" s="278">
        <v>0</v>
      </c>
      <c r="I326" s="444">
        <v>0</v>
      </c>
      <c r="J326" s="278">
        <v>0</v>
      </c>
      <c r="K326" s="445">
        <v>0</v>
      </c>
      <c r="L326" s="447">
        <v>0</v>
      </c>
      <c r="M326" s="284"/>
      <c r="N326" s="284"/>
      <c r="O326" s="284"/>
      <c r="P326" s="284"/>
      <c r="Q326" s="284"/>
      <c r="R326" s="284"/>
      <c r="S326" s="284"/>
      <c r="T326" s="283"/>
      <c r="U326" s="275"/>
      <c r="V326" s="314"/>
      <c r="W326" s="314"/>
      <c r="X326" s="314"/>
      <c r="Y326" s="275"/>
      <c r="Z326" s="275"/>
      <c r="AA326" s="275"/>
      <c r="AB326" s="275"/>
      <c r="AC326" s="275"/>
      <c r="AD326" s="275"/>
      <c r="AE326" s="275"/>
    </row>
    <row r="327" spans="1:389" ht="39.950000000000003" customHeight="1" x14ac:dyDescent="0.3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314"/>
      <c r="W327" s="314"/>
      <c r="X327" s="314"/>
      <c r="Y327" s="275"/>
      <c r="Z327" s="275"/>
      <c r="AA327" s="275"/>
      <c r="AB327" s="275"/>
      <c r="AC327" s="275"/>
      <c r="AD327" s="275"/>
      <c r="AE327" s="275"/>
    </row>
    <row r="328" spans="1:389" ht="18.75" customHeight="1" x14ac:dyDescent="0.3">
      <c r="A328" s="275"/>
      <c r="B328" s="331" t="s">
        <v>370</v>
      </c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314"/>
      <c r="W328" s="314"/>
      <c r="X328" s="314"/>
      <c r="Y328" s="275"/>
      <c r="Z328" s="275"/>
      <c r="AA328" s="275"/>
      <c r="AB328" s="275"/>
      <c r="AC328" s="275"/>
      <c r="AD328" s="275"/>
      <c r="AE328" s="275"/>
    </row>
    <row r="329" spans="1:389" ht="18.75" customHeight="1" x14ac:dyDescent="0.3">
      <c r="A329" s="275"/>
      <c r="B329" s="331"/>
      <c r="C329" s="331" t="s">
        <v>371</v>
      </c>
      <c r="D329" s="275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275"/>
      <c r="T329" s="275"/>
      <c r="U329" s="275"/>
      <c r="V329" s="314"/>
      <c r="W329" s="314"/>
      <c r="X329" s="314"/>
      <c r="Y329" s="275"/>
      <c r="Z329" s="275"/>
      <c r="AA329" s="275"/>
      <c r="AB329" s="275"/>
      <c r="AC329" s="275"/>
      <c r="AD329" s="275"/>
      <c r="AE329" s="275"/>
    </row>
    <row r="330" spans="1:389" ht="18.75" customHeight="1" x14ac:dyDescent="0.3">
      <c r="A330" s="275"/>
      <c r="B330" s="653" t="s">
        <v>315</v>
      </c>
      <c r="C330" s="653"/>
      <c r="D330" s="653"/>
      <c r="E330" s="653" t="s">
        <v>28</v>
      </c>
      <c r="F330" s="653" t="s">
        <v>29</v>
      </c>
      <c r="G330" s="634" t="s">
        <v>372</v>
      </c>
      <c r="H330" s="661"/>
      <c r="I330" s="661"/>
      <c r="J330" s="661"/>
      <c r="K330" s="661"/>
      <c r="L330" s="661"/>
      <c r="M330" s="661"/>
      <c r="N330" s="661"/>
      <c r="O330" s="661"/>
      <c r="P330" s="661"/>
      <c r="Q330" s="661"/>
      <c r="R330" s="661"/>
      <c r="S330" s="661"/>
      <c r="T330" s="636"/>
      <c r="U330" s="275"/>
      <c r="V330" s="314"/>
      <c r="W330" s="314"/>
      <c r="X330" s="314"/>
      <c r="Y330" s="275"/>
      <c r="Z330" s="275"/>
      <c r="AA330" s="275"/>
      <c r="AB330" s="275"/>
      <c r="AC330" s="275"/>
      <c r="AD330" s="275"/>
      <c r="AE330" s="275"/>
    </row>
    <row r="331" spans="1:389" ht="20.25" customHeight="1" x14ac:dyDescent="0.3">
      <c r="A331" s="275"/>
      <c r="B331" s="653"/>
      <c r="C331" s="653"/>
      <c r="D331" s="653"/>
      <c r="E331" s="653"/>
      <c r="F331" s="653"/>
      <c r="G331" s="635"/>
      <c r="H331" s="707"/>
      <c r="I331" s="707"/>
      <c r="J331" s="707"/>
      <c r="K331" s="707"/>
      <c r="L331" s="662"/>
      <c r="M331" s="662"/>
      <c r="N331" s="662"/>
      <c r="O331" s="662"/>
      <c r="P331" s="662"/>
      <c r="Q331" s="662"/>
      <c r="R331" s="662"/>
      <c r="S331" s="662"/>
      <c r="T331" s="639"/>
      <c r="U331" s="275"/>
      <c r="V331" s="314"/>
      <c r="W331" s="314"/>
      <c r="X331" s="316" t="s">
        <v>379</v>
      </c>
      <c r="Y331" s="275"/>
      <c r="Z331" s="275"/>
      <c r="AA331" s="275"/>
      <c r="AB331" s="275"/>
      <c r="AC331" s="275"/>
      <c r="AD331" s="275"/>
      <c r="AE331" s="275"/>
      <c r="AF331" s="1"/>
      <c r="NY331"/>
    </row>
    <row r="332" spans="1:389" ht="20.100000000000001" customHeight="1" x14ac:dyDescent="0.3">
      <c r="A332" s="275"/>
      <c r="B332" s="679" t="s">
        <v>232</v>
      </c>
      <c r="C332" s="670"/>
      <c r="D332" s="671"/>
      <c r="E332" s="457">
        <v>227</v>
      </c>
      <c r="F332" s="306" t="s">
        <v>31</v>
      </c>
      <c r="G332" s="700"/>
      <c r="H332" s="701"/>
      <c r="I332" s="701"/>
      <c r="J332" s="701"/>
      <c r="K332" s="701"/>
      <c r="L332" s="701"/>
      <c r="M332" s="701"/>
      <c r="N332" s="701"/>
      <c r="O332" s="701"/>
      <c r="P332" s="701"/>
      <c r="Q332" s="701"/>
      <c r="R332" s="701"/>
      <c r="S332" s="701"/>
      <c r="T332" s="702"/>
      <c r="U332" s="275"/>
      <c r="V332" s="314"/>
      <c r="W332" s="314"/>
      <c r="X332" s="458" t="s">
        <v>378</v>
      </c>
      <c r="Y332" s="275"/>
      <c r="Z332" s="275"/>
      <c r="AA332" s="275"/>
      <c r="AB332" s="275"/>
      <c r="AC332" s="275"/>
      <c r="AD332" s="275"/>
      <c r="AE332" s="275"/>
      <c r="AF332" s="1"/>
      <c r="NY332"/>
    </row>
    <row r="333" spans="1:389" ht="20.100000000000001" customHeight="1" x14ac:dyDescent="0.3">
      <c r="A333" s="275"/>
      <c r="B333" s="703">
        <v>1</v>
      </c>
      <c r="C333" s="703"/>
      <c r="D333" s="459" t="s">
        <v>36</v>
      </c>
      <c r="E333" s="460">
        <v>109</v>
      </c>
      <c r="F333" s="461">
        <v>0.1357409713574097</v>
      </c>
      <c r="G333" s="704" t="s">
        <v>456</v>
      </c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6"/>
      <c r="U333" s="275"/>
      <c r="V333" s="314"/>
      <c r="W333" s="314"/>
      <c r="X333" s="297" t="s">
        <v>36</v>
      </c>
      <c r="Y333" s="223">
        <v>109</v>
      </c>
      <c r="Z333" s="224">
        <v>0.48</v>
      </c>
      <c r="AA333" s="275"/>
      <c r="AB333" s="275"/>
      <c r="AC333" s="275"/>
      <c r="AD333" s="275"/>
      <c r="AE333" s="275"/>
      <c r="AF333" s="1"/>
      <c r="NY333"/>
    </row>
    <row r="334" spans="1:389" ht="20.100000000000001" customHeight="1" x14ac:dyDescent="0.3">
      <c r="A334" s="275"/>
      <c r="B334" s="703">
        <v>2</v>
      </c>
      <c r="C334" s="703"/>
      <c r="D334" s="459" t="s">
        <v>35</v>
      </c>
      <c r="E334" s="460">
        <v>102</v>
      </c>
      <c r="F334" s="461">
        <v>0.12702366127023662</v>
      </c>
      <c r="G334" s="704" t="s">
        <v>451</v>
      </c>
      <c r="H334" s="705"/>
      <c r="I334" s="705"/>
      <c r="J334" s="705"/>
      <c r="K334" s="705"/>
      <c r="L334" s="705"/>
      <c r="M334" s="705"/>
      <c r="N334" s="705"/>
      <c r="O334" s="705"/>
      <c r="P334" s="705"/>
      <c r="Q334" s="705"/>
      <c r="R334" s="705"/>
      <c r="S334" s="705"/>
      <c r="T334" s="706"/>
      <c r="U334" s="275"/>
      <c r="V334" s="314" t="s">
        <v>450</v>
      </c>
      <c r="W334" s="314"/>
      <c r="X334" s="297" t="s">
        <v>35</v>
      </c>
      <c r="Y334" s="223">
        <v>102</v>
      </c>
      <c r="Z334" s="224">
        <v>0.45</v>
      </c>
      <c r="AA334" s="275"/>
      <c r="AB334" s="275"/>
      <c r="AC334" s="275"/>
      <c r="AD334" s="275"/>
      <c r="AE334" s="275"/>
      <c r="AF334" s="1"/>
      <c r="NY334"/>
    </row>
    <row r="335" spans="1:389" ht="20.100000000000001" customHeight="1" x14ac:dyDescent="0.3">
      <c r="A335" s="275"/>
      <c r="B335" s="703">
        <v>3</v>
      </c>
      <c r="C335" s="703"/>
      <c r="D335" s="459" t="s">
        <v>39</v>
      </c>
      <c r="E335" s="460">
        <v>91</v>
      </c>
      <c r="F335" s="461">
        <v>0.11332503113325031</v>
      </c>
      <c r="G335" s="704" t="s">
        <v>452</v>
      </c>
      <c r="H335" s="705"/>
      <c r="I335" s="705"/>
      <c r="J335" s="705"/>
      <c r="K335" s="705"/>
      <c r="L335" s="705"/>
      <c r="M335" s="705"/>
      <c r="N335" s="705"/>
      <c r="O335" s="705"/>
      <c r="P335" s="705"/>
      <c r="Q335" s="705"/>
      <c r="R335" s="705"/>
      <c r="S335" s="705"/>
      <c r="T335" s="706"/>
      <c r="U335" s="275"/>
      <c r="V335" s="314" t="s">
        <v>453</v>
      </c>
      <c r="W335" s="314"/>
      <c r="X335" s="297" t="s">
        <v>39</v>
      </c>
      <c r="Y335" s="223">
        <v>91</v>
      </c>
      <c r="Z335" s="224">
        <v>0.4</v>
      </c>
      <c r="AA335" s="275"/>
      <c r="AB335" s="275"/>
      <c r="AC335" s="275"/>
      <c r="AD335" s="275"/>
      <c r="AE335" s="275"/>
      <c r="AF335" s="1"/>
      <c r="NY335"/>
    </row>
    <row r="336" spans="1:389" ht="20.100000000000001" customHeight="1" x14ac:dyDescent="0.3">
      <c r="A336" s="275"/>
      <c r="B336" s="703">
        <v>4</v>
      </c>
      <c r="C336" s="703"/>
      <c r="D336" s="459" t="s">
        <v>41</v>
      </c>
      <c r="E336" s="460">
        <v>88</v>
      </c>
      <c r="F336" s="461">
        <v>0.1095890410958904</v>
      </c>
      <c r="G336" s="704" t="s">
        <v>481</v>
      </c>
      <c r="H336" s="705"/>
      <c r="I336" s="705"/>
      <c r="J336" s="705"/>
      <c r="K336" s="705"/>
      <c r="L336" s="705"/>
      <c r="M336" s="705"/>
      <c r="N336" s="705"/>
      <c r="O336" s="705"/>
      <c r="P336" s="705"/>
      <c r="Q336" s="705"/>
      <c r="R336" s="705"/>
      <c r="S336" s="705"/>
      <c r="T336" s="706"/>
      <c r="U336" s="275"/>
      <c r="V336" s="311" t="s">
        <v>477</v>
      </c>
      <c r="W336" s="314"/>
      <c r="X336" s="297" t="s">
        <v>41</v>
      </c>
      <c r="Y336" s="223">
        <v>88</v>
      </c>
      <c r="Z336" s="224">
        <v>0.39</v>
      </c>
      <c r="AA336" s="275"/>
      <c r="AB336" s="275"/>
      <c r="AC336" s="275"/>
      <c r="AD336" s="275"/>
      <c r="AE336" s="275"/>
      <c r="AF336" s="1"/>
      <c r="NY336"/>
    </row>
    <row r="337" spans="1:389" ht="20.100000000000001" customHeight="1" x14ac:dyDescent="0.3">
      <c r="A337" s="275"/>
      <c r="B337" s="703">
        <v>5</v>
      </c>
      <c r="C337" s="703"/>
      <c r="D337" s="462" t="s">
        <v>42</v>
      </c>
      <c r="E337" s="460">
        <v>82</v>
      </c>
      <c r="F337" s="461">
        <v>0.10211706102117062</v>
      </c>
      <c r="G337" s="704" t="s">
        <v>454</v>
      </c>
      <c r="H337" s="705"/>
      <c r="I337" s="705"/>
      <c r="J337" s="705"/>
      <c r="K337" s="705"/>
      <c r="L337" s="705"/>
      <c r="M337" s="705"/>
      <c r="N337" s="705"/>
      <c r="O337" s="705"/>
      <c r="P337" s="705"/>
      <c r="Q337" s="705"/>
      <c r="R337" s="705"/>
      <c r="S337" s="705"/>
      <c r="T337" s="706"/>
      <c r="U337" s="275"/>
      <c r="V337" s="314" t="s">
        <v>455</v>
      </c>
      <c r="W337" s="314"/>
      <c r="X337" s="297" t="s">
        <v>42</v>
      </c>
      <c r="Y337" s="223">
        <v>82</v>
      </c>
      <c r="Z337" s="224">
        <v>0.36</v>
      </c>
      <c r="AA337" s="275"/>
      <c r="AB337" s="275"/>
      <c r="AC337" s="275"/>
      <c r="AD337" s="275"/>
      <c r="AE337" s="275"/>
      <c r="AF337" s="1"/>
      <c r="NY337"/>
    </row>
    <row r="338" spans="1:389" ht="20.100000000000001" customHeight="1" x14ac:dyDescent="0.3">
      <c r="A338" s="275"/>
      <c r="B338" s="703">
        <v>6</v>
      </c>
      <c r="C338" s="703"/>
      <c r="D338" s="462" t="s">
        <v>38</v>
      </c>
      <c r="E338" s="460">
        <v>76</v>
      </c>
      <c r="F338" s="461">
        <v>9.4645080946450813E-2</v>
      </c>
      <c r="G338" s="711"/>
      <c r="H338" s="712"/>
      <c r="I338" s="712"/>
      <c r="J338" s="712"/>
      <c r="K338" s="712"/>
      <c r="L338" s="712"/>
      <c r="M338" s="712"/>
      <c r="N338" s="712"/>
      <c r="O338" s="712"/>
      <c r="P338" s="712"/>
      <c r="Q338" s="712"/>
      <c r="R338" s="712"/>
      <c r="S338" s="712"/>
      <c r="T338" s="713"/>
      <c r="U338" s="275"/>
      <c r="V338" s="314"/>
      <c r="W338" s="314"/>
      <c r="X338" s="297" t="s">
        <v>38</v>
      </c>
      <c r="Y338" s="223">
        <v>76</v>
      </c>
      <c r="Z338" s="224">
        <v>0.33</v>
      </c>
      <c r="AA338" s="275"/>
      <c r="AB338" s="275"/>
      <c r="AC338" s="275"/>
      <c r="AD338" s="275"/>
      <c r="AE338" s="275"/>
      <c r="AF338" s="1"/>
      <c r="NY338"/>
    </row>
    <row r="339" spans="1:389" ht="20.100000000000001" customHeight="1" x14ac:dyDescent="0.3">
      <c r="A339" s="275"/>
      <c r="B339" s="703">
        <v>7</v>
      </c>
      <c r="C339" s="703"/>
      <c r="D339" s="462" t="s">
        <v>34</v>
      </c>
      <c r="E339" s="460">
        <v>55</v>
      </c>
      <c r="F339" s="461">
        <v>6.8493150684931503E-2</v>
      </c>
      <c r="G339" s="711"/>
      <c r="H339" s="712"/>
      <c r="I339" s="712"/>
      <c r="J339" s="712"/>
      <c r="K339" s="712"/>
      <c r="L339" s="712"/>
      <c r="M339" s="712"/>
      <c r="N339" s="712"/>
      <c r="O339" s="712"/>
      <c r="P339" s="712"/>
      <c r="Q339" s="712"/>
      <c r="R339" s="712"/>
      <c r="S339" s="712"/>
      <c r="T339" s="713"/>
      <c r="U339" s="275"/>
      <c r="V339" s="314"/>
      <c r="W339" s="314"/>
      <c r="X339" s="297" t="s">
        <v>34</v>
      </c>
      <c r="Y339" s="223">
        <v>55</v>
      </c>
      <c r="Z339" s="224">
        <v>0.24</v>
      </c>
      <c r="AA339" s="275"/>
      <c r="AB339" s="275"/>
      <c r="AC339" s="275"/>
      <c r="AD339" s="275"/>
      <c r="AE339" s="275"/>
      <c r="AF339" s="1"/>
      <c r="NY339"/>
    </row>
    <row r="340" spans="1:389" ht="20.100000000000001" customHeight="1" x14ac:dyDescent="0.3">
      <c r="A340" s="275"/>
      <c r="B340" s="703">
        <v>8</v>
      </c>
      <c r="C340" s="703"/>
      <c r="D340" s="462" t="s">
        <v>37</v>
      </c>
      <c r="E340" s="460">
        <v>47</v>
      </c>
      <c r="F340" s="461">
        <v>5.8530510585305104E-2</v>
      </c>
      <c r="G340" s="711"/>
      <c r="H340" s="712"/>
      <c r="I340" s="712"/>
      <c r="J340" s="712"/>
      <c r="K340" s="712"/>
      <c r="L340" s="712"/>
      <c r="M340" s="712"/>
      <c r="N340" s="712"/>
      <c r="O340" s="712"/>
      <c r="P340" s="712"/>
      <c r="Q340" s="712"/>
      <c r="R340" s="712"/>
      <c r="S340" s="712"/>
      <c r="T340" s="713"/>
      <c r="U340" s="275"/>
      <c r="V340" s="314"/>
      <c r="W340" s="314"/>
      <c r="X340" s="297" t="s">
        <v>37</v>
      </c>
      <c r="Y340" s="223">
        <v>47</v>
      </c>
      <c r="Z340" s="224">
        <v>0.21</v>
      </c>
      <c r="AA340" s="275"/>
      <c r="AB340" s="275"/>
      <c r="AC340" s="275"/>
      <c r="AD340" s="275"/>
      <c r="AE340" s="275"/>
      <c r="AF340" s="1"/>
      <c r="NY340"/>
    </row>
    <row r="341" spans="1:389" ht="20.100000000000001" customHeight="1" x14ac:dyDescent="0.3">
      <c r="A341" s="275"/>
      <c r="B341" s="703">
        <v>9</v>
      </c>
      <c r="C341" s="703"/>
      <c r="D341" s="462" t="s">
        <v>45</v>
      </c>
      <c r="E341" s="460">
        <v>38</v>
      </c>
      <c r="F341" s="461">
        <v>4.7322540473225407E-2</v>
      </c>
      <c r="G341" s="711"/>
      <c r="H341" s="712"/>
      <c r="I341" s="712"/>
      <c r="J341" s="712"/>
      <c r="K341" s="712"/>
      <c r="L341" s="712"/>
      <c r="M341" s="712"/>
      <c r="N341" s="712"/>
      <c r="O341" s="712"/>
      <c r="P341" s="712"/>
      <c r="Q341" s="712"/>
      <c r="R341" s="712"/>
      <c r="S341" s="712"/>
      <c r="T341" s="713"/>
      <c r="U341" s="275"/>
      <c r="V341" s="314"/>
      <c r="W341" s="314"/>
      <c r="X341" s="297" t="s">
        <v>45</v>
      </c>
      <c r="Y341" s="223">
        <v>38</v>
      </c>
      <c r="Z341" s="224">
        <v>0.17</v>
      </c>
      <c r="AA341" s="275"/>
      <c r="AB341" s="275"/>
      <c r="AC341" s="275"/>
      <c r="AD341" s="275"/>
      <c r="AE341" s="275"/>
      <c r="AF341" s="1"/>
      <c r="NY341"/>
    </row>
    <row r="342" spans="1:389" ht="20.100000000000001" customHeight="1" x14ac:dyDescent="0.3">
      <c r="A342" s="275"/>
      <c r="B342" s="703">
        <v>10</v>
      </c>
      <c r="C342" s="703"/>
      <c r="D342" s="462" t="s">
        <v>213</v>
      </c>
      <c r="E342" s="460">
        <v>34</v>
      </c>
      <c r="F342" s="461">
        <v>4.2341220423412207E-2</v>
      </c>
      <c r="G342" s="711"/>
      <c r="H342" s="712"/>
      <c r="I342" s="712"/>
      <c r="J342" s="712"/>
      <c r="K342" s="712"/>
      <c r="L342" s="712"/>
      <c r="M342" s="712"/>
      <c r="N342" s="712"/>
      <c r="O342" s="712"/>
      <c r="P342" s="712"/>
      <c r="Q342" s="712"/>
      <c r="R342" s="712"/>
      <c r="S342" s="712"/>
      <c r="T342" s="713"/>
      <c r="U342" s="275"/>
      <c r="V342" s="314"/>
      <c r="W342" s="314"/>
      <c r="X342" s="297" t="s">
        <v>213</v>
      </c>
      <c r="Y342" s="223">
        <v>34</v>
      </c>
      <c r="Z342" s="224">
        <v>0.15</v>
      </c>
      <c r="AA342" s="275"/>
      <c r="AB342" s="275"/>
      <c r="AC342" s="275"/>
      <c r="AD342" s="275"/>
      <c r="AE342" s="275"/>
      <c r="AF342" s="1"/>
      <c r="NY342"/>
    </row>
    <row r="343" spans="1:389" x14ac:dyDescent="0.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314"/>
      <c r="W343" s="314"/>
      <c r="X343" s="297" t="s">
        <v>44</v>
      </c>
      <c r="Y343" s="223">
        <v>33</v>
      </c>
      <c r="Z343" s="224">
        <v>0.15</v>
      </c>
      <c r="AA343" s="275"/>
      <c r="AB343" s="275"/>
      <c r="AC343" s="275"/>
      <c r="AD343" s="275"/>
      <c r="AE343" s="275"/>
      <c r="AF343" s="1"/>
      <c r="NY343"/>
    </row>
    <row r="344" spans="1:389" ht="20.25" x14ac:dyDescent="0.3">
      <c r="A344" s="275"/>
      <c r="B344" s="331" t="s">
        <v>236</v>
      </c>
      <c r="C344" s="331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314"/>
      <c r="W344" s="314"/>
      <c r="X344" s="297" t="s">
        <v>40</v>
      </c>
      <c r="Y344" s="223">
        <v>33</v>
      </c>
      <c r="Z344" s="224">
        <v>0.15</v>
      </c>
      <c r="AA344" s="275"/>
      <c r="AB344" s="275"/>
      <c r="AC344" s="275"/>
      <c r="AD344" s="275"/>
      <c r="AE344" s="275"/>
    </row>
    <row r="345" spans="1:389" ht="9.9499999999999993" customHeight="1" x14ac:dyDescent="0.3">
      <c r="A345" s="275"/>
      <c r="B345" s="725"/>
      <c r="C345" s="726"/>
      <c r="D345" s="727"/>
      <c r="E345" s="631" t="s">
        <v>233</v>
      </c>
      <c r="F345" s="412"/>
      <c r="G345" s="412"/>
      <c r="H345" s="376"/>
      <c r="I345" s="463"/>
      <c r="J345" s="634" t="s">
        <v>262</v>
      </c>
      <c r="K345" s="661"/>
      <c r="L345" s="661"/>
      <c r="M345" s="661"/>
      <c r="N345" s="661"/>
      <c r="O345" s="661"/>
      <c r="P345" s="661"/>
      <c r="Q345" s="661"/>
      <c r="R345" s="661"/>
      <c r="S345" s="661"/>
      <c r="T345" s="636"/>
      <c r="U345" s="275"/>
      <c r="V345" s="314"/>
      <c r="W345" s="314"/>
      <c r="X345" s="297" t="s">
        <v>43</v>
      </c>
      <c r="Y345" s="223">
        <v>9</v>
      </c>
      <c r="Z345" s="224">
        <v>0.04</v>
      </c>
      <c r="AA345" s="275"/>
      <c r="AB345" s="275"/>
      <c r="AC345" s="275"/>
      <c r="AD345" s="275"/>
      <c r="AE345" s="275"/>
      <c r="AF345" s="1"/>
      <c r="NY345"/>
    </row>
    <row r="346" spans="1:389" ht="9.9499999999999993" customHeight="1" x14ac:dyDescent="0.3">
      <c r="A346" s="275"/>
      <c r="B346" s="725"/>
      <c r="C346" s="726"/>
      <c r="D346" s="727"/>
      <c r="E346" s="632"/>
      <c r="F346" s="631" t="s">
        <v>234</v>
      </c>
      <c r="G346" s="649"/>
      <c r="H346" s="376"/>
      <c r="I346" s="463"/>
      <c r="J346" s="635"/>
      <c r="K346" s="707"/>
      <c r="L346" s="707"/>
      <c r="M346" s="707"/>
      <c r="N346" s="707"/>
      <c r="O346" s="707"/>
      <c r="P346" s="707"/>
      <c r="Q346" s="707"/>
      <c r="R346" s="707"/>
      <c r="S346" s="707"/>
      <c r="T346" s="637"/>
      <c r="U346" s="275"/>
      <c r="V346" s="314"/>
      <c r="W346" s="314"/>
      <c r="X346" s="297" t="s">
        <v>212</v>
      </c>
      <c r="Y346" s="223">
        <v>6</v>
      </c>
      <c r="Z346" s="224">
        <v>0.03</v>
      </c>
      <c r="AA346" s="275"/>
      <c r="AB346" s="275"/>
      <c r="AC346" s="275"/>
      <c r="AD346" s="275"/>
      <c r="AE346" s="275"/>
      <c r="AF346" s="1"/>
      <c r="NY346"/>
    </row>
    <row r="347" spans="1:389" ht="30" customHeight="1" x14ac:dyDescent="0.3">
      <c r="A347" s="275"/>
      <c r="B347" s="725"/>
      <c r="C347" s="726"/>
      <c r="D347" s="727"/>
      <c r="E347" s="633"/>
      <c r="F347" s="633"/>
      <c r="G347" s="651"/>
      <c r="H347" s="464" t="s">
        <v>380</v>
      </c>
      <c r="I347" s="411" t="s">
        <v>29</v>
      </c>
      <c r="J347" s="638"/>
      <c r="K347" s="662"/>
      <c r="L347" s="662"/>
      <c r="M347" s="662"/>
      <c r="N347" s="662"/>
      <c r="O347" s="662"/>
      <c r="P347" s="662"/>
      <c r="Q347" s="662"/>
      <c r="R347" s="662"/>
      <c r="S347" s="662"/>
      <c r="T347" s="639"/>
      <c r="U347" s="275"/>
      <c r="V347" s="314"/>
      <c r="W347" s="314"/>
      <c r="Z347" s="275"/>
      <c r="AA347" s="275"/>
      <c r="AB347" s="275"/>
      <c r="AC347" s="275"/>
      <c r="AD347" s="275"/>
      <c r="AE347" s="275"/>
      <c r="AF347" s="1"/>
      <c r="NY347"/>
    </row>
    <row r="348" spans="1:389" ht="19.149999999999999" customHeight="1" x14ac:dyDescent="0.3">
      <c r="A348" s="275"/>
      <c r="B348" s="717" t="s">
        <v>28</v>
      </c>
      <c r="C348" s="718"/>
      <c r="D348" s="719"/>
      <c r="E348" s="465">
        <v>346</v>
      </c>
      <c r="F348" s="720">
        <v>266</v>
      </c>
      <c r="G348" s="721"/>
      <c r="H348" s="466">
        <v>22</v>
      </c>
      <c r="I348" s="467">
        <v>8.2706766917293228E-2</v>
      </c>
      <c r="J348" s="722" t="s">
        <v>487</v>
      </c>
      <c r="K348" s="723"/>
      <c r="L348" s="723"/>
      <c r="M348" s="723"/>
      <c r="N348" s="723"/>
      <c r="O348" s="723"/>
      <c r="P348" s="723"/>
      <c r="Q348" s="723"/>
      <c r="R348" s="723"/>
      <c r="S348" s="723"/>
      <c r="T348" s="724"/>
      <c r="U348" s="275"/>
      <c r="V348" s="314"/>
      <c r="W348" s="314"/>
      <c r="X348" s="458" t="s">
        <v>377</v>
      </c>
      <c r="Y348" s="275"/>
      <c r="Z348" s="275"/>
      <c r="AA348" s="275"/>
      <c r="AB348" s="275"/>
      <c r="AC348" s="275"/>
      <c r="AD348" s="275"/>
      <c r="AE348" s="275"/>
      <c r="AF348" s="1"/>
      <c r="NY348"/>
    </row>
    <row r="349" spans="1:389" ht="39.950000000000003" customHeight="1" x14ac:dyDescent="0.3">
      <c r="X349" s="458" t="s">
        <v>448</v>
      </c>
    </row>
    <row r="350" spans="1:389" x14ac:dyDescent="0.3">
      <c r="X350" s="297" t="s">
        <v>441</v>
      </c>
      <c r="Y350" t="s">
        <v>442</v>
      </c>
    </row>
  </sheetData>
  <mergeCells count="191">
    <mergeCell ref="C126:D126"/>
    <mergeCell ref="M126:T126"/>
    <mergeCell ref="C96:D96"/>
    <mergeCell ref="M96:T96"/>
    <mergeCell ref="C102:D102"/>
    <mergeCell ref="M102:T102"/>
    <mergeCell ref="C108:D108"/>
    <mergeCell ref="M108:T108"/>
    <mergeCell ref="C114:D114"/>
    <mergeCell ref="M114:T114"/>
    <mergeCell ref="C120:D120"/>
    <mergeCell ref="M120:T120"/>
    <mergeCell ref="B348:D348"/>
    <mergeCell ref="F348:G348"/>
    <mergeCell ref="J348:T348"/>
    <mergeCell ref="B341:C341"/>
    <mergeCell ref="G341:T341"/>
    <mergeCell ref="B342:C342"/>
    <mergeCell ref="G342:T342"/>
    <mergeCell ref="B345:D347"/>
    <mergeCell ref="E345:E347"/>
    <mergeCell ref="J345:T347"/>
    <mergeCell ref="F346:G347"/>
    <mergeCell ref="B338:C338"/>
    <mergeCell ref="G338:T338"/>
    <mergeCell ref="B339:C339"/>
    <mergeCell ref="G339:T339"/>
    <mergeCell ref="B340:C340"/>
    <mergeCell ref="G340:T340"/>
    <mergeCell ref="B335:C335"/>
    <mergeCell ref="G335:T335"/>
    <mergeCell ref="B336:C336"/>
    <mergeCell ref="G336:T336"/>
    <mergeCell ref="B337:C337"/>
    <mergeCell ref="G337:T337"/>
    <mergeCell ref="B332:D332"/>
    <mergeCell ref="G332:T332"/>
    <mergeCell ref="B333:C333"/>
    <mergeCell ref="G333:T333"/>
    <mergeCell ref="B334:C334"/>
    <mergeCell ref="G334:T334"/>
    <mergeCell ref="C321:D321"/>
    <mergeCell ref="M321:T321"/>
    <mergeCell ref="B330:D331"/>
    <mergeCell ref="E330:E331"/>
    <mergeCell ref="F330:F331"/>
    <mergeCell ref="G330:T331"/>
    <mergeCell ref="C303:D303"/>
    <mergeCell ref="M303:T303"/>
    <mergeCell ref="C309:D309"/>
    <mergeCell ref="M309:T309"/>
    <mergeCell ref="C315:D315"/>
    <mergeCell ref="M315:T315"/>
    <mergeCell ref="C285:D285"/>
    <mergeCell ref="M285:T285"/>
    <mergeCell ref="C291:D291"/>
    <mergeCell ref="M291:T291"/>
    <mergeCell ref="C297:D297"/>
    <mergeCell ref="M297:T297"/>
    <mergeCell ref="X270:Y271"/>
    <mergeCell ref="B272:D272"/>
    <mergeCell ref="C273:D273"/>
    <mergeCell ref="M273:T273"/>
    <mergeCell ref="C279:D279"/>
    <mergeCell ref="M279:T279"/>
    <mergeCell ref="C260:D260"/>
    <mergeCell ref="M260:T260"/>
    <mergeCell ref="B268:T268"/>
    <mergeCell ref="B270:D271"/>
    <mergeCell ref="K270:L270"/>
    <mergeCell ref="M270:T271"/>
    <mergeCell ref="C242:D242"/>
    <mergeCell ref="M242:T242"/>
    <mergeCell ref="C248:D248"/>
    <mergeCell ref="M248:T248"/>
    <mergeCell ref="C254:D254"/>
    <mergeCell ref="M254:T254"/>
    <mergeCell ref="C224:D224"/>
    <mergeCell ref="M224:T224"/>
    <mergeCell ref="C230:D230"/>
    <mergeCell ref="M230:T230"/>
    <mergeCell ref="C236:D236"/>
    <mergeCell ref="M236:T236"/>
    <mergeCell ref="C206:D206"/>
    <mergeCell ref="M206:T206"/>
    <mergeCell ref="C212:D212"/>
    <mergeCell ref="M212:T212"/>
    <mergeCell ref="C218:D218"/>
    <mergeCell ref="M218:T218"/>
    <mergeCell ref="B201:T201"/>
    <mergeCell ref="B203:D204"/>
    <mergeCell ref="K203:L203"/>
    <mergeCell ref="M203:T204"/>
    <mergeCell ref="X203:Y204"/>
    <mergeCell ref="B205:D205"/>
    <mergeCell ref="C181:D181"/>
    <mergeCell ref="M181:T181"/>
    <mergeCell ref="C187:D187"/>
    <mergeCell ref="M187:T187"/>
    <mergeCell ref="C193:D193"/>
    <mergeCell ref="M193:T193"/>
    <mergeCell ref="C163:D163"/>
    <mergeCell ref="M163:T163"/>
    <mergeCell ref="C169:D169"/>
    <mergeCell ref="M169:T169"/>
    <mergeCell ref="C175:D175"/>
    <mergeCell ref="M175:T175"/>
    <mergeCell ref="C145:D145"/>
    <mergeCell ref="M145:T145"/>
    <mergeCell ref="C151:D151"/>
    <mergeCell ref="M151:T151"/>
    <mergeCell ref="C157:D157"/>
    <mergeCell ref="M157:T157"/>
    <mergeCell ref="B136:D137"/>
    <mergeCell ref="K136:L136"/>
    <mergeCell ref="M136:T137"/>
    <mergeCell ref="X136:Y137"/>
    <mergeCell ref="B138:D138"/>
    <mergeCell ref="C139:D139"/>
    <mergeCell ref="M139:T139"/>
    <mergeCell ref="J58:T58"/>
    <mergeCell ref="J59:T59"/>
    <mergeCell ref="J60:T60"/>
    <mergeCell ref="J61:T61"/>
    <mergeCell ref="J62:T62"/>
    <mergeCell ref="B134:T134"/>
    <mergeCell ref="B67:T67"/>
    <mergeCell ref="B69:D70"/>
    <mergeCell ref="K69:L69"/>
    <mergeCell ref="M69:T70"/>
    <mergeCell ref="X69:Y70"/>
    <mergeCell ref="B71:D71"/>
    <mergeCell ref="C72:D72"/>
    <mergeCell ref="M72:T72"/>
    <mergeCell ref="C78:D78"/>
    <mergeCell ref="M78:T78"/>
    <mergeCell ref="C84:D84"/>
    <mergeCell ref="M84:T84"/>
    <mergeCell ref="C90:D90"/>
    <mergeCell ref="M90:T90"/>
    <mergeCell ref="J52:T52"/>
    <mergeCell ref="J53:T53"/>
    <mergeCell ref="J54:T54"/>
    <mergeCell ref="J55:T55"/>
    <mergeCell ref="J56:T56"/>
    <mergeCell ref="J57:T57"/>
    <mergeCell ref="B47:E47"/>
    <mergeCell ref="J47:T47"/>
    <mergeCell ref="J48:T48"/>
    <mergeCell ref="J49:T49"/>
    <mergeCell ref="J50:T50"/>
    <mergeCell ref="J51:T51"/>
    <mergeCell ref="X43:AB46"/>
    <mergeCell ref="B45:E46"/>
    <mergeCell ref="F45:F46"/>
    <mergeCell ref="G45:G46"/>
    <mergeCell ref="H45:I45"/>
    <mergeCell ref="J45:T46"/>
    <mergeCell ref="B20:T20"/>
    <mergeCell ref="B22:D23"/>
    <mergeCell ref="E22:E23"/>
    <mergeCell ref="H22:H23"/>
    <mergeCell ref="B24:D24"/>
    <mergeCell ref="B43:T43"/>
    <mergeCell ref="B14:D14"/>
    <mergeCell ref="X14:Y14"/>
    <mergeCell ref="AA9:AA11"/>
    <mergeCell ref="AD9:AD11"/>
    <mergeCell ref="AE9:AE11"/>
    <mergeCell ref="G10:G11"/>
    <mergeCell ref="H10:H11"/>
    <mergeCell ref="O10:P10"/>
    <mergeCell ref="Q10:R10"/>
    <mergeCell ref="AB10:AB11"/>
    <mergeCell ref="AC10:AC11"/>
    <mergeCell ref="Z8:Z11"/>
    <mergeCell ref="F9:F11"/>
    <mergeCell ref="I9:I11"/>
    <mergeCell ref="J9:J11"/>
    <mergeCell ref="M9:N10"/>
    <mergeCell ref="S9:T10"/>
    <mergeCell ref="B2:T3"/>
    <mergeCell ref="C5:T5"/>
    <mergeCell ref="B8:D11"/>
    <mergeCell ref="E8:E11"/>
    <mergeCell ref="L8:L11"/>
    <mergeCell ref="X8:Y11"/>
    <mergeCell ref="B12:D12"/>
    <mergeCell ref="X12:Y12"/>
    <mergeCell ref="B13:D13"/>
    <mergeCell ref="X13:Y13"/>
  </mergeCells>
  <phoneticPr fontId="3" type="noConversion"/>
  <conditionalFormatting sqref="D318:T320">
    <cfRule type="cellIs" dxfId="114" priority="3" operator="equal">
      <formula>0</formula>
    </cfRule>
  </conditionalFormatting>
  <conditionalFormatting sqref="E13:J13 V13">
    <cfRule type="cellIs" dxfId="113" priority="14" operator="lessThan">
      <formula>1</formula>
    </cfRule>
    <cfRule type="cellIs" dxfId="112" priority="15" operator="greaterThanOrEqual">
      <formula>1</formula>
    </cfRule>
  </conditionalFormatting>
  <conditionalFormatting sqref="F24:F35">
    <cfRule type="cellIs" dxfId="111" priority="6" operator="lessThan">
      <formula>1</formula>
    </cfRule>
    <cfRule type="cellIs" dxfId="110" priority="7" operator="greaterThan">
      <formula>1</formula>
    </cfRule>
  </conditionalFormatting>
  <conditionalFormatting sqref="I25:I35">
    <cfRule type="cellIs" dxfId="109" priority="8" operator="lessThan">
      <formula>0</formula>
    </cfRule>
    <cfRule type="cellIs" dxfId="108" priority="9" operator="greaterThan">
      <formula>0</formula>
    </cfRule>
  </conditionalFormatting>
  <conditionalFormatting sqref="Z13:AD13">
    <cfRule type="cellIs" dxfId="107" priority="10" operator="lessThan">
      <formula>0.95</formula>
    </cfRule>
    <cfRule type="cellIs" dxfId="106" priority="11" operator="greaterThanOrEqual">
      <formula>0.95</formula>
    </cfRule>
  </conditionalFormatting>
  <conditionalFormatting sqref="AE13">
    <cfRule type="cellIs" dxfId="105" priority="4" operator="lessThan">
      <formula>1</formula>
    </cfRule>
    <cfRule type="cellIs" dxfId="104" priority="5" operator="greaterThanOrEqual">
      <formula>1</formula>
    </cfRule>
  </conditionalFormatting>
  <conditionalFormatting sqref="AH13:AL13">
    <cfRule type="cellIs" dxfId="103" priority="12" operator="lessThan">
      <formula>0.95</formula>
    </cfRule>
    <cfRule type="cellIs" dxfId="102" priority="13" operator="greaterThanOrEqual">
      <formula>0.95</formula>
    </cfRule>
  </conditionalFormatting>
  <hyperlinks>
    <hyperlink ref="X331" r:id="rId1" xr:uid="{B7A1B6D4-DBF8-4BC8-BDCE-7BF9BE280631}"/>
    <hyperlink ref="V336" r:id="rId2" xr:uid="{3BFC85AB-DC8A-4157-9F8D-6E62EC814152}"/>
    <hyperlink ref="X5" r:id="rId3" xr:uid="{51287E85-5A4D-44D7-81D5-EA23A8BC2458}"/>
    <hyperlink ref="V5" r:id="rId4" xr:uid="{A92D3A84-22E7-4694-B660-757AC03C792A}"/>
    <hyperlink ref="W5" r:id="rId5" xr:uid="{F17E7C80-C50C-4D74-B07F-72F6CC3C7879}"/>
    <hyperlink ref="V53" r:id="rId6" xr:uid="{83DEE3C1-7A79-4037-9688-1D75DC8476A2}"/>
    <hyperlink ref="W20" r:id="rId7" xr:uid="{28DE4FF0-9081-4389-ACE0-39D6709B057D}"/>
    <hyperlink ref="X20" r:id="rId8" xr:uid="{381D0ACB-1F8B-4619-8570-B9459BB30A83}"/>
    <hyperlink ref="V20" r:id="rId9" xr:uid="{287EFA06-126B-4B69-B782-133CC2DC2123}"/>
    <hyperlink ref="V49" r:id="rId10" xr:uid="{A6AACAE8-460B-4F55-BA80-C0C0166787CF}"/>
    <hyperlink ref="V50" r:id="rId11" xr:uid="{84D38A8C-58CF-4ED4-B1D8-ED660CD8B4E1}"/>
    <hyperlink ref="V51" r:id="rId12" xr:uid="{B0B6B752-7853-47A6-8F8D-ECB5D801836B}"/>
    <hyperlink ref="V224" r:id="rId13" xr:uid="{65650E23-5517-429D-98B2-DD8FEBFD1E16}"/>
    <hyperlink ref="V230" r:id="rId14" xr:uid="{205BB25C-50CE-4C9A-B5F7-37902BD7A51E}"/>
    <hyperlink ref="V242" r:id="rId15" xr:uid="{A7E3F8B7-DCB6-4D81-B9F6-855DF0129425}"/>
  </hyperlinks>
  <pageMargins left="0.7" right="0.7" top="0.75" bottom="0.75" header="0.3" footer="0.3"/>
  <pageSetup paperSize="9" scale="37" fitToWidth="0" orientation="portrait" r:id="rId16"/>
  <rowBreaks count="1" manualBreakCount="1">
    <brk id="63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4F90-29FF-4853-A6C9-74ADAE379657}">
  <sheetPr>
    <tabColor theme="5"/>
  </sheetPr>
  <dimension ref="B1:O19"/>
  <sheetViews>
    <sheetView showGridLines="0" zoomScale="85" zoomScaleNormal="85" workbookViewId="0">
      <selection activeCell="A13" sqref="A13"/>
    </sheetView>
  </sheetViews>
  <sheetFormatPr defaultColWidth="8.875" defaultRowHeight="15" x14ac:dyDescent="0.25"/>
  <cols>
    <col min="1" max="1" width="2.625" style="609" customWidth="1"/>
    <col min="2" max="2" width="12.375" style="609" customWidth="1"/>
    <col min="3" max="6" width="10.625" style="609" customWidth="1"/>
    <col min="7" max="7" width="50.75" style="609" customWidth="1"/>
    <col min="8" max="8" width="58.875" style="609" customWidth="1"/>
    <col min="9" max="13" width="14" style="611" customWidth="1"/>
    <col min="14" max="14" width="8.875" style="611"/>
    <col min="15" max="16384" width="8.875" style="609"/>
  </cols>
  <sheetData>
    <row r="1" spans="2:15" x14ac:dyDescent="0.25">
      <c r="G1" s="610" t="s">
        <v>724</v>
      </c>
    </row>
    <row r="2" spans="2:15" ht="19.5" x14ac:dyDescent="0.25">
      <c r="B2" s="612" t="s">
        <v>536</v>
      </c>
      <c r="G2" s="613">
        <v>-22</v>
      </c>
    </row>
    <row r="3" spans="2:15" ht="46.15" customHeight="1" x14ac:dyDescent="0.25">
      <c r="B3" s="738" t="s">
        <v>945</v>
      </c>
      <c r="C3" s="738"/>
      <c r="D3" s="738"/>
      <c r="E3" s="738"/>
      <c r="F3" s="738"/>
    </row>
    <row r="4" spans="2:15" x14ac:dyDescent="0.25">
      <c r="H4" s="614"/>
    </row>
    <row r="5" spans="2:15" ht="14.45" customHeight="1" x14ac:dyDescent="0.25">
      <c r="B5" s="739"/>
      <c r="C5" s="740" t="s">
        <v>0</v>
      </c>
      <c r="D5" s="615"/>
      <c r="E5" s="740" t="s">
        <v>15</v>
      </c>
      <c r="F5" s="740"/>
      <c r="G5" s="740" t="s">
        <v>517</v>
      </c>
      <c r="H5" s="741"/>
    </row>
    <row r="6" spans="2:15" ht="14.45" customHeight="1" x14ac:dyDescent="0.25">
      <c r="B6" s="739"/>
      <c r="C6" s="740"/>
      <c r="D6" s="742" t="s">
        <v>1</v>
      </c>
      <c r="E6" s="743" t="s">
        <v>518</v>
      </c>
      <c r="F6" s="616"/>
      <c r="G6" s="743" t="s">
        <v>0</v>
      </c>
      <c r="H6" s="744" t="s">
        <v>519</v>
      </c>
    </row>
    <row r="7" spans="2:15" ht="14.45" customHeight="1" x14ac:dyDescent="0.25">
      <c r="B7" s="739"/>
      <c r="C7" s="740"/>
      <c r="D7" s="742"/>
      <c r="E7" s="743"/>
      <c r="F7" s="617" t="s">
        <v>1</v>
      </c>
      <c r="G7" s="744"/>
      <c r="H7" s="744"/>
    </row>
    <row r="8" spans="2:15" ht="45" x14ac:dyDescent="0.25">
      <c r="B8" s="618" t="s">
        <v>2</v>
      </c>
      <c r="C8" s="619">
        <v>10025</v>
      </c>
      <c r="D8" s="620">
        <v>2.5672215108834826</v>
      </c>
      <c r="E8" s="619">
        <v>10025</v>
      </c>
      <c r="F8" s="620">
        <v>2.5672215108834826</v>
      </c>
      <c r="G8" s="621" t="s">
        <v>30</v>
      </c>
      <c r="H8" s="622" t="s">
        <v>946</v>
      </c>
      <c r="I8" s="517" t="s">
        <v>521</v>
      </c>
      <c r="J8" s="517" t="s">
        <v>652</v>
      </c>
      <c r="K8" s="517" t="s">
        <v>652</v>
      </c>
      <c r="L8" s="517" t="s">
        <v>753</v>
      </c>
    </row>
    <row r="9" spans="2:15" ht="42" customHeight="1" x14ac:dyDescent="0.25">
      <c r="B9" s="618" t="s">
        <v>3</v>
      </c>
      <c r="C9" s="619">
        <v>28970</v>
      </c>
      <c r="D9" s="620">
        <v>73.90306122448979</v>
      </c>
      <c r="E9" s="619">
        <v>28970</v>
      </c>
      <c r="F9" s="620">
        <v>73.90306122448979</v>
      </c>
      <c r="G9" s="621" t="s">
        <v>30</v>
      </c>
      <c r="H9" s="622" t="s">
        <v>947</v>
      </c>
      <c r="I9" s="517" t="s">
        <v>656</v>
      </c>
      <c r="J9" s="517" t="s">
        <v>657</v>
      </c>
      <c r="K9" s="517" t="s">
        <v>879</v>
      </c>
      <c r="L9" s="522" t="s">
        <v>948</v>
      </c>
    </row>
    <row r="10" spans="2:15" ht="42" customHeight="1" x14ac:dyDescent="0.25">
      <c r="B10" s="618" t="s">
        <v>4</v>
      </c>
      <c r="C10" s="619">
        <v>461</v>
      </c>
      <c r="D10" s="620">
        <v>1.3323699421965318</v>
      </c>
      <c r="E10" s="619">
        <v>461</v>
      </c>
      <c r="F10" s="620">
        <v>1.3323699421965318</v>
      </c>
      <c r="G10" s="621" t="s">
        <v>30</v>
      </c>
      <c r="H10" s="622" t="s">
        <v>949</v>
      </c>
      <c r="I10" s="517" t="s">
        <v>657</v>
      </c>
      <c r="J10" s="517" t="s">
        <v>880</v>
      </c>
    </row>
    <row r="11" spans="2:15" ht="42" customHeight="1" x14ac:dyDescent="0.25">
      <c r="B11" s="618" t="s">
        <v>5</v>
      </c>
      <c r="C11" s="619">
        <v>817</v>
      </c>
      <c r="D11" s="620">
        <v>2.0024509803921569</v>
      </c>
      <c r="E11" s="619">
        <v>817</v>
      </c>
      <c r="F11" s="620">
        <v>2.0024509803921569</v>
      </c>
      <c r="G11" s="621" t="s">
        <v>30</v>
      </c>
      <c r="H11" s="622" t="s">
        <v>949</v>
      </c>
      <c r="I11" s="517" t="s">
        <v>657</v>
      </c>
      <c r="J11" s="517" t="s">
        <v>880</v>
      </c>
    </row>
    <row r="12" spans="2:15" ht="42" customHeight="1" x14ac:dyDescent="0.25">
      <c r="B12" s="618" t="s">
        <v>6</v>
      </c>
      <c r="C12" s="619">
        <v>4470</v>
      </c>
      <c r="D12" s="620">
        <v>2.4439584472389284</v>
      </c>
      <c r="E12" s="619">
        <v>4470</v>
      </c>
      <c r="F12" s="620">
        <v>2.4439584472389284</v>
      </c>
      <c r="G12" s="621" t="s">
        <v>30</v>
      </c>
      <c r="H12" s="622" t="s">
        <v>950</v>
      </c>
      <c r="I12" s="522" t="s">
        <v>526</v>
      </c>
      <c r="J12" s="522" t="s">
        <v>882</v>
      </c>
      <c r="K12" s="522" t="s">
        <v>882</v>
      </c>
    </row>
    <row r="13" spans="2:15" ht="45" x14ac:dyDescent="0.25">
      <c r="B13" s="618" t="s">
        <v>7</v>
      </c>
      <c r="C13" s="619">
        <v>378</v>
      </c>
      <c r="D13" s="620">
        <v>3.3451327433628317</v>
      </c>
      <c r="E13" s="619">
        <v>378</v>
      </c>
      <c r="F13" s="620">
        <v>3.3451327433628317</v>
      </c>
      <c r="G13" s="621" t="s">
        <v>30</v>
      </c>
      <c r="H13" s="622" t="s">
        <v>951</v>
      </c>
      <c r="I13" s="522" t="s">
        <v>526</v>
      </c>
      <c r="J13" s="522" t="s">
        <v>880</v>
      </c>
      <c r="K13" s="517" t="s">
        <v>884</v>
      </c>
    </row>
    <row r="14" spans="2:15" ht="42" customHeight="1" x14ac:dyDescent="0.25">
      <c r="B14" s="618" t="s">
        <v>13</v>
      </c>
      <c r="C14" s="619">
        <v>1205</v>
      </c>
      <c r="D14" s="620">
        <v>2.2191528545119708</v>
      </c>
      <c r="E14" s="619">
        <v>1205</v>
      </c>
      <c r="F14" s="620">
        <v>2.2191528545119708</v>
      </c>
      <c r="G14" s="621" t="s">
        <v>30</v>
      </c>
      <c r="H14" s="622" t="s">
        <v>952</v>
      </c>
      <c r="I14" s="522" t="s">
        <v>660</v>
      </c>
      <c r="J14" s="522" t="s">
        <v>657</v>
      </c>
      <c r="K14" s="522" t="s">
        <v>882</v>
      </c>
      <c r="L14" s="525" t="s">
        <v>953</v>
      </c>
      <c r="M14" s="522"/>
    </row>
    <row r="15" spans="2:15" ht="45" x14ac:dyDescent="0.25">
      <c r="B15" s="618" t="s">
        <v>646</v>
      </c>
      <c r="C15" s="619">
        <v>4155</v>
      </c>
      <c r="D15" s="620">
        <v>1.3173747622067216</v>
      </c>
      <c r="E15" s="619">
        <v>4155</v>
      </c>
      <c r="F15" s="620">
        <v>1.3173747622067216</v>
      </c>
      <c r="G15" s="621" t="s">
        <v>30</v>
      </c>
      <c r="H15" s="622" t="s">
        <v>954</v>
      </c>
      <c r="I15" s="517" t="s">
        <v>657</v>
      </c>
      <c r="J15" s="517" t="s">
        <v>887</v>
      </c>
      <c r="K15" s="517" t="s">
        <v>882</v>
      </c>
      <c r="O15" s="611"/>
    </row>
    <row r="16" spans="2:15" ht="42" customHeight="1" x14ac:dyDescent="0.25">
      <c r="B16" s="618" t="s">
        <v>9</v>
      </c>
      <c r="C16" s="619">
        <v>554</v>
      </c>
      <c r="D16" s="620">
        <v>2.4954954954954953</v>
      </c>
      <c r="E16" s="619">
        <v>554</v>
      </c>
      <c r="F16" s="620">
        <v>2.4954954954954953</v>
      </c>
      <c r="G16" s="621" t="s">
        <v>30</v>
      </c>
      <c r="H16" s="622" t="s">
        <v>955</v>
      </c>
      <c r="I16" s="517" t="s">
        <v>657</v>
      </c>
      <c r="J16" s="517" t="s">
        <v>882</v>
      </c>
      <c r="K16" s="517" t="s">
        <v>884</v>
      </c>
    </row>
    <row r="17" spans="2:14" ht="60" customHeight="1" x14ac:dyDescent="0.25">
      <c r="B17" s="618" t="s">
        <v>10</v>
      </c>
      <c r="C17" s="619">
        <v>3914</v>
      </c>
      <c r="D17" s="620">
        <v>6.7951388888888893</v>
      </c>
      <c r="E17" s="619">
        <v>3914</v>
      </c>
      <c r="F17" s="620">
        <v>6.7951388888888893</v>
      </c>
      <c r="G17" s="621" t="s">
        <v>30</v>
      </c>
      <c r="H17" s="622" t="s">
        <v>956</v>
      </c>
      <c r="I17" s="517" t="s">
        <v>521</v>
      </c>
      <c r="J17" s="517" t="s">
        <v>653</v>
      </c>
      <c r="K17" s="517" t="s">
        <v>654</v>
      </c>
      <c r="L17" s="517" t="s">
        <v>758</v>
      </c>
      <c r="M17" s="517" t="s">
        <v>759</v>
      </c>
    </row>
    <row r="18" spans="2:14" ht="75" x14ac:dyDescent="0.25">
      <c r="B18" s="618" t="s">
        <v>12</v>
      </c>
      <c r="C18" s="619">
        <v>11664</v>
      </c>
      <c r="D18" s="620">
        <v>2.2319173363949485</v>
      </c>
      <c r="E18" s="619">
        <v>11664</v>
      </c>
      <c r="F18" s="620">
        <v>2.2319173363949485</v>
      </c>
      <c r="G18" s="621" t="s">
        <v>30</v>
      </c>
      <c r="H18" s="622" t="s">
        <v>957</v>
      </c>
      <c r="I18" s="522" t="s">
        <v>533</v>
      </c>
      <c r="J18" s="522" t="s">
        <v>882</v>
      </c>
      <c r="K18" s="517" t="s">
        <v>889</v>
      </c>
      <c r="L18" s="522" t="s">
        <v>890</v>
      </c>
      <c r="M18" s="517" t="s">
        <v>891</v>
      </c>
      <c r="N18" s="522" t="s">
        <v>958</v>
      </c>
    </row>
    <row r="19" spans="2:14" ht="63" customHeight="1" x14ac:dyDescent="0.25">
      <c r="B19" s="618" t="s">
        <v>534</v>
      </c>
      <c r="C19" s="619">
        <v>2373</v>
      </c>
      <c r="D19" s="620">
        <v>1.666432584269663</v>
      </c>
      <c r="E19" s="619">
        <v>2373</v>
      </c>
      <c r="F19" s="620">
        <v>1.666432584269663</v>
      </c>
      <c r="G19" s="621" t="s">
        <v>30</v>
      </c>
      <c r="H19" s="622" t="s">
        <v>959</v>
      </c>
      <c r="I19" s="522" t="s">
        <v>657</v>
      </c>
      <c r="J19" s="522" t="s">
        <v>660</v>
      </c>
      <c r="K19" s="522" t="s">
        <v>882</v>
      </c>
      <c r="M19" s="522"/>
      <c r="N19" s="522"/>
    </row>
  </sheetData>
  <mergeCells count="9">
    <mergeCell ref="B3:F3"/>
    <mergeCell ref="B5:B7"/>
    <mergeCell ref="C5:C7"/>
    <mergeCell ref="E5:F5"/>
    <mergeCell ref="G5:H5"/>
    <mergeCell ref="D6:D7"/>
    <mergeCell ref="E6:E7"/>
    <mergeCell ref="G6:G7"/>
    <mergeCell ref="H6:H7"/>
  </mergeCells>
  <phoneticPr fontId="3" type="noConversion"/>
  <conditionalFormatting sqref="D8:D19">
    <cfRule type="cellIs" dxfId="101" priority="1" operator="greaterThanOrEqual">
      <formula>0.95</formula>
    </cfRule>
    <cfRule type="cellIs" dxfId="100" priority="2" operator="lessThan">
      <formula>0.95</formula>
    </cfRule>
  </conditionalFormatting>
  <conditionalFormatting sqref="F8:F19">
    <cfRule type="cellIs" dxfId="99" priority="3" operator="greaterThanOrEqual">
      <formula>0.95</formula>
    </cfRule>
    <cfRule type="cellIs" dxfId="98" priority="4" operator="lessThan">
      <formula>0.95</formula>
    </cfRule>
  </conditionalFormatting>
  <hyperlinks>
    <hyperlink ref="J18" r:id="rId1" display="X" xr:uid="{BDA251DC-7AB7-49D1-9F8E-B9BE2D80F8F0}"/>
    <hyperlink ref="J10" r:id="rId2" display="NEWS" xr:uid="{A1CB5364-866C-4004-A094-54AB3FFE5A26}"/>
    <hyperlink ref="J11" r:id="rId3" location="google_vignette" display="NEWS" xr:uid="{DFA14442-3C37-47D5-8378-5FC558CE2812}"/>
    <hyperlink ref="I13" r:id="rId4" display="Pre-PR (TT)" xr:uid="{30C3E1E8-7A4F-4F22-BFD7-94C01B5BD2D7}"/>
    <hyperlink ref="J16" r:id="rId5" display="Forum" xr:uid="{A9F4149D-F718-4548-90A1-27C474B4B3FD}"/>
    <hyperlink ref="I12" r:id="rId6" display="Pre-PR (TT)" xr:uid="{2EBDF083-24EB-429E-BC3F-CF6023EBA9AB}"/>
    <hyperlink ref="I8" r:id="rId7" display="IG" xr:uid="{BF659288-D3ED-4B09-AAFC-87257F12D46E}"/>
    <hyperlink ref="J8" r:id="rId8" xr:uid="{627F7BE6-8E0A-4C2B-B4C5-67840A8B0870}"/>
    <hyperlink ref="I17" r:id="rId9" display="IG" xr:uid="{4353801E-4511-45CD-8A1C-5F01408BCD75}"/>
    <hyperlink ref="K19" r:id="rId10" xr:uid="{AFF1F3AA-92A0-42FC-B91E-4163EC5FAE91}"/>
    <hyperlink ref="I18" r:id="rId11" xr:uid="{4768B0FD-FD7A-4EE0-ADF8-6E23C29D082D}"/>
    <hyperlink ref="J17" r:id="rId12" display="News" xr:uid="{80A1CA34-7F0A-4162-A78C-85A81990657B}"/>
    <hyperlink ref="I10" r:id="rId13" xr:uid="{D669E4FE-EE7B-4187-9C76-8608C00B659E}"/>
    <hyperlink ref="K9" r:id="rId14" display="#ExploreGalaxy" xr:uid="{88F3E029-FE4C-421E-BF15-82B87F317C02}"/>
    <hyperlink ref="I14" r:id="rId15" xr:uid="{70CDECD1-B6BD-4B5F-9B76-A574D4D80CD2}"/>
    <hyperlink ref="J14" r:id="rId16" xr:uid="{E9F8903C-70B2-42EC-832B-6134C3D7BAD3}"/>
    <hyperlink ref="I9" r:id="rId17" display="Pre PR(IG)" xr:uid="{940419A6-1B88-4FBB-B62B-2E46F1DF32DC}"/>
    <hyperlink ref="J9" r:id="rId18" display="https://www.instagram.com/reels/DUCHbHEj4av/" xr:uid="{2064DFC8-F221-44F1-85B0-D27A751B92F4}"/>
    <hyperlink ref="I19" r:id="rId19" xr:uid="{822B7AEF-215D-4FFE-8A02-6DE84210CBAF}"/>
    <hyperlink ref="J19" r:id="rId20" xr:uid="{ADED3419-7D4A-4366-B0A8-43C9D7637E53}"/>
    <hyperlink ref="J12" r:id="rId21" display="Micro 인플" xr:uid="{CC1D9F3F-C6DA-4C9F-8E3E-89B6EE73AE0C}"/>
    <hyperlink ref="L17" r:id="rId22" location="M700899" display="#FeitoComGalaxy" xr:uid="{B55EE722-527C-42B2-9B02-3E53964D3205}"/>
    <hyperlink ref="I11" r:id="rId23" xr:uid="{35012E76-0379-4F8C-A83E-E9BD3D31D1C2}"/>
    <hyperlink ref="K17" r:id="rId24" xr:uid="{28273180-DC09-4312-BA60-C692EAA27952}"/>
    <hyperlink ref="K16" r:id="rId25" location="M132570" display="Forum" xr:uid="{FFBBCCF5-B0A1-4AF2-AA76-8CC2F3182CD4}"/>
    <hyperlink ref="I16" r:id="rId26" xr:uid="{37B0E07A-DF6B-465B-9953-361B9AA7797B}"/>
    <hyperlink ref="J13" r:id="rId27" display="News" xr:uid="{24B16D39-4D27-4D01-BDA5-DAC543354B71}"/>
    <hyperlink ref="I15" r:id="rId28" xr:uid="{CAABF625-9A0F-4D7D-B5E7-989A4621EE5F}"/>
    <hyperlink ref="K15" r:id="rId29" display="X" xr:uid="{93DFCCDA-68E9-40CA-8204-4346665E6BB2}"/>
    <hyperlink ref="K8" r:id="rId30" xr:uid="{5F4D01C2-0F61-4183-B9BB-0E69D78CD3C1}"/>
    <hyperlink ref="K12" r:id="rId31" display="Rumor" xr:uid="{A770AD33-998A-4778-90BF-E7FA71DBF0C5}"/>
    <hyperlink ref="L8" r:id="rId32" xr:uid="{4083668B-443A-400A-9EC0-C59033F96A54}"/>
    <hyperlink ref="M17" r:id="rId33" xr:uid="{F39FFFC0-204A-4117-AB00-97CB4B9852F0}"/>
    <hyperlink ref="K18" r:id="rId34" display="withGalaxy" xr:uid="{468372D4-2EB1-473B-A246-5D685C85F9CB}"/>
    <hyperlink ref="K14" r:id="rId35" xr:uid="{EBF71D52-C691-44CD-9D13-AA73C363DA50}"/>
    <hyperlink ref="K13" r:id="rId36" location="post-34411060" xr:uid="{C59216B1-2843-4ED9-A52B-A212B422503F}"/>
    <hyperlink ref="L18" r:id="rId37" xr:uid="{9B47FBC5-8F8C-451B-84CE-7BE98AC5615A}"/>
    <hyperlink ref="L14" r:id="rId38" xr:uid="{214C1D9B-C930-4184-9F6F-7A30F85B30F1}"/>
    <hyperlink ref="M18" r:id="rId39" xr:uid="{0C374AEA-36CB-43F2-B9FD-E8E52D43C1A1}"/>
    <hyperlink ref="J15" r:id="rId40" xr:uid="{C76702DF-BCBA-4D96-B216-3C0FB355DDC3}"/>
    <hyperlink ref="N18" r:id="rId41" xr:uid="{36900C48-047D-4EE6-8A5B-88479DE421C9}"/>
    <hyperlink ref="L9" r:id="rId42" xr:uid="{921C16A9-6FA7-4DD4-821E-88A8243D795C}"/>
  </hyperlinks>
  <pageMargins left="0.7" right="0.7" top="0.75" bottom="0.75" header="0.3" footer="0.3"/>
  <pageSetup scale="43" orientation="portrait" r:id="rId4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605E-C955-4FC3-AE00-565BAC980748}">
  <sheetPr>
    <tabColor theme="5"/>
  </sheetPr>
  <dimension ref="B1:O19"/>
  <sheetViews>
    <sheetView showGridLines="0" zoomScale="85" zoomScaleNormal="85" workbookViewId="0">
      <selection activeCell="C5" sqref="C5:C7"/>
    </sheetView>
  </sheetViews>
  <sheetFormatPr defaultColWidth="8.875" defaultRowHeight="15" x14ac:dyDescent="0.25"/>
  <cols>
    <col min="1" max="1" width="2.625" style="586" customWidth="1"/>
    <col min="2" max="2" width="12.5" style="586" customWidth="1"/>
    <col min="3" max="6" width="10.625" style="586" customWidth="1"/>
    <col min="7" max="7" width="50.75" style="586" customWidth="1"/>
    <col min="8" max="8" width="58.875" style="586" customWidth="1"/>
    <col min="9" max="13" width="14" style="588" customWidth="1"/>
    <col min="14" max="14" width="8.875" style="588"/>
    <col min="15" max="16384" width="8.875" style="586"/>
  </cols>
  <sheetData>
    <row r="1" spans="2:15" x14ac:dyDescent="0.25">
      <c r="G1" s="587" t="s">
        <v>724</v>
      </c>
    </row>
    <row r="2" spans="2:15" ht="19.5" x14ac:dyDescent="0.25">
      <c r="B2" s="589" t="s">
        <v>536</v>
      </c>
      <c r="G2" s="590">
        <v>-23</v>
      </c>
    </row>
    <row r="3" spans="2:15" ht="52.9" customHeight="1" x14ac:dyDescent="0.25">
      <c r="B3" s="745" t="s">
        <v>877</v>
      </c>
      <c r="C3" s="745"/>
      <c r="D3" s="745"/>
      <c r="E3" s="745"/>
      <c r="F3" s="745"/>
    </row>
    <row r="4" spans="2:15" x14ac:dyDescent="0.25">
      <c r="H4" s="591"/>
    </row>
    <row r="5" spans="2:15" ht="14.45" customHeight="1" x14ac:dyDescent="0.25">
      <c r="B5" s="746"/>
      <c r="C5" s="747" t="s">
        <v>0</v>
      </c>
      <c r="D5" s="592"/>
      <c r="E5" s="747" t="s">
        <v>15</v>
      </c>
      <c r="F5" s="747"/>
      <c r="G5" s="747" t="s">
        <v>517</v>
      </c>
      <c r="H5" s="748"/>
    </row>
    <row r="6" spans="2:15" ht="14.45" customHeight="1" x14ac:dyDescent="0.25">
      <c r="B6" s="746"/>
      <c r="C6" s="747"/>
      <c r="D6" s="749" t="s">
        <v>1</v>
      </c>
      <c r="E6" s="750" t="s">
        <v>518</v>
      </c>
      <c r="F6" s="593"/>
      <c r="G6" s="750" t="s">
        <v>0</v>
      </c>
      <c r="H6" s="751" t="s">
        <v>519</v>
      </c>
    </row>
    <row r="7" spans="2:15" ht="14.45" customHeight="1" x14ac:dyDescent="0.25">
      <c r="B7" s="746"/>
      <c r="C7" s="747"/>
      <c r="D7" s="749"/>
      <c r="E7" s="750"/>
      <c r="F7" s="594" t="s">
        <v>1</v>
      </c>
      <c r="G7" s="751"/>
      <c r="H7" s="751"/>
    </row>
    <row r="8" spans="2:15" ht="45" x14ac:dyDescent="0.25">
      <c r="B8" s="595" t="s">
        <v>2</v>
      </c>
      <c r="C8" s="596">
        <v>8891</v>
      </c>
      <c r="D8" s="597">
        <v>2.5431922196796339</v>
      </c>
      <c r="E8" s="596">
        <v>8891</v>
      </c>
      <c r="F8" s="597">
        <v>2.5431922196796339</v>
      </c>
      <c r="G8" s="598" t="s">
        <v>30</v>
      </c>
      <c r="H8" s="599" t="s">
        <v>804</v>
      </c>
      <c r="I8" s="517" t="s">
        <v>521</v>
      </c>
      <c r="J8" s="517" t="s">
        <v>652</v>
      </c>
      <c r="K8" s="517" t="s">
        <v>652</v>
      </c>
      <c r="L8" s="517" t="s">
        <v>753</v>
      </c>
    </row>
    <row r="9" spans="2:15" ht="42" customHeight="1" x14ac:dyDescent="0.25">
      <c r="B9" s="595" t="s">
        <v>3</v>
      </c>
      <c r="C9" s="596">
        <v>22555</v>
      </c>
      <c r="D9" s="597">
        <v>68.765243902439025</v>
      </c>
      <c r="E9" s="596">
        <v>22555</v>
      </c>
      <c r="F9" s="597">
        <v>68.765243902439025</v>
      </c>
      <c r="G9" s="598" t="s">
        <v>30</v>
      </c>
      <c r="H9" s="599" t="s">
        <v>878</v>
      </c>
      <c r="I9" s="517" t="s">
        <v>656</v>
      </c>
      <c r="J9" s="517" t="s">
        <v>657</v>
      </c>
      <c r="K9" s="517" t="s">
        <v>879</v>
      </c>
    </row>
    <row r="10" spans="2:15" ht="42" customHeight="1" x14ac:dyDescent="0.25">
      <c r="B10" s="595" t="s">
        <v>4</v>
      </c>
      <c r="C10" s="596">
        <v>368</v>
      </c>
      <c r="D10" s="597">
        <v>1.2867132867132867</v>
      </c>
      <c r="E10" s="596">
        <v>368</v>
      </c>
      <c r="F10" s="597">
        <v>1.2867132867132867</v>
      </c>
      <c r="G10" s="598" t="s">
        <v>30</v>
      </c>
      <c r="H10" s="599" t="s">
        <v>643</v>
      </c>
      <c r="I10" s="517" t="s">
        <v>657</v>
      </c>
      <c r="J10" s="517" t="s">
        <v>880</v>
      </c>
    </row>
    <row r="11" spans="2:15" ht="42" customHeight="1" x14ac:dyDescent="0.25">
      <c r="B11" s="595" t="s">
        <v>5</v>
      </c>
      <c r="C11" s="596">
        <v>724</v>
      </c>
      <c r="D11" s="597">
        <v>2.0394366197183098</v>
      </c>
      <c r="E11" s="596">
        <v>724</v>
      </c>
      <c r="F11" s="597">
        <v>2.0394366197183098</v>
      </c>
      <c r="G11" s="598" t="s">
        <v>30</v>
      </c>
      <c r="H11" s="599" t="s">
        <v>881</v>
      </c>
      <c r="I11" s="517" t="s">
        <v>657</v>
      </c>
      <c r="J11" s="517" t="s">
        <v>880</v>
      </c>
    </row>
    <row r="12" spans="2:15" ht="42" customHeight="1" x14ac:dyDescent="0.25">
      <c r="B12" s="595" t="s">
        <v>6</v>
      </c>
      <c r="C12" s="596">
        <v>3903</v>
      </c>
      <c r="D12" s="597">
        <v>2.2176136363636365</v>
      </c>
      <c r="E12" s="596">
        <v>3903</v>
      </c>
      <c r="F12" s="597">
        <v>2.2176136363636365</v>
      </c>
      <c r="G12" s="598" t="s">
        <v>30</v>
      </c>
      <c r="H12" s="599" t="s">
        <v>754</v>
      </c>
      <c r="I12" s="522" t="s">
        <v>526</v>
      </c>
      <c r="J12" s="522" t="s">
        <v>882</v>
      </c>
      <c r="K12" s="522" t="s">
        <v>882</v>
      </c>
    </row>
    <row r="13" spans="2:15" ht="45" x14ac:dyDescent="0.25">
      <c r="B13" s="595" t="s">
        <v>7</v>
      </c>
      <c r="C13" s="596">
        <v>303</v>
      </c>
      <c r="D13" s="597">
        <v>3.4827586206896552</v>
      </c>
      <c r="E13" s="596">
        <v>303</v>
      </c>
      <c r="F13" s="597">
        <v>3.4827586206896552</v>
      </c>
      <c r="G13" s="598" t="s">
        <v>30</v>
      </c>
      <c r="H13" s="599" t="s">
        <v>883</v>
      </c>
      <c r="I13" s="522" t="s">
        <v>526</v>
      </c>
      <c r="J13" s="522" t="s">
        <v>880</v>
      </c>
      <c r="K13" s="517" t="s">
        <v>884</v>
      </c>
    </row>
    <row r="14" spans="2:15" ht="45" x14ac:dyDescent="0.25">
      <c r="B14" s="595" t="s">
        <v>13</v>
      </c>
      <c r="C14" s="596">
        <v>1021</v>
      </c>
      <c r="D14" s="600">
        <v>3.9468089218756039E-2</v>
      </c>
      <c r="E14" s="596">
        <v>1021</v>
      </c>
      <c r="F14" s="600">
        <v>3.9468089218756039E-2</v>
      </c>
      <c r="G14" s="598" t="s">
        <v>30</v>
      </c>
      <c r="H14" s="599" t="s">
        <v>885</v>
      </c>
      <c r="I14" s="522" t="s">
        <v>660</v>
      </c>
      <c r="J14" s="522" t="s">
        <v>657</v>
      </c>
      <c r="K14" s="517" t="s">
        <v>882</v>
      </c>
      <c r="L14" s="525" t="s">
        <v>538</v>
      </c>
      <c r="M14" s="522"/>
    </row>
    <row r="15" spans="2:15" ht="45" x14ac:dyDescent="0.25">
      <c r="B15" s="595" t="s">
        <v>646</v>
      </c>
      <c r="C15" s="596">
        <v>3706</v>
      </c>
      <c r="D15" s="597">
        <v>1.3451905626134302</v>
      </c>
      <c r="E15" s="596">
        <v>3706</v>
      </c>
      <c r="F15" s="597">
        <v>1.3451905626134302</v>
      </c>
      <c r="G15" s="598" t="s">
        <v>30</v>
      </c>
      <c r="H15" s="599" t="s">
        <v>886</v>
      </c>
      <c r="I15" s="517" t="s">
        <v>657</v>
      </c>
      <c r="J15" s="517" t="s">
        <v>887</v>
      </c>
      <c r="K15" s="517" t="s">
        <v>882</v>
      </c>
      <c r="O15" s="588"/>
    </row>
    <row r="16" spans="2:15" ht="42" customHeight="1" x14ac:dyDescent="0.25">
      <c r="B16" s="595" t="s">
        <v>9</v>
      </c>
      <c r="C16" s="596">
        <v>472</v>
      </c>
      <c r="D16" s="597">
        <v>2.4973544973544972</v>
      </c>
      <c r="E16" s="596">
        <v>472</v>
      </c>
      <c r="F16" s="597">
        <v>2.4973544973544972</v>
      </c>
      <c r="G16" s="598" t="s">
        <v>30</v>
      </c>
      <c r="H16" s="599" t="s">
        <v>648</v>
      </c>
      <c r="I16" s="517" t="s">
        <v>657</v>
      </c>
      <c r="J16" s="517" t="s">
        <v>882</v>
      </c>
      <c r="K16" s="517" t="s">
        <v>884</v>
      </c>
    </row>
    <row r="17" spans="2:14" ht="60" customHeight="1" x14ac:dyDescent="0.25">
      <c r="B17" s="595" t="s">
        <v>10</v>
      </c>
      <c r="C17" s="596">
        <v>3482</v>
      </c>
      <c r="D17" s="597">
        <v>6.6961538461538463</v>
      </c>
      <c r="E17" s="596">
        <v>3482</v>
      </c>
      <c r="F17" s="597">
        <v>6.6961538461538463</v>
      </c>
      <c r="G17" s="598" t="s">
        <v>30</v>
      </c>
      <c r="H17" s="599" t="s">
        <v>820</v>
      </c>
      <c r="I17" s="517" t="s">
        <v>521</v>
      </c>
      <c r="J17" s="517" t="s">
        <v>653</v>
      </c>
      <c r="K17" s="517" t="s">
        <v>654</v>
      </c>
      <c r="L17" s="517" t="s">
        <v>758</v>
      </c>
      <c r="M17" s="517" t="s">
        <v>759</v>
      </c>
    </row>
    <row r="18" spans="2:14" ht="60" x14ac:dyDescent="0.25">
      <c r="B18" s="595" t="s">
        <v>12</v>
      </c>
      <c r="C18" s="596">
        <v>10723</v>
      </c>
      <c r="D18" s="597">
        <v>2.4627928341754708</v>
      </c>
      <c r="E18" s="596">
        <v>10723</v>
      </c>
      <c r="F18" s="597">
        <v>2.4627928341754708</v>
      </c>
      <c r="G18" s="598" t="s">
        <v>30</v>
      </c>
      <c r="H18" s="599" t="s">
        <v>888</v>
      </c>
      <c r="I18" s="522" t="s">
        <v>533</v>
      </c>
      <c r="J18" s="522" t="s">
        <v>882</v>
      </c>
      <c r="K18" s="517" t="s">
        <v>889</v>
      </c>
      <c r="L18" s="522" t="s">
        <v>890</v>
      </c>
      <c r="M18" s="517" t="s">
        <v>891</v>
      </c>
      <c r="N18" s="517"/>
    </row>
    <row r="19" spans="2:14" ht="58.9" customHeight="1" x14ac:dyDescent="0.25">
      <c r="B19" s="595" t="s">
        <v>534</v>
      </c>
      <c r="C19" s="596">
        <v>2164</v>
      </c>
      <c r="D19" s="597">
        <v>1.7052797478329393</v>
      </c>
      <c r="E19" s="596">
        <v>2164</v>
      </c>
      <c r="F19" s="597">
        <v>1.7052797478329393</v>
      </c>
      <c r="G19" s="598" t="s">
        <v>30</v>
      </c>
      <c r="H19" s="599" t="s">
        <v>892</v>
      </c>
      <c r="I19" s="522" t="s">
        <v>657</v>
      </c>
      <c r="J19" s="522" t="s">
        <v>660</v>
      </c>
      <c r="K19" s="522" t="s">
        <v>882</v>
      </c>
      <c r="M19" s="522"/>
      <c r="N19" s="522"/>
    </row>
  </sheetData>
  <mergeCells count="9">
    <mergeCell ref="B3:F3"/>
    <mergeCell ref="B5:B7"/>
    <mergeCell ref="C5:C7"/>
    <mergeCell ref="E5:F5"/>
    <mergeCell ref="G5:H5"/>
    <mergeCell ref="D6:D7"/>
    <mergeCell ref="E6:E7"/>
    <mergeCell ref="G6:G7"/>
    <mergeCell ref="H6:H7"/>
  </mergeCells>
  <phoneticPr fontId="3" type="noConversion"/>
  <conditionalFormatting sqref="D8:D19">
    <cfRule type="cellIs" dxfId="97" priority="1" operator="greaterThanOrEqual">
      <formula>0.95</formula>
    </cfRule>
    <cfRule type="cellIs" dxfId="96" priority="2" operator="lessThan">
      <formula>0.95</formula>
    </cfRule>
  </conditionalFormatting>
  <conditionalFormatting sqref="F8:F19">
    <cfRule type="cellIs" dxfId="95" priority="3" operator="greaterThanOrEqual">
      <formula>0.95</formula>
    </cfRule>
    <cfRule type="cellIs" dxfId="94" priority="4" operator="lessThan">
      <formula>0.95</formula>
    </cfRule>
  </conditionalFormatting>
  <hyperlinks>
    <hyperlink ref="J18" r:id="rId1" display="X" xr:uid="{09B64825-B5B7-477D-A985-A2F6CB9C79E1}"/>
    <hyperlink ref="J10" r:id="rId2" display="NEWS" xr:uid="{D07CE3BF-A2E1-4BE7-9D0E-078113914296}"/>
    <hyperlink ref="J11" r:id="rId3" location="google_vignette" display="NEWS" xr:uid="{FFA425CF-9EF9-41A3-B26E-E1A6B03F6B72}"/>
    <hyperlink ref="I13" r:id="rId4" display="Pre-PR (TT)" xr:uid="{F76F06AF-77B5-4702-A723-C81979BB85EA}"/>
    <hyperlink ref="J16" r:id="rId5" display="Forum" xr:uid="{030E51AB-FCF1-41EB-8ACA-4CD722E1F5F2}"/>
    <hyperlink ref="J15" r:id="rId6" display="Rumor" xr:uid="{1097218E-067F-4A19-8324-7252B182DB31}"/>
    <hyperlink ref="I12" r:id="rId7" display="Pre-PR (TT)" xr:uid="{4DB668D0-F083-4722-BFD0-DFD29096C4E3}"/>
    <hyperlink ref="I8" r:id="rId8" display="IG" xr:uid="{3B63602D-9359-42EC-A8F3-F8A3EFE44554}"/>
    <hyperlink ref="J8" r:id="rId9" xr:uid="{08A47837-8A32-4BDA-A36A-E36CE38B4908}"/>
    <hyperlink ref="I17" r:id="rId10" display="IG" xr:uid="{1E4C2FBC-096C-488C-AD25-48B08E02C364}"/>
    <hyperlink ref="K19" r:id="rId11" xr:uid="{41188BF0-AEDB-4DD8-AF52-34E6E79F3C33}"/>
    <hyperlink ref="I18" r:id="rId12" xr:uid="{395CED25-FA9D-4F1A-B9DF-2792469964CC}"/>
    <hyperlink ref="J17" r:id="rId13" display="News" xr:uid="{F15C94EF-BC34-4029-8C30-E202A9CE78ED}"/>
    <hyperlink ref="I10" r:id="rId14" xr:uid="{026D9DB1-136F-44EA-8E76-D2044FC26356}"/>
    <hyperlink ref="K9" r:id="rId15" display="#ExploreGalaxy" xr:uid="{3F0E8C2A-77D2-4641-9EAA-4DBE349C0E2D}"/>
    <hyperlink ref="L9" r:id="rId16" display="https://www.instagram.com/reels/DUCHbHEj4av/" xr:uid="{401DB4B5-EDB0-4084-935D-C1AC44A7255A}"/>
    <hyperlink ref="I14" r:id="rId17" xr:uid="{2D96F42E-EC61-446F-9447-A75D3FD1D1E8}"/>
    <hyperlink ref="J14" r:id="rId18" xr:uid="{27160BE8-5621-49EF-B233-440213129110}"/>
    <hyperlink ref="I9" r:id="rId19" display="Pre PR(IG)" xr:uid="{77FA2D61-0159-4BC2-BC3F-828FB0026639}"/>
    <hyperlink ref="J9" r:id="rId20" display="https://www.instagram.com/reels/DUCHbHEj4av/" xr:uid="{53D2F9D3-877C-4B3E-8E8B-5C028D63A64A}"/>
    <hyperlink ref="I19" r:id="rId21" xr:uid="{3128903C-80AF-42BA-9DF8-EA71254B1268}"/>
    <hyperlink ref="J19" r:id="rId22" xr:uid="{3B371D8C-C791-40AD-A11B-02E4D2D314B4}"/>
    <hyperlink ref="J12" r:id="rId23" display="Micro 인플" xr:uid="{26EA009F-2F07-4A68-9AA3-AA0FD3EFDEFF}"/>
    <hyperlink ref="L17" r:id="rId24" location="M700899" display="#FeitoComGalaxy" xr:uid="{2BF13C69-96A3-44FF-80FB-2EEFB6CCE8FB}"/>
    <hyperlink ref="I11" r:id="rId25" xr:uid="{29C865F1-5C0C-400F-BBA4-A2EB3FC2C0E9}"/>
    <hyperlink ref="K17" r:id="rId26" xr:uid="{5B5BB137-EFF1-4929-A913-D68428B473C0}"/>
    <hyperlink ref="K16" r:id="rId27" location="M132570" display="Forum" xr:uid="{6F9AF536-4994-4004-B7AD-AFE6E82B6B33}"/>
    <hyperlink ref="I16" r:id="rId28" xr:uid="{DE325BC3-D8B3-453F-8554-FD9A4EDC3F20}"/>
    <hyperlink ref="J13" r:id="rId29" display="News" xr:uid="{3CC8FF1D-298D-4D06-BA44-99B69D76CFEC}"/>
    <hyperlink ref="I15" r:id="rId30" xr:uid="{11F89C59-C6A8-4403-93E2-34FF5080ECEC}"/>
    <hyperlink ref="K15" r:id="rId31" display="X" xr:uid="{E7C993F9-AF61-459F-A9D1-97F0587EE863}"/>
    <hyperlink ref="K8" r:id="rId32" xr:uid="{66338C2A-4C98-4D77-861D-EC5E639B5EB2}"/>
    <hyperlink ref="K12" r:id="rId33" display="Rumor" xr:uid="{7711E9C1-E1F6-4EA1-94FA-FB07149D5BAD}"/>
    <hyperlink ref="L8" r:id="rId34" xr:uid="{995CFCF9-C135-4358-B464-A5D3455454B8}"/>
    <hyperlink ref="M17" r:id="rId35" xr:uid="{6F25D8C3-E040-4AAA-9FC0-41CAAF36AB9B}"/>
    <hyperlink ref="K18" r:id="rId36" display="withGalaxy" xr:uid="{57156D0C-9D7C-4272-83BE-04ED69A77580}"/>
    <hyperlink ref="K14" r:id="rId37" display="Rumor" xr:uid="{D85B6C05-1498-4C00-B312-FBE567D04575}"/>
    <hyperlink ref="K13" r:id="rId38" location="post-34411060" xr:uid="{83B49983-AD47-4B9F-BD8C-7075B85B543C}"/>
    <hyperlink ref="L18" r:id="rId39" xr:uid="{1AAA734A-4877-4401-9EAF-5D5F57EA0944}"/>
    <hyperlink ref="L14" r:id="rId40" xr:uid="{963096F9-4A27-4A4D-9101-8E037DE23314}"/>
    <hyperlink ref="M18" r:id="rId41" xr:uid="{07783356-640D-4C68-898B-07E42EA51AAE}"/>
  </hyperlinks>
  <pageMargins left="0.7" right="0.7" top="0.75" bottom="0.75" header="0.3" footer="0.3"/>
  <pageSetup scale="43" orientation="portrait" r:id="rId4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54DD-C9AF-42AD-90EC-513FCC9F6956}">
  <sheetPr>
    <tabColor theme="5"/>
  </sheetPr>
  <dimension ref="B1:O19"/>
  <sheetViews>
    <sheetView topLeftCell="A3" workbookViewId="0">
      <selection activeCell="G3" sqref="G3"/>
    </sheetView>
  </sheetViews>
  <sheetFormatPr defaultColWidth="9" defaultRowHeight="15" x14ac:dyDescent="0.25"/>
  <cols>
    <col min="1" max="1" width="2.625" style="558" customWidth="1"/>
    <col min="2" max="2" width="12.5" style="558" customWidth="1"/>
    <col min="3" max="6" width="10.625" style="558" customWidth="1"/>
    <col min="7" max="7" width="40.625" style="558" customWidth="1"/>
    <col min="8" max="8" width="55.125" style="558" customWidth="1"/>
    <col min="9" max="13" width="14" style="559" customWidth="1"/>
    <col min="14" max="14" width="9" style="559"/>
    <col min="15" max="16384" width="9" style="558"/>
  </cols>
  <sheetData>
    <row r="1" spans="2:15" x14ac:dyDescent="0.25">
      <c r="G1" s="570" t="s">
        <v>724</v>
      </c>
    </row>
    <row r="2" spans="2:15" ht="19.5" x14ac:dyDescent="0.25">
      <c r="B2" s="560" t="s">
        <v>536</v>
      </c>
      <c r="G2" s="561">
        <v>-24</v>
      </c>
    </row>
    <row r="3" spans="2:15" ht="30.75" customHeight="1" x14ac:dyDescent="0.25">
      <c r="B3" s="752" t="s">
        <v>803</v>
      </c>
      <c r="C3" s="752"/>
      <c r="D3" s="752"/>
      <c r="E3" s="752"/>
      <c r="F3" s="752"/>
    </row>
    <row r="4" spans="2:15" x14ac:dyDescent="0.25">
      <c r="H4" s="562"/>
    </row>
    <row r="5" spans="2:15" x14ac:dyDescent="0.25">
      <c r="B5" s="753"/>
      <c r="C5" s="754" t="s">
        <v>0</v>
      </c>
      <c r="D5" s="563"/>
      <c r="E5" s="754" t="s">
        <v>15</v>
      </c>
      <c r="F5" s="754"/>
      <c r="G5" s="754" t="s">
        <v>517</v>
      </c>
      <c r="H5" s="755"/>
    </row>
    <row r="6" spans="2:15" x14ac:dyDescent="0.25">
      <c r="B6" s="753"/>
      <c r="C6" s="754"/>
      <c r="D6" s="756" t="s">
        <v>1</v>
      </c>
      <c r="E6" s="757" t="s">
        <v>518</v>
      </c>
      <c r="F6" s="564"/>
      <c r="G6" s="757" t="s">
        <v>0</v>
      </c>
      <c r="H6" s="758" t="s">
        <v>519</v>
      </c>
    </row>
    <row r="7" spans="2:15" x14ac:dyDescent="0.25">
      <c r="B7" s="753"/>
      <c r="C7" s="754"/>
      <c r="D7" s="756"/>
      <c r="E7" s="757"/>
      <c r="F7" s="565" t="s">
        <v>1</v>
      </c>
      <c r="G7" s="758"/>
      <c r="H7" s="758"/>
    </row>
    <row r="8" spans="2:15" ht="45" x14ac:dyDescent="0.25">
      <c r="B8" s="566" t="s">
        <v>2</v>
      </c>
      <c r="C8" s="567">
        <v>7530</v>
      </c>
      <c r="D8" s="568">
        <v>2.4353169469598965</v>
      </c>
      <c r="E8" s="567">
        <v>7530</v>
      </c>
      <c r="F8" s="568">
        <v>2.4353169469598965</v>
      </c>
      <c r="G8" s="571" t="s">
        <v>30</v>
      </c>
      <c r="H8" s="572" t="s">
        <v>804</v>
      </c>
      <c r="I8" s="517" t="s">
        <v>521</v>
      </c>
      <c r="J8" s="517" t="s">
        <v>652</v>
      </c>
      <c r="K8" s="517" t="s">
        <v>652</v>
      </c>
      <c r="L8" s="517" t="s">
        <v>753</v>
      </c>
    </row>
    <row r="9" spans="2:15" ht="45" x14ac:dyDescent="0.25">
      <c r="B9" s="566" t="s">
        <v>3</v>
      </c>
      <c r="C9" s="567">
        <v>18425</v>
      </c>
      <c r="D9" s="568">
        <v>69.791666666666671</v>
      </c>
      <c r="E9" s="567">
        <v>18425</v>
      </c>
      <c r="F9" s="568">
        <v>69.791666666666671</v>
      </c>
      <c r="G9" s="571" t="s">
        <v>30</v>
      </c>
      <c r="H9" s="572" t="s">
        <v>805</v>
      </c>
      <c r="I9" s="517" t="s">
        <v>806</v>
      </c>
      <c r="J9" s="517" t="s">
        <v>807</v>
      </c>
      <c r="K9" s="517" t="s">
        <v>808</v>
      </c>
    </row>
    <row r="10" spans="2:15" ht="30" x14ac:dyDescent="0.25">
      <c r="B10" s="566" t="s">
        <v>4</v>
      </c>
      <c r="C10" s="567">
        <v>309</v>
      </c>
      <c r="D10" s="568">
        <v>1.3918918918918919</v>
      </c>
      <c r="E10" s="567">
        <v>309</v>
      </c>
      <c r="F10" s="568">
        <v>1.3918918918918919</v>
      </c>
      <c r="G10" s="571" t="s">
        <v>30</v>
      </c>
      <c r="H10" s="572" t="s">
        <v>809</v>
      </c>
      <c r="I10" s="517" t="s">
        <v>807</v>
      </c>
      <c r="J10" s="517" t="s">
        <v>810</v>
      </c>
    </row>
    <row r="11" spans="2:15" ht="30" x14ac:dyDescent="0.25">
      <c r="B11" s="566" t="s">
        <v>5</v>
      </c>
      <c r="C11" s="567">
        <v>603</v>
      </c>
      <c r="D11" s="568">
        <v>2.0721649484536084</v>
      </c>
      <c r="E11" s="567">
        <v>603</v>
      </c>
      <c r="F11" s="568">
        <v>2.0721649484536084</v>
      </c>
      <c r="G11" s="571" t="s">
        <v>30</v>
      </c>
      <c r="H11" s="572" t="s">
        <v>809</v>
      </c>
      <c r="I11" s="517" t="s">
        <v>807</v>
      </c>
      <c r="J11" s="517" t="s">
        <v>810</v>
      </c>
    </row>
    <row r="12" spans="2:15" ht="30" x14ac:dyDescent="0.25">
      <c r="B12" s="566" t="s">
        <v>6</v>
      </c>
      <c r="C12" s="567">
        <v>3662</v>
      </c>
      <c r="D12" s="568">
        <v>2.3250793650793651</v>
      </c>
      <c r="E12" s="567">
        <v>3662</v>
      </c>
      <c r="F12" s="568">
        <v>2.3250793650793651</v>
      </c>
      <c r="G12" s="571" t="s">
        <v>30</v>
      </c>
      <c r="H12" s="572" t="s">
        <v>811</v>
      </c>
      <c r="I12" s="522" t="s">
        <v>526</v>
      </c>
      <c r="J12" s="522" t="s">
        <v>812</v>
      </c>
      <c r="K12" s="522" t="s">
        <v>812</v>
      </c>
    </row>
    <row r="13" spans="2:15" ht="30" x14ac:dyDescent="0.25">
      <c r="B13" s="566" t="s">
        <v>7</v>
      </c>
      <c r="C13" s="567">
        <v>236</v>
      </c>
      <c r="D13" s="568">
        <v>3.4202898550724639</v>
      </c>
      <c r="E13" s="567">
        <v>236</v>
      </c>
      <c r="F13" s="568">
        <v>3.4202898550724639</v>
      </c>
      <c r="G13" s="571" t="s">
        <v>30</v>
      </c>
      <c r="H13" s="572" t="s">
        <v>809</v>
      </c>
      <c r="I13" s="522" t="s">
        <v>526</v>
      </c>
      <c r="J13" s="522" t="s">
        <v>810</v>
      </c>
      <c r="K13" s="522"/>
    </row>
    <row r="14" spans="2:15" ht="45" x14ac:dyDescent="0.25">
      <c r="B14" s="566" t="s">
        <v>13</v>
      </c>
      <c r="C14" s="567">
        <v>883</v>
      </c>
      <c r="D14" s="569">
        <v>3.4236749253615605E-2</v>
      </c>
      <c r="E14" s="567">
        <v>883</v>
      </c>
      <c r="F14" s="569">
        <v>3.4236749253615605E-2</v>
      </c>
      <c r="G14" s="571" t="s">
        <v>30</v>
      </c>
      <c r="H14" s="572" t="s">
        <v>813</v>
      </c>
      <c r="I14" s="522" t="s">
        <v>814</v>
      </c>
      <c r="J14" s="522" t="s">
        <v>807</v>
      </c>
      <c r="K14" s="517" t="s">
        <v>812</v>
      </c>
      <c r="L14" s="517"/>
      <c r="M14" s="522"/>
    </row>
    <row r="15" spans="2:15" ht="45" x14ac:dyDescent="0.25">
      <c r="B15" s="566" t="s">
        <v>815</v>
      </c>
      <c r="C15" s="567">
        <v>3168</v>
      </c>
      <c r="D15" s="568">
        <v>1.453211009174312</v>
      </c>
      <c r="E15" s="567">
        <v>3168</v>
      </c>
      <c r="F15" s="568">
        <v>1.453211009174312</v>
      </c>
      <c r="G15" s="571" t="s">
        <v>30</v>
      </c>
      <c r="H15" s="572" t="s">
        <v>816</v>
      </c>
      <c r="I15" s="517" t="s">
        <v>807</v>
      </c>
      <c r="J15" s="517" t="s">
        <v>817</v>
      </c>
      <c r="K15" s="517" t="s">
        <v>812</v>
      </c>
      <c r="O15" s="559"/>
    </row>
    <row r="16" spans="2:15" ht="30" x14ac:dyDescent="0.25">
      <c r="B16" s="566" t="s">
        <v>9</v>
      </c>
      <c r="C16" s="567">
        <v>435</v>
      </c>
      <c r="D16" s="568">
        <v>2.71875</v>
      </c>
      <c r="E16" s="567">
        <v>435</v>
      </c>
      <c r="F16" s="568">
        <v>2.71875</v>
      </c>
      <c r="G16" s="571" t="s">
        <v>30</v>
      </c>
      <c r="H16" s="572" t="s">
        <v>818</v>
      </c>
      <c r="I16" s="517" t="s">
        <v>807</v>
      </c>
      <c r="J16" s="517" t="s">
        <v>812</v>
      </c>
      <c r="K16" s="517" t="s">
        <v>819</v>
      </c>
    </row>
    <row r="17" spans="2:14" ht="60" x14ac:dyDescent="0.25">
      <c r="B17" s="566" t="s">
        <v>10</v>
      </c>
      <c r="C17" s="567">
        <v>1770</v>
      </c>
      <c r="D17" s="568">
        <v>4.0877598152424941</v>
      </c>
      <c r="E17" s="567">
        <v>1770</v>
      </c>
      <c r="F17" s="568">
        <v>4.0877598152424941</v>
      </c>
      <c r="G17" s="571" t="s">
        <v>30</v>
      </c>
      <c r="H17" s="572" t="s">
        <v>820</v>
      </c>
      <c r="I17" s="517" t="s">
        <v>521</v>
      </c>
      <c r="J17" s="517" t="s">
        <v>653</v>
      </c>
      <c r="K17" s="517" t="s">
        <v>654</v>
      </c>
      <c r="L17" s="517" t="s">
        <v>758</v>
      </c>
      <c r="M17" s="517" t="s">
        <v>759</v>
      </c>
    </row>
    <row r="18" spans="2:14" ht="60" x14ac:dyDescent="0.25">
      <c r="B18" s="566" t="s">
        <v>12</v>
      </c>
      <c r="C18" s="567">
        <v>9989</v>
      </c>
      <c r="D18" s="568">
        <v>2.7114549402823021</v>
      </c>
      <c r="E18" s="567">
        <v>9989</v>
      </c>
      <c r="F18" s="568">
        <v>2.7114549402823021</v>
      </c>
      <c r="G18" s="571" t="s">
        <v>30</v>
      </c>
      <c r="H18" s="572" t="s">
        <v>821</v>
      </c>
      <c r="I18" s="522" t="s">
        <v>533</v>
      </c>
      <c r="J18" s="522" t="s">
        <v>812</v>
      </c>
      <c r="K18" s="517" t="s">
        <v>822</v>
      </c>
      <c r="L18" s="522"/>
      <c r="M18" s="517"/>
      <c r="N18" s="517"/>
    </row>
    <row r="19" spans="2:14" ht="45" x14ac:dyDescent="0.25">
      <c r="B19" s="566" t="s">
        <v>534</v>
      </c>
      <c r="C19" s="567">
        <v>2018</v>
      </c>
      <c r="D19" s="568">
        <v>1.8754646840148699</v>
      </c>
      <c r="E19" s="567">
        <v>2018</v>
      </c>
      <c r="F19" s="568">
        <v>1.8754646840148699</v>
      </c>
      <c r="G19" s="571" t="s">
        <v>30</v>
      </c>
      <c r="H19" s="572" t="s">
        <v>823</v>
      </c>
      <c r="I19" s="522" t="s">
        <v>807</v>
      </c>
      <c r="J19" s="522" t="s">
        <v>814</v>
      </c>
      <c r="K19" s="522" t="s">
        <v>812</v>
      </c>
      <c r="L19" s="525"/>
      <c r="M19" s="522"/>
      <c r="N19" s="522"/>
    </row>
  </sheetData>
  <mergeCells count="9">
    <mergeCell ref="B3:F3"/>
    <mergeCell ref="B5:B7"/>
    <mergeCell ref="C5:C7"/>
    <mergeCell ref="E5:F5"/>
    <mergeCell ref="G5:H5"/>
    <mergeCell ref="D6:D7"/>
    <mergeCell ref="E6:E7"/>
    <mergeCell ref="G6:G7"/>
    <mergeCell ref="H6:H7"/>
  </mergeCells>
  <phoneticPr fontId="3" type="noConversion"/>
  <conditionalFormatting sqref="D8:D19">
    <cfRule type="cellIs" dxfId="93" priority="1" operator="greaterThanOrEqual">
      <formula>0.95</formula>
    </cfRule>
    <cfRule type="cellIs" dxfId="92" priority="2" operator="lessThan">
      <formula>0.95</formula>
    </cfRule>
  </conditionalFormatting>
  <conditionalFormatting sqref="F8:F19">
    <cfRule type="cellIs" dxfId="91" priority="3" operator="greaterThanOrEqual">
      <formula>0.95</formula>
    </cfRule>
    <cfRule type="cellIs" dxfId="90" priority="4" operator="lessThan">
      <formula>0.95</formula>
    </cfRule>
  </conditionalFormatting>
  <hyperlinks>
    <hyperlink ref="J18" r:id="rId1" display="X" xr:uid="{BC62CAC1-F65C-493C-BBA2-70DC1755ADB1}"/>
    <hyperlink ref="J10" r:id="rId2" display="NEWS" xr:uid="{237A6EA1-9827-43B3-9139-4C4694E31A8A}"/>
    <hyperlink ref="J11" r:id="rId3" location="google_vignette" display="NEWS" xr:uid="{694FC6E7-AE05-454A-BA62-96027846FC4E}"/>
    <hyperlink ref="I13" r:id="rId4" display="Pre-PR (TT)" xr:uid="{B3D77641-D641-4EC6-B21F-377573E7E964}"/>
    <hyperlink ref="J16" r:id="rId5" display="Forum" xr:uid="{AC882C77-A3AD-4D03-A96D-3E2E51E02105}"/>
    <hyperlink ref="J15" r:id="rId6" display="Rumor" xr:uid="{39D0BEAE-FCFD-4703-9CDE-34FEDC7C1C27}"/>
    <hyperlink ref="I12" r:id="rId7" display="Pre-PR (TT)" xr:uid="{5B1F83F6-F5DD-4F2F-969D-8CCD09E2B960}"/>
    <hyperlink ref="I8" r:id="rId8" display="IG" xr:uid="{AED49CB7-E379-45B3-B089-C2BA202921E1}"/>
    <hyperlink ref="J8" r:id="rId9" xr:uid="{65C701E4-4587-4A60-9091-72ABA8B7349D}"/>
    <hyperlink ref="I17" r:id="rId10" display="IG" xr:uid="{B36C2CD9-FA81-446B-BC22-1ACE4A7745E9}"/>
    <hyperlink ref="K19" r:id="rId11" display="Rumor" xr:uid="{C04DFC5F-29D8-4696-827C-BB6E1CBA8491}"/>
    <hyperlink ref="I18" r:id="rId12" xr:uid="{B4E68AEA-4223-42A6-9A63-2C4D64DAEF63}"/>
    <hyperlink ref="J17" r:id="rId13" display="News" xr:uid="{1B8F4C0C-A9FC-476C-9E2D-5F9F5C1517D5}"/>
    <hyperlink ref="I10" r:id="rId14" xr:uid="{AA49C745-86B3-4ED1-95EF-65C9F2F33D44}"/>
    <hyperlink ref="K9" r:id="rId15" display="#ExploreGalaxy" xr:uid="{4C886A69-24A2-4A3E-BDDB-73F06D410B25}"/>
    <hyperlink ref="L9" r:id="rId16" display="https://www.instagram.com/reels/DUCHbHEj4av/" xr:uid="{21EB6602-5F6C-4F0E-9298-0BE14F5F351D}"/>
    <hyperlink ref="I14" r:id="rId17" xr:uid="{C0E100CF-DC0B-44A1-A9E2-9186DDC3B205}"/>
    <hyperlink ref="J14" r:id="rId18" xr:uid="{ABBB9591-14B1-4E37-BFE3-8656C10871D1}"/>
    <hyperlink ref="I9" r:id="rId19" display="Pre PR(IG)" xr:uid="{8F708322-DCE3-46D5-95B3-73349E1589A7}"/>
    <hyperlink ref="J9" r:id="rId20" display="https://www.instagram.com/reels/DUCHbHEj4av/" xr:uid="{CDE8D1A9-5A30-45F9-BD64-A2E01DA0D779}"/>
    <hyperlink ref="I19" r:id="rId21" xr:uid="{B3C8EBE9-2577-498F-834E-606DDD542F18}"/>
    <hyperlink ref="J19" r:id="rId22" xr:uid="{2B5B52E4-2ACE-49D7-9C1E-1B70172127E0}"/>
    <hyperlink ref="J12" r:id="rId23" display="Micro 인플" xr:uid="{85D18395-6BC5-44B0-8184-81CCA843CEBB}"/>
    <hyperlink ref="L17" r:id="rId24" location="M700899" display="#FeitoComGalaxy" xr:uid="{919A8F2F-2833-4A24-8B6A-2CE854967DEA}"/>
    <hyperlink ref="I11" r:id="rId25" xr:uid="{01579D72-C1FE-411F-9342-F0C179E9976E}"/>
    <hyperlink ref="K17" r:id="rId26" xr:uid="{60C9F2E8-01DB-4E82-809B-BDC18ECD4DAA}"/>
    <hyperlink ref="K16" r:id="rId27" location="M132570" display="Forum" xr:uid="{44CABB27-055C-4E1C-AA8C-774028F4B242}"/>
    <hyperlink ref="I16" r:id="rId28" xr:uid="{87734156-8169-46BE-B58C-AF3D8494729E}"/>
    <hyperlink ref="J13" r:id="rId29" display="News" xr:uid="{016760D5-3D9C-40B1-ADF4-A167EFD874AC}"/>
    <hyperlink ref="I15" r:id="rId30" xr:uid="{717CDB1D-16A9-4F4A-A271-BEE86133503C}"/>
    <hyperlink ref="K15" r:id="rId31" display="X" xr:uid="{2B6BCDB0-B220-4D90-B400-CFF81E542AA9}"/>
    <hyperlink ref="K8" r:id="rId32" xr:uid="{FAEE0060-1AA5-4D7B-A4E6-6B3539A0F7E3}"/>
    <hyperlink ref="K12" r:id="rId33" display="Rumor" xr:uid="{A019853D-2220-4220-9114-B3EED5DCE642}"/>
    <hyperlink ref="L8" r:id="rId34" xr:uid="{25361B8C-39BE-4827-B777-740592E80EB0}"/>
    <hyperlink ref="M17" r:id="rId35" xr:uid="{CE9E8422-8CF5-4EFB-8CA5-34BED2996ED8}"/>
    <hyperlink ref="K18" r:id="rId36" display="withGalaxy" xr:uid="{3B14C09A-8B30-4805-8A6B-8DF91BDB7683}"/>
    <hyperlink ref="K14" r:id="rId37" display="Rumor" xr:uid="{3075F38A-B3A4-405E-9575-5F317C8B98AD}"/>
  </hyperlinks>
  <pageMargins left="0.7" right="0.7" top="0.75" bottom="0.75" header="0.3" footer="0.3"/>
  <pageSetup scale="43" orientation="portrait" r:id="rId3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322B-3088-4C52-B46D-565FA0392FB3}">
  <sheetPr>
    <tabColor theme="5"/>
  </sheetPr>
  <dimension ref="B1:O19"/>
  <sheetViews>
    <sheetView showGridLines="0" zoomScale="85" zoomScaleNormal="85" workbookViewId="0">
      <selection activeCell="B3" sqref="B3:F3"/>
    </sheetView>
  </sheetViews>
  <sheetFormatPr defaultColWidth="8.875" defaultRowHeight="15" x14ac:dyDescent="0.25"/>
  <cols>
    <col min="1" max="1" width="2.75" style="543" customWidth="1"/>
    <col min="2" max="2" width="12.625" style="543" customWidth="1"/>
    <col min="3" max="6" width="10.75" style="543" customWidth="1"/>
    <col min="7" max="7" width="40.75" style="543" customWidth="1"/>
    <col min="8" max="8" width="55.125" style="543" customWidth="1"/>
    <col min="9" max="13" width="14" style="545" customWidth="1"/>
    <col min="14" max="14" width="8.875" style="545"/>
    <col min="15" max="16384" width="8.875" style="543"/>
  </cols>
  <sheetData>
    <row r="1" spans="2:15" x14ac:dyDescent="0.25">
      <c r="G1" s="544" t="s">
        <v>724</v>
      </c>
    </row>
    <row r="2" spans="2:15" ht="19.5" x14ac:dyDescent="0.25">
      <c r="B2" s="546" t="s">
        <v>536</v>
      </c>
      <c r="G2" s="547">
        <v>-25</v>
      </c>
    </row>
    <row r="3" spans="2:15" ht="31.15" customHeight="1" x14ac:dyDescent="0.25">
      <c r="B3" s="759" t="s">
        <v>751</v>
      </c>
      <c r="C3" s="759"/>
      <c r="D3" s="759"/>
      <c r="E3" s="759"/>
      <c r="F3" s="759"/>
    </row>
    <row r="4" spans="2:15" x14ac:dyDescent="0.25">
      <c r="H4" s="548"/>
    </row>
    <row r="5" spans="2:15" x14ac:dyDescent="0.25">
      <c r="B5" s="760"/>
      <c r="C5" s="761" t="s">
        <v>0</v>
      </c>
      <c r="D5" s="549"/>
      <c r="E5" s="761" t="s">
        <v>15</v>
      </c>
      <c r="F5" s="761"/>
      <c r="G5" s="761" t="s">
        <v>517</v>
      </c>
      <c r="H5" s="762"/>
    </row>
    <row r="6" spans="2:15" ht="14.45" customHeight="1" x14ac:dyDescent="0.25">
      <c r="B6" s="760"/>
      <c r="C6" s="761"/>
      <c r="D6" s="763" t="s">
        <v>1</v>
      </c>
      <c r="E6" s="764" t="s">
        <v>518</v>
      </c>
      <c r="F6" s="550"/>
      <c r="G6" s="764" t="s">
        <v>0</v>
      </c>
      <c r="H6" s="765" t="s">
        <v>519</v>
      </c>
    </row>
    <row r="7" spans="2:15" ht="14.45" customHeight="1" x14ac:dyDescent="0.25">
      <c r="B7" s="760"/>
      <c r="C7" s="761"/>
      <c r="D7" s="763"/>
      <c r="E7" s="764"/>
      <c r="F7" s="551" t="s">
        <v>1</v>
      </c>
      <c r="G7" s="765"/>
      <c r="H7" s="765"/>
    </row>
    <row r="8" spans="2:15" ht="42" customHeight="1" x14ac:dyDescent="0.25">
      <c r="B8" s="552" t="s">
        <v>2</v>
      </c>
      <c r="C8" s="553">
        <v>6142</v>
      </c>
      <c r="D8" s="554">
        <v>2.2714497041420119</v>
      </c>
      <c r="E8" s="553">
        <v>6142</v>
      </c>
      <c r="F8" s="554">
        <v>2.2714497041420119</v>
      </c>
      <c r="G8" s="555" t="s">
        <v>30</v>
      </c>
      <c r="H8" s="556" t="s">
        <v>752</v>
      </c>
      <c r="I8" s="517" t="s">
        <v>521</v>
      </c>
      <c r="J8" s="517" t="s">
        <v>652</v>
      </c>
      <c r="K8" s="517" t="s">
        <v>652</v>
      </c>
      <c r="L8" s="517" t="s">
        <v>753</v>
      </c>
    </row>
    <row r="9" spans="2:15" ht="42" customHeight="1" x14ac:dyDescent="0.25">
      <c r="B9" s="552" t="s">
        <v>3</v>
      </c>
      <c r="C9" s="553">
        <v>11484</v>
      </c>
      <c r="D9" s="554">
        <v>51.497757847533634</v>
      </c>
      <c r="E9" s="553">
        <v>11484</v>
      </c>
      <c r="F9" s="554">
        <v>51.497757847533634</v>
      </c>
      <c r="G9" s="555" t="s">
        <v>30</v>
      </c>
      <c r="H9" s="556" t="s">
        <v>642</v>
      </c>
      <c r="I9" s="517" t="s">
        <v>656</v>
      </c>
      <c r="J9" s="517" t="s">
        <v>657</v>
      </c>
      <c r="K9" s="517" t="s">
        <v>658</v>
      </c>
    </row>
    <row r="10" spans="2:15" ht="42" customHeight="1" x14ac:dyDescent="0.25">
      <c r="B10" s="552" t="s">
        <v>4</v>
      </c>
      <c r="C10" s="553">
        <v>278</v>
      </c>
      <c r="D10" s="554">
        <v>1.4479166666666667</v>
      </c>
      <c r="E10" s="553">
        <v>278</v>
      </c>
      <c r="F10" s="554">
        <v>1.4479166666666667</v>
      </c>
      <c r="G10" s="555" t="s">
        <v>30</v>
      </c>
      <c r="H10" s="556" t="s">
        <v>643</v>
      </c>
      <c r="I10" s="517" t="s">
        <v>657</v>
      </c>
      <c r="J10" s="517" t="s">
        <v>524</v>
      </c>
    </row>
    <row r="11" spans="2:15" ht="42" customHeight="1" x14ac:dyDescent="0.25">
      <c r="B11" s="552" t="s">
        <v>5</v>
      </c>
      <c r="C11" s="553">
        <v>521</v>
      </c>
      <c r="D11" s="554">
        <v>2.0674603174603177</v>
      </c>
      <c r="E11" s="553">
        <v>521</v>
      </c>
      <c r="F11" s="554">
        <v>2.0674603174603177</v>
      </c>
      <c r="G11" s="555" t="s">
        <v>30</v>
      </c>
      <c r="H11" s="556" t="s">
        <v>643</v>
      </c>
      <c r="I11" s="517" t="s">
        <v>657</v>
      </c>
      <c r="J11" s="517" t="s">
        <v>524</v>
      </c>
    </row>
    <row r="12" spans="2:15" ht="42" customHeight="1" x14ac:dyDescent="0.25">
      <c r="B12" s="552" t="s">
        <v>6</v>
      </c>
      <c r="C12" s="553">
        <v>3280</v>
      </c>
      <c r="D12" s="554">
        <v>2.4099926524614252</v>
      </c>
      <c r="E12" s="553">
        <v>3280</v>
      </c>
      <c r="F12" s="554">
        <v>2.4099926524614252</v>
      </c>
      <c r="G12" s="555" t="s">
        <v>30</v>
      </c>
      <c r="H12" s="556" t="s">
        <v>754</v>
      </c>
      <c r="I12" s="522" t="s">
        <v>526</v>
      </c>
      <c r="J12" s="522" t="s">
        <v>530</v>
      </c>
      <c r="K12" s="522" t="s">
        <v>530</v>
      </c>
    </row>
    <row r="13" spans="2:15" ht="42" customHeight="1" x14ac:dyDescent="0.25">
      <c r="B13" s="552" t="s">
        <v>7</v>
      </c>
      <c r="C13" s="553">
        <v>193</v>
      </c>
      <c r="D13" s="554">
        <v>3.784313725490196</v>
      </c>
      <c r="E13" s="553">
        <v>193</v>
      </c>
      <c r="F13" s="554">
        <v>3.784313725490196</v>
      </c>
      <c r="G13" s="555" t="s">
        <v>30</v>
      </c>
      <c r="H13" s="556" t="s">
        <v>643</v>
      </c>
      <c r="I13" s="522" t="s">
        <v>526</v>
      </c>
      <c r="J13" s="522" t="s">
        <v>659</v>
      </c>
      <c r="K13" s="522"/>
    </row>
    <row r="14" spans="2:15" ht="42" customHeight="1" x14ac:dyDescent="0.25">
      <c r="B14" s="552" t="s">
        <v>13</v>
      </c>
      <c r="C14" s="553">
        <v>717</v>
      </c>
      <c r="D14" s="557">
        <v>2.7917299380913446E-2</v>
      </c>
      <c r="E14" s="553">
        <v>717</v>
      </c>
      <c r="F14" s="557">
        <v>2.7917299380913446E-2</v>
      </c>
      <c r="G14" s="555" t="s">
        <v>30</v>
      </c>
      <c r="H14" s="556" t="s">
        <v>755</v>
      </c>
      <c r="I14" s="522" t="s">
        <v>660</v>
      </c>
      <c r="J14" s="522" t="s">
        <v>657</v>
      </c>
      <c r="K14" s="522" t="s">
        <v>530</v>
      </c>
      <c r="L14" s="517" t="s">
        <v>11</v>
      </c>
      <c r="M14" s="522"/>
    </row>
    <row r="15" spans="2:15" ht="45" x14ac:dyDescent="0.25">
      <c r="B15" s="552" t="s">
        <v>646</v>
      </c>
      <c r="C15" s="553">
        <v>2886</v>
      </c>
      <c r="D15" s="554">
        <v>1.5109947643979058</v>
      </c>
      <c r="E15" s="553">
        <v>2886</v>
      </c>
      <c r="F15" s="554">
        <v>1.5109947643979058</v>
      </c>
      <c r="G15" s="555" t="s">
        <v>30</v>
      </c>
      <c r="H15" s="556" t="s">
        <v>756</v>
      </c>
      <c r="I15" s="517" t="s">
        <v>657</v>
      </c>
      <c r="J15" s="517" t="s">
        <v>530</v>
      </c>
      <c r="K15" s="517" t="s">
        <v>661</v>
      </c>
      <c r="O15" s="545"/>
    </row>
    <row r="16" spans="2:15" ht="42" customHeight="1" x14ac:dyDescent="0.25">
      <c r="B16" s="552" t="s">
        <v>9</v>
      </c>
      <c r="C16" s="553">
        <v>380</v>
      </c>
      <c r="D16" s="554">
        <v>2.7941176470588234</v>
      </c>
      <c r="E16" s="553">
        <v>380</v>
      </c>
      <c r="F16" s="554">
        <v>2.7941176470588234</v>
      </c>
      <c r="G16" s="555" t="s">
        <v>30</v>
      </c>
      <c r="H16" s="556" t="s">
        <v>648</v>
      </c>
      <c r="I16" s="517" t="s">
        <v>657</v>
      </c>
      <c r="J16" s="517" t="s">
        <v>661</v>
      </c>
      <c r="K16" s="517" t="s">
        <v>532</v>
      </c>
    </row>
    <row r="17" spans="2:14" ht="60" customHeight="1" x14ac:dyDescent="0.25">
      <c r="B17" s="552" t="s">
        <v>10</v>
      </c>
      <c r="C17" s="553">
        <v>1517</v>
      </c>
      <c r="D17" s="554">
        <v>3.9816272965879267</v>
      </c>
      <c r="E17" s="553">
        <v>1517</v>
      </c>
      <c r="F17" s="554">
        <v>3.9816272965879267</v>
      </c>
      <c r="G17" s="555" t="s">
        <v>30</v>
      </c>
      <c r="H17" s="556" t="s">
        <v>757</v>
      </c>
      <c r="I17" s="517" t="s">
        <v>521</v>
      </c>
      <c r="J17" s="517" t="s">
        <v>653</v>
      </c>
      <c r="K17" s="517" t="s">
        <v>654</v>
      </c>
      <c r="L17" s="517" t="s">
        <v>758</v>
      </c>
      <c r="M17" s="517" t="s">
        <v>759</v>
      </c>
    </row>
    <row r="18" spans="2:14" ht="42" customHeight="1" x14ac:dyDescent="0.25">
      <c r="B18" s="552" t="s">
        <v>12</v>
      </c>
      <c r="C18" s="553">
        <v>9347</v>
      </c>
      <c r="D18" s="554">
        <v>2.841033434650456</v>
      </c>
      <c r="E18" s="553">
        <v>9347</v>
      </c>
      <c r="F18" s="554">
        <v>2.841033434650456</v>
      </c>
      <c r="G18" s="555" t="s">
        <v>30</v>
      </c>
      <c r="H18" s="556" t="s">
        <v>760</v>
      </c>
      <c r="I18" s="522" t="s">
        <v>533</v>
      </c>
      <c r="J18" s="522" t="s">
        <v>530</v>
      </c>
      <c r="K18" s="522"/>
      <c r="L18" s="522"/>
      <c r="M18" s="517"/>
      <c r="N18" s="517"/>
    </row>
    <row r="19" spans="2:14" ht="42" customHeight="1" x14ac:dyDescent="0.25">
      <c r="B19" s="552" t="s">
        <v>534</v>
      </c>
      <c r="C19" s="553">
        <v>1880</v>
      </c>
      <c r="D19" s="554">
        <v>2</v>
      </c>
      <c r="E19" s="553">
        <v>1880</v>
      </c>
      <c r="F19" s="554">
        <v>2</v>
      </c>
      <c r="G19" s="555" t="s">
        <v>30</v>
      </c>
      <c r="H19" s="556" t="s">
        <v>761</v>
      </c>
      <c r="I19" s="522" t="s">
        <v>657</v>
      </c>
      <c r="J19" s="522" t="s">
        <v>660</v>
      </c>
      <c r="K19" s="522" t="s">
        <v>528</v>
      </c>
      <c r="L19" s="525"/>
      <c r="M19" s="522"/>
      <c r="N19" s="522"/>
    </row>
  </sheetData>
  <mergeCells count="9">
    <mergeCell ref="B3:F3"/>
    <mergeCell ref="B5:B7"/>
    <mergeCell ref="C5:C7"/>
    <mergeCell ref="E5:F5"/>
    <mergeCell ref="G5:H5"/>
    <mergeCell ref="D6:D7"/>
    <mergeCell ref="E6:E7"/>
    <mergeCell ref="G6:G7"/>
    <mergeCell ref="H6:H7"/>
  </mergeCells>
  <phoneticPr fontId="3" type="noConversion"/>
  <conditionalFormatting sqref="D8:D19">
    <cfRule type="cellIs" dxfId="89" priority="1" operator="greaterThanOrEqual">
      <formula>0.95</formula>
    </cfRule>
    <cfRule type="cellIs" dxfId="88" priority="2" operator="lessThan">
      <formula>0.95</formula>
    </cfRule>
  </conditionalFormatting>
  <conditionalFormatting sqref="F8:F19">
    <cfRule type="cellIs" dxfId="87" priority="3" operator="greaterThanOrEqual">
      <formula>0.95</formula>
    </cfRule>
    <cfRule type="cellIs" dxfId="86" priority="4" operator="lessThan">
      <formula>0.95</formula>
    </cfRule>
  </conditionalFormatting>
  <hyperlinks>
    <hyperlink ref="J18" r:id="rId1" display="X" xr:uid="{528F80B8-2ACD-42C0-B9B5-A1B45C78253B}"/>
    <hyperlink ref="J10" r:id="rId2" display="NEWS" xr:uid="{FD91C5DD-A9AD-4906-AB0F-67EEDC3DEBC9}"/>
    <hyperlink ref="J11" r:id="rId3" location="google_vignette" display="NEWS" xr:uid="{7985E679-A220-4E7A-B3FC-675C3253CCC0}"/>
    <hyperlink ref="I13" r:id="rId4" display="Pre-PR (TT)" xr:uid="{E9DDBDC5-7F16-4F30-82D1-8EFA273135A8}"/>
    <hyperlink ref="J16" r:id="rId5" display="Forum" xr:uid="{8A15B660-7A49-4977-A44A-8D02449B7054}"/>
    <hyperlink ref="J15" r:id="rId6" xr:uid="{879776C1-17EE-4769-A9A5-503DFF8FD583}"/>
    <hyperlink ref="I12" r:id="rId7" display="Pre-PR (TT)" xr:uid="{8BC7E268-60C7-41D4-8DCB-3610879DC915}"/>
    <hyperlink ref="I8" r:id="rId8" display="IG" xr:uid="{A136E0DE-B87F-4578-8494-BCEEEC513827}"/>
    <hyperlink ref="J8" r:id="rId9" xr:uid="{21591E47-FA73-498D-8BE4-0E0CC9250BA2}"/>
    <hyperlink ref="I17" r:id="rId10" display="IG" xr:uid="{0319C8E8-8F12-4ECE-881D-1EC85D844B94}"/>
    <hyperlink ref="K19" r:id="rId11" xr:uid="{2EC84360-7D4E-4E18-8785-966D227FADC3}"/>
    <hyperlink ref="L14" r:id="rId12" xr:uid="{22373881-1BB9-40BB-84C9-F846C60CEC59}"/>
    <hyperlink ref="I18" r:id="rId13" xr:uid="{7A7ACBC4-158A-4A80-AF54-32EFE5CC24E6}"/>
    <hyperlink ref="J17" r:id="rId14" display="News" xr:uid="{BFC75718-F65D-4742-A6C4-7564D68DE1EB}"/>
    <hyperlink ref="I10" r:id="rId15" xr:uid="{608C9B1F-2327-4E6E-BEAB-1C921D16F52D}"/>
    <hyperlink ref="K9" r:id="rId16" display="#ExploreGalaxy" xr:uid="{9049EF19-8DB4-42D8-8F65-4A450E80ADFC}"/>
    <hyperlink ref="L9" r:id="rId17" display="https://www.instagram.com/reels/DUCHbHEj4av/" xr:uid="{B1295340-EAEF-4799-B53F-566BDC8C0F0F}"/>
    <hyperlink ref="I14" r:id="rId18" xr:uid="{41552784-343C-4D14-9B13-9934DF7ED59B}"/>
    <hyperlink ref="J14" r:id="rId19" xr:uid="{3A274368-84E7-43ED-A94B-7F38B41756BE}"/>
    <hyperlink ref="I9" r:id="rId20" display="Pre PR(IG)" xr:uid="{8F9840BB-26F0-451B-A27C-416A4D3C9677}"/>
    <hyperlink ref="J9" r:id="rId21" display="https://www.instagram.com/reels/DUCHbHEj4av/" xr:uid="{1C9AF8FF-CB24-49D0-AD19-74A1E39CBFF4}"/>
    <hyperlink ref="I19" r:id="rId22" xr:uid="{7E59B21D-9E5D-4AEF-A546-17BE0993AB92}"/>
    <hyperlink ref="J19" r:id="rId23" xr:uid="{FCAE148F-964E-44F2-847A-96B2A3ECAB48}"/>
    <hyperlink ref="J12" r:id="rId24" display="Micro 인플" xr:uid="{3E6C502F-EA6F-4CCF-8940-85F9ACB5E135}"/>
    <hyperlink ref="L17" r:id="rId25" location="M700899" display="#FeitoComGalaxy" xr:uid="{A59ABC92-9CA2-45BB-8799-316CA0630F01}"/>
    <hyperlink ref="I11" r:id="rId26" xr:uid="{F37BB316-F0ED-4F60-BE64-9D6B4A3A0514}"/>
    <hyperlink ref="K17" r:id="rId27" xr:uid="{762A957F-F21F-416B-82CD-9264DE21633E}"/>
    <hyperlink ref="K16" r:id="rId28" location="M132570" xr:uid="{FE8100BB-3E6F-4AA1-8C7E-5711C61E9FA4}"/>
    <hyperlink ref="I16" r:id="rId29" xr:uid="{E7685F50-ABC1-40BA-B1A1-BA8DDA9594A3}"/>
    <hyperlink ref="J13" r:id="rId30" xr:uid="{CE141AC2-D3B0-432F-BF65-5478FC7764A5}"/>
    <hyperlink ref="I15" r:id="rId31" xr:uid="{60B6959A-7387-46A5-9F70-CC5BD70B1369}"/>
    <hyperlink ref="K15" r:id="rId32" xr:uid="{4F853236-8984-4400-81F2-04C9070E4E7C}"/>
    <hyperlink ref="K8" r:id="rId33" xr:uid="{EA0C0437-ADCA-4262-8B89-5AE845C1048C}"/>
    <hyperlink ref="K12" r:id="rId34" xr:uid="{E33B2A3F-8EBB-4C6C-AA87-8800DFD1A450}"/>
    <hyperlink ref="K14" r:id="rId35" xr:uid="{BA21FFCF-3511-437D-84E3-5821F6FB1624}"/>
    <hyperlink ref="L8" r:id="rId36" xr:uid="{F23E5972-1BCD-4A0B-85AC-B60F67106490}"/>
    <hyperlink ref="M17" r:id="rId37" xr:uid="{5ACB2445-9585-4E34-ADEB-7CA4362772D7}"/>
  </hyperlinks>
  <pageMargins left="0.7" right="0.7" top="0.75" bottom="0.75" header="0.3" footer="0.3"/>
  <pageSetup scale="43" orientation="portrait" r:id="rId3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0473-686F-400A-973A-5ADFC4287CA3}">
  <sheetPr>
    <tabColor theme="5"/>
  </sheetPr>
  <dimension ref="B1:O19"/>
  <sheetViews>
    <sheetView showGridLines="0" topLeftCell="B1" zoomScale="85" zoomScaleNormal="85" workbookViewId="0">
      <selection activeCell="F15" sqref="F15"/>
    </sheetView>
  </sheetViews>
  <sheetFormatPr defaultColWidth="8.875" defaultRowHeight="15" x14ac:dyDescent="0.25"/>
  <cols>
    <col min="1" max="1" width="2.75" style="526" customWidth="1"/>
    <col min="2" max="2" width="12.625" style="526" customWidth="1"/>
    <col min="3" max="6" width="10.75" style="526" customWidth="1"/>
    <col min="7" max="7" width="40.75" style="526" customWidth="1"/>
    <col min="8" max="8" width="55.125" style="526" customWidth="1"/>
    <col min="9" max="13" width="14" style="528" customWidth="1"/>
    <col min="14" max="14" width="8.875" style="528"/>
    <col min="15" max="16384" width="8.875" style="526"/>
  </cols>
  <sheetData>
    <row r="1" spans="2:15" x14ac:dyDescent="0.25">
      <c r="G1" s="527" t="s">
        <v>724</v>
      </c>
    </row>
    <row r="2" spans="2:15" ht="19.5" x14ac:dyDescent="0.25">
      <c r="B2" s="529" t="s">
        <v>536</v>
      </c>
      <c r="G2" s="530">
        <v>-28</v>
      </c>
    </row>
    <row r="3" spans="2:15" ht="31.35" customHeight="1" x14ac:dyDescent="0.25">
      <c r="B3" s="766" t="s">
        <v>640</v>
      </c>
      <c r="C3" s="766"/>
      <c r="D3" s="766"/>
      <c r="E3" s="766"/>
      <c r="F3" s="766"/>
    </row>
    <row r="4" spans="2:15" x14ac:dyDescent="0.25">
      <c r="H4" s="531"/>
    </row>
    <row r="5" spans="2:15" x14ac:dyDescent="0.25">
      <c r="B5" s="767"/>
      <c r="C5" s="768" t="s">
        <v>0</v>
      </c>
      <c r="D5" s="532"/>
      <c r="E5" s="768" t="s">
        <v>15</v>
      </c>
      <c r="F5" s="768"/>
      <c r="G5" s="768" t="s">
        <v>517</v>
      </c>
      <c r="H5" s="769"/>
    </row>
    <row r="6" spans="2:15" ht="14.45" customHeight="1" x14ac:dyDescent="0.25">
      <c r="B6" s="767"/>
      <c r="C6" s="768"/>
      <c r="D6" s="770" t="s">
        <v>1</v>
      </c>
      <c r="E6" s="771" t="s">
        <v>518</v>
      </c>
      <c r="F6" s="515"/>
      <c r="G6" s="771" t="s">
        <v>0</v>
      </c>
      <c r="H6" s="772" t="s">
        <v>519</v>
      </c>
    </row>
    <row r="7" spans="2:15" ht="14.45" customHeight="1" x14ac:dyDescent="0.25">
      <c r="B7" s="767"/>
      <c r="C7" s="768"/>
      <c r="D7" s="770"/>
      <c r="E7" s="771"/>
      <c r="F7" s="516" t="s">
        <v>1</v>
      </c>
      <c r="G7" s="772"/>
      <c r="H7" s="772"/>
    </row>
    <row r="8" spans="2:15" ht="42" customHeight="1" x14ac:dyDescent="0.25">
      <c r="B8" s="533" t="s">
        <v>2</v>
      </c>
      <c r="C8" s="518">
        <v>2739</v>
      </c>
      <c r="D8" s="534">
        <v>2.8680628272251307</v>
      </c>
      <c r="E8" s="518">
        <v>2739</v>
      </c>
      <c r="F8" s="534">
        <v>2.8680628272251307</v>
      </c>
      <c r="G8" s="519" t="s">
        <v>30</v>
      </c>
      <c r="H8" s="520" t="s">
        <v>641</v>
      </c>
      <c r="I8" s="517" t="s">
        <v>521</v>
      </c>
      <c r="J8" s="517" t="s">
        <v>652</v>
      </c>
      <c r="K8" s="517" t="s">
        <v>652</v>
      </c>
    </row>
    <row r="9" spans="2:15" ht="42" customHeight="1" x14ac:dyDescent="0.25">
      <c r="B9" s="533" t="s">
        <v>3</v>
      </c>
      <c r="C9" s="535">
        <v>3264</v>
      </c>
      <c r="D9" s="534">
        <v>59.345454545454544</v>
      </c>
      <c r="E9" s="535">
        <v>3264</v>
      </c>
      <c r="F9" s="534">
        <v>59.345454545454544</v>
      </c>
      <c r="G9" s="536" t="s">
        <v>30</v>
      </c>
      <c r="H9" s="521" t="s">
        <v>642</v>
      </c>
      <c r="I9" s="517" t="s">
        <v>656</v>
      </c>
      <c r="J9" s="517" t="s">
        <v>657</v>
      </c>
      <c r="K9" s="517" t="s">
        <v>658</v>
      </c>
    </row>
    <row r="10" spans="2:15" ht="42" customHeight="1" x14ac:dyDescent="0.25">
      <c r="B10" s="533" t="s">
        <v>4</v>
      </c>
      <c r="C10" s="535">
        <v>121</v>
      </c>
      <c r="D10" s="534">
        <v>4.0333333333333332</v>
      </c>
      <c r="E10" s="535">
        <v>121</v>
      </c>
      <c r="F10" s="534">
        <v>4.0333333333333332</v>
      </c>
      <c r="G10" s="536" t="s">
        <v>30</v>
      </c>
      <c r="H10" s="520" t="s">
        <v>643</v>
      </c>
      <c r="I10" s="517" t="s">
        <v>657</v>
      </c>
      <c r="J10" s="517" t="s">
        <v>524</v>
      </c>
    </row>
    <row r="11" spans="2:15" ht="42" customHeight="1" x14ac:dyDescent="0.25">
      <c r="B11" s="533" t="s">
        <v>5</v>
      </c>
      <c r="C11" s="535">
        <v>215</v>
      </c>
      <c r="D11" s="534">
        <v>2.721518987341772</v>
      </c>
      <c r="E11" s="535">
        <v>215</v>
      </c>
      <c r="F11" s="534">
        <v>2.721518987341772</v>
      </c>
      <c r="G11" s="536" t="s">
        <v>30</v>
      </c>
      <c r="H11" s="521" t="s">
        <v>643</v>
      </c>
      <c r="I11" s="517" t="s">
        <v>657</v>
      </c>
      <c r="J11" s="517" t="s">
        <v>524</v>
      </c>
    </row>
    <row r="12" spans="2:15" ht="42" customHeight="1" x14ac:dyDescent="0.25">
      <c r="B12" s="533" t="s">
        <v>6</v>
      </c>
      <c r="C12" s="535">
        <v>2188</v>
      </c>
      <c r="D12" s="534">
        <v>3.517684887459807</v>
      </c>
      <c r="E12" s="535">
        <v>2188</v>
      </c>
      <c r="F12" s="534">
        <v>3.517684887459807</v>
      </c>
      <c r="G12" s="536" t="s">
        <v>30</v>
      </c>
      <c r="H12" s="521" t="s">
        <v>644</v>
      </c>
      <c r="I12" s="522" t="s">
        <v>526</v>
      </c>
      <c r="J12" s="522" t="s">
        <v>530</v>
      </c>
      <c r="K12" s="522"/>
    </row>
    <row r="13" spans="2:15" ht="42" customHeight="1" x14ac:dyDescent="0.25">
      <c r="B13" s="533" t="s">
        <v>7</v>
      </c>
      <c r="C13" s="535">
        <v>92</v>
      </c>
      <c r="D13" s="534">
        <v>3.4074074074074074</v>
      </c>
      <c r="E13" s="535">
        <v>92</v>
      </c>
      <c r="F13" s="534">
        <v>3.4074074074074074</v>
      </c>
      <c r="G13" s="536" t="s">
        <v>30</v>
      </c>
      <c r="H13" s="521" t="s">
        <v>643</v>
      </c>
      <c r="I13" s="522" t="s">
        <v>526</v>
      </c>
      <c r="J13" s="522" t="s">
        <v>659</v>
      </c>
      <c r="K13" s="522"/>
    </row>
    <row r="14" spans="2:15" ht="42" customHeight="1" x14ac:dyDescent="0.25">
      <c r="B14" s="533" t="s">
        <v>13</v>
      </c>
      <c r="C14" s="535">
        <v>296</v>
      </c>
      <c r="D14" s="537">
        <v>1.2943851670456533E-2</v>
      </c>
      <c r="E14" s="535">
        <v>296</v>
      </c>
      <c r="F14" s="537">
        <v>1.2943851670456533E-2</v>
      </c>
      <c r="G14" s="536" t="s">
        <v>30</v>
      </c>
      <c r="H14" s="521" t="s">
        <v>645</v>
      </c>
      <c r="I14" s="517" t="s">
        <v>528</v>
      </c>
      <c r="J14" s="517" t="s">
        <v>11</v>
      </c>
      <c r="K14" s="522" t="s">
        <v>528</v>
      </c>
      <c r="L14" s="522" t="s">
        <v>660</v>
      </c>
      <c r="M14" s="522" t="s">
        <v>657</v>
      </c>
    </row>
    <row r="15" spans="2:15" ht="56.45" customHeight="1" x14ac:dyDescent="0.25">
      <c r="B15" s="533" t="s">
        <v>646</v>
      </c>
      <c r="C15" s="535">
        <v>1463</v>
      </c>
      <c r="D15" s="534">
        <v>2.3370607028753994</v>
      </c>
      <c r="E15" s="535">
        <v>1463</v>
      </c>
      <c r="F15" s="534">
        <v>2.3370607028753994</v>
      </c>
      <c r="G15" s="536" t="s">
        <v>30</v>
      </c>
      <c r="H15" s="521" t="s">
        <v>647</v>
      </c>
      <c r="I15" s="517" t="s">
        <v>657</v>
      </c>
      <c r="J15" s="517" t="s">
        <v>530</v>
      </c>
      <c r="K15" s="522" t="s">
        <v>531</v>
      </c>
      <c r="L15" s="517" t="s">
        <v>661</v>
      </c>
      <c r="O15" s="528"/>
    </row>
    <row r="16" spans="2:15" ht="42" customHeight="1" x14ac:dyDescent="0.25">
      <c r="B16" s="533" t="s">
        <v>9</v>
      </c>
      <c r="C16" s="535">
        <v>145</v>
      </c>
      <c r="D16" s="534">
        <v>3.0208333333333335</v>
      </c>
      <c r="E16" s="535">
        <v>145</v>
      </c>
      <c r="F16" s="534">
        <v>3.0208333333333335</v>
      </c>
      <c r="G16" s="536" t="s">
        <v>30</v>
      </c>
      <c r="H16" s="520" t="s">
        <v>648</v>
      </c>
      <c r="I16" s="517" t="s">
        <v>657</v>
      </c>
      <c r="J16" s="517" t="s">
        <v>661</v>
      </c>
      <c r="K16" s="517" t="s">
        <v>532</v>
      </c>
    </row>
    <row r="17" spans="2:14" ht="42" customHeight="1" x14ac:dyDescent="0.25">
      <c r="B17" s="533" t="s">
        <v>10</v>
      </c>
      <c r="C17" s="535">
        <v>582</v>
      </c>
      <c r="D17" s="534">
        <v>6.6896551724137927</v>
      </c>
      <c r="E17" s="535">
        <v>582</v>
      </c>
      <c r="F17" s="534">
        <v>6.6896551724137927</v>
      </c>
      <c r="G17" s="536" t="s">
        <v>30</v>
      </c>
      <c r="H17" s="521" t="s">
        <v>649</v>
      </c>
      <c r="I17" s="517" t="s">
        <v>521</v>
      </c>
      <c r="J17" s="517" t="s">
        <v>653</v>
      </c>
      <c r="K17" s="517" t="s">
        <v>654</v>
      </c>
      <c r="L17" s="517" t="s">
        <v>655</v>
      </c>
    </row>
    <row r="18" spans="2:14" ht="42" customHeight="1" x14ac:dyDescent="0.25">
      <c r="B18" s="533" t="s">
        <v>12</v>
      </c>
      <c r="C18" s="535">
        <v>7593</v>
      </c>
      <c r="D18" s="534">
        <v>8.9119718309859159</v>
      </c>
      <c r="E18" s="535">
        <v>7593</v>
      </c>
      <c r="F18" s="534">
        <v>8.9119718309859159</v>
      </c>
      <c r="G18" s="536" t="s">
        <v>30</v>
      </c>
      <c r="H18" s="520" t="s">
        <v>650</v>
      </c>
      <c r="I18" s="522" t="s">
        <v>530</v>
      </c>
      <c r="J18" s="522" t="s">
        <v>533</v>
      </c>
      <c r="K18" s="522" t="s">
        <v>530</v>
      </c>
      <c r="L18" s="522" t="s">
        <v>530</v>
      </c>
    </row>
    <row r="19" spans="2:14" ht="42" customHeight="1" x14ac:dyDescent="0.25">
      <c r="B19" s="533" t="s">
        <v>534</v>
      </c>
      <c r="C19" s="518">
        <v>1191</v>
      </c>
      <c r="D19" s="534">
        <v>2.1654545454545455</v>
      </c>
      <c r="E19" s="518">
        <v>1191</v>
      </c>
      <c r="F19" s="534">
        <v>2.1654545454545455</v>
      </c>
      <c r="G19" s="536" t="s">
        <v>30</v>
      </c>
      <c r="H19" s="520" t="s">
        <v>651</v>
      </c>
      <c r="I19" s="522" t="s">
        <v>528</v>
      </c>
      <c r="J19" s="525" t="s">
        <v>530</v>
      </c>
      <c r="K19" s="522" t="s">
        <v>530</v>
      </c>
      <c r="L19" s="522" t="s">
        <v>530</v>
      </c>
      <c r="M19" s="522" t="s">
        <v>657</v>
      </c>
      <c r="N19" s="522" t="s">
        <v>660</v>
      </c>
    </row>
  </sheetData>
  <mergeCells count="9">
    <mergeCell ref="B3:F3"/>
    <mergeCell ref="B5:B7"/>
    <mergeCell ref="C5:C7"/>
    <mergeCell ref="E5:F5"/>
    <mergeCell ref="G5:H5"/>
    <mergeCell ref="D6:D7"/>
    <mergeCell ref="E6:E7"/>
    <mergeCell ref="G6:G7"/>
    <mergeCell ref="H6:H7"/>
  </mergeCells>
  <phoneticPr fontId="3" type="noConversion"/>
  <conditionalFormatting sqref="D8:D19 F8:F19">
    <cfRule type="cellIs" dxfId="85" priority="1" operator="greaterThanOrEqual">
      <formula>0.95</formula>
    </cfRule>
    <cfRule type="cellIs" dxfId="84" priority="2" operator="lessThan">
      <formula>0.95</formula>
    </cfRule>
  </conditionalFormatting>
  <hyperlinks>
    <hyperlink ref="I18" r:id="rId1" display="X" xr:uid="{C9595989-FB77-451A-B710-65CE72165C64}"/>
    <hyperlink ref="J10" r:id="rId2" display="NEWS" xr:uid="{88783405-6A3E-4C60-8A87-E824D5559C14}"/>
    <hyperlink ref="J11" r:id="rId3" location="google_vignette" display="NEWS" xr:uid="{2D2FBF2C-7686-43A2-9024-1AD9689AF830}"/>
    <hyperlink ref="I13" r:id="rId4" display="Pre-PR (TT)" xr:uid="{0655E650-E632-43B4-B007-843A72FDEF46}"/>
    <hyperlink ref="J16" r:id="rId5" display="Forum" xr:uid="{F0AA1521-67CC-4235-AA81-1720700A2585}"/>
    <hyperlink ref="J15" r:id="rId6" xr:uid="{7CA922FA-0737-48A6-BF71-6B41A7841076}"/>
    <hyperlink ref="I12" r:id="rId7" display="Pre-PR (TT)" xr:uid="{8B148D30-64BF-4B17-B134-834E6EB8E770}"/>
    <hyperlink ref="I14" r:id="rId8" xr:uid="{1CAF07E8-ADB4-49DE-A1DF-D919ABD5FDB4}"/>
    <hyperlink ref="I8" r:id="rId9" display="IG" xr:uid="{11ECD703-99FC-4179-BC24-78B0343253E2}"/>
    <hyperlink ref="J8" r:id="rId10" display="Reddit" xr:uid="{41CE3B68-891B-4CCE-B639-650DB4BF7C84}"/>
    <hyperlink ref="I17" r:id="rId11" display="IG" xr:uid="{5989DEBC-463A-488F-AD55-143A08FC4EED}"/>
    <hyperlink ref="K15" r:id="rId12" xr:uid="{44113BF4-E174-4726-977B-A9F9C7333DBB}"/>
    <hyperlink ref="I19" r:id="rId13" xr:uid="{B88BE592-3B29-40A3-BDF0-ECF79748C8FF}"/>
    <hyperlink ref="J14" r:id="rId14" xr:uid="{9F512EBF-F000-4B4D-912B-FD1961FB7815}"/>
    <hyperlink ref="J18" r:id="rId15" xr:uid="{2FDAE56A-1004-4732-A2C0-28FC9E959C01}"/>
    <hyperlink ref="J17" r:id="rId16" display="News" xr:uid="{629FEFA7-4D06-43F9-A99B-BA2B221293CE}"/>
    <hyperlink ref="I10" r:id="rId17" xr:uid="{EA332B22-31F0-4749-ADDF-1C552ABFEC23}"/>
    <hyperlink ref="K9" r:id="rId18" display="#ExploreGalaxy" xr:uid="{7D124B7A-8B52-4415-B5C1-EF8F0281CB3B}"/>
    <hyperlink ref="L9" r:id="rId19" display="https://www.instagram.com/reels/DUCHbHEj4av/" xr:uid="{197ED357-3B0F-4F5A-8D49-E21E27C3EC7B}"/>
    <hyperlink ref="K14" r:id="rId20" xr:uid="{9C635F7C-3753-49E1-81D0-1F31913669D6}"/>
    <hyperlink ref="L14" r:id="rId21" xr:uid="{812A695C-708C-4F97-8D4B-B7B5D3E13884}"/>
    <hyperlink ref="M14" r:id="rId22" xr:uid="{D62151F7-6AA8-492D-9820-07B6AF8E201B}"/>
    <hyperlink ref="I9" r:id="rId23" display="Pre PR(IG)" xr:uid="{58420649-7691-4A01-A3EC-3FE25AB3BE2E}"/>
    <hyperlink ref="J9" r:id="rId24" display="https://www.instagram.com/reels/DUCHbHEj4av/" xr:uid="{A04146BC-594A-49FF-A0A5-F29D01FC43A9}"/>
    <hyperlink ref="K18" r:id="rId25" xr:uid="{B44C8600-ED9B-4BF5-A94A-88D0FD28E6DF}"/>
    <hyperlink ref="L18" r:id="rId26" xr:uid="{6A0D2D81-B79C-4298-B78A-C8FCFD581FE2}"/>
    <hyperlink ref="J19" r:id="rId27" xr:uid="{7F007550-5D1F-4FE9-84E9-17B7D559EC62}"/>
    <hyperlink ref="K19" r:id="rId28" xr:uid="{2AF76BB4-E122-4258-A474-D55D5B7852CA}"/>
    <hyperlink ref="L19" r:id="rId29" xr:uid="{CC537A34-13BE-4F5F-9C62-9600F2A3B728}"/>
    <hyperlink ref="M19" r:id="rId30" xr:uid="{F5152EE5-0DDE-4EAA-9C96-48DA7847B727}"/>
    <hyperlink ref="N19" r:id="rId31" xr:uid="{97379F4B-1E87-4A96-95B0-C0F23CE11085}"/>
    <hyperlink ref="J12" r:id="rId32" display="Micro 인플" xr:uid="{6C9F4104-A9B7-4FF4-932D-632040619E69}"/>
    <hyperlink ref="L17" r:id="rId33" location="M700899" display="#FeitoComGalaxy" xr:uid="{55CAC53A-C7B2-4F56-8470-EB3EE4654DD7}"/>
    <hyperlink ref="I11" r:id="rId34" xr:uid="{DA082C7E-CF59-437C-83AA-45625107CB66}"/>
    <hyperlink ref="K17" r:id="rId35" xr:uid="{A71DFD19-28A9-4AA5-9742-A37168E04114}"/>
    <hyperlink ref="K16" r:id="rId36" location="M132570" xr:uid="{5C3E20BB-F175-45DA-BABA-713D8EC2B402}"/>
    <hyperlink ref="I16" r:id="rId37" xr:uid="{1044F8A3-F094-453C-B98A-4DD9C754829C}"/>
    <hyperlink ref="J13" r:id="rId38" xr:uid="{34985461-3D10-4D1B-9109-A958890CC8BB}"/>
    <hyperlink ref="I15" r:id="rId39" xr:uid="{7D5DA445-4544-4A5D-BCE9-5119BF68DF02}"/>
    <hyperlink ref="L15" r:id="rId40" xr:uid="{03CF4278-7751-47FE-8F75-7051B6857721}"/>
    <hyperlink ref="K8" r:id="rId41" xr:uid="{28731AF0-700E-4E0E-8B93-EBEBE70FB5CC}"/>
  </hyperlinks>
  <pageMargins left="0.7" right="0.7" top="0.75" bottom="0.75" header="0.3" footer="0.3"/>
  <pageSetup scale="43" orientation="portrait" r:id="rId4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5E8C-5787-404F-BDBC-399AB9BB60BD}">
  <sheetPr>
    <tabColor theme="5"/>
  </sheetPr>
  <dimension ref="B1:N19"/>
  <sheetViews>
    <sheetView showGridLines="0" zoomScale="85" zoomScaleNormal="85" workbookViewId="0">
      <selection activeCell="G8" sqref="G8"/>
    </sheetView>
  </sheetViews>
  <sheetFormatPr defaultColWidth="8.875" defaultRowHeight="15" x14ac:dyDescent="0.25"/>
  <cols>
    <col min="1" max="1" width="2.75" style="512" customWidth="1"/>
    <col min="2" max="2" width="12.625" style="512" customWidth="1"/>
    <col min="3" max="6" width="10.75" style="512" customWidth="1"/>
    <col min="7" max="7" width="40.75" style="512" customWidth="1"/>
    <col min="8" max="8" width="55.125" style="512" customWidth="1"/>
    <col min="9" max="13" width="10.125" style="514" customWidth="1"/>
    <col min="14" max="14" width="8.875" style="514"/>
    <col min="15" max="16384" width="8.875" style="512"/>
  </cols>
  <sheetData>
    <row r="1" spans="2:11" x14ac:dyDescent="0.25">
      <c r="G1" s="513" t="s">
        <v>724</v>
      </c>
    </row>
    <row r="2" spans="2:11" ht="19.5" x14ac:dyDescent="0.25">
      <c r="B2" s="529" t="s">
        <v>536</v>
      </c>
      <c r="C2" s="526"/>
      <c r="D2" s="526"/>
      <c r="E2" s="526"/>
      <c r="F2" s="526"/>
      <c r="G2" s="530">
        <v>-29</v>
      </c>
      <c r="H2" s="526"/>
    </row>
    <row r="3" spans="2:11" ht="31.35" customHeight="1" x14ac:dyDescent="0.25">
      <c r="B3" s="766" t="s">
        <v>537</v>
      </c>
      <c r="C3" s="766"/>
      <c r="D3" s="766"/>
      <c r="E3" s="766"/>
      <c r="F3" s="766"/>
      <c r="G3" s="526"/>
      <c r="H3" s="526"/>
    </row>
    <row r="4" spans="2:11" x14ac:dyDescent="0.25">
      <c r="B4" s="526"/>
      <c r="C4" s="526"/>
      <c r="D4" s="526"/>
      <c r="E4" s="526"/>
      <c r="F4" s="526"/>
      <c r="G4" s="526"/>
      <c r="H4" s="531"/>
    </row>
    <row r="5" spans="2:11" x14ac:dyDescent="0.25">
      <c r="B5" s="773"/>
      <c r="C5" s="776" t="s">
        <v>0</v>
      </c>
      <c r="D5" s="532"/>
      <c r="E5" s="768" t="s">
        <v>15</v>
      </c>
      <c r="F5" s="769"/>
      <c r="G5" s="768" t="s">
        <v>517</v>
      </c>
      <c r="H5" s="769"/>
    </row>
    <row r="6" spans="2:11" ht="14.45" customHeight="1" x14ac:dyDescent="0.25">
      <c r="B6" s="774"/>
      <c r="C6" s="777"/>
      <c r="D6" s="779" t="s">
        <v>1</v>
      </c>
      <c r="E6" s="781" t="s">
        <v>518</v>
      </c>
      <c r="F6" s="515"/>
      <c r="G6" s="783" t="s">
        <v>0</v>
      </c>
      <c r="H6" s="783" t="s">
        <v>519</v>
      </c>
    </row>
    <row r="7" spans="2:11" ht="14.45" customHeight="1" x14ac:dyDescent="0.25">
      <c r="B7" s="775"/>
      <c r="C7" s="778"/>
      <c r="D7" s="780"/>
      <c r="E7" s="782"/>
      <c r="F7" s="516" t="s">
        <v>1</v>
      </c>
      <c r="G7" s="784"/>
      <c r="H7" s="784"/>
    </row>
    <row r="8" spans="2:11" ht="42" customHeight="1" x14ac:dyDescent="0.25">
      <c r="B8" s="533" t="s">
        <v>2</v>
      </c>
      <c r="C8" s="518">
        <v>708</v>
      </c>
      <c r="D8" s="534">
        <v>1.2642857142857142</v>
      </c>
      <c r="E8" s="518">
        <v>708</v>
      </c>
      <c r="F8" s="534">
        <v>1.2642857142857142</v>
      </c>
      <c r="G8" s="519" t="s">
        <v>30</v>
      </c>
      <c r="H8" s="524" t="s">
        <v>520</v>
      </c>
      <c r="I8" s="538" t="s">
        <v>521</v>
      </c>
      <c r="J8" s="538" t="s">
        <v>522</v>
      </c>
    </row>
    <row r="9" spans="2:11" ht="42" customHeight="1" x14ac:dyDescent="0.25">
      <c r="B9" s="533" t="s">
        <v>3</v>
      </c>
      <c r="C9" s="535">
        <v>81</v>
      </c>
      <c r="D9" s="534">
        <v>2.7</v>
      </c>
      <c r="E9" s="535">
        <v>81</v>
      </c>
      <c r="F9" s="534">
        <v>2.7</v>
      </c>
      <c r="G9" s="536" t="s">
        <v>30</v>
      </c>
      <c r="H9" s="521" t="s">
        <v>523</v>
      </c>
      <c r="I9" s="538" t="s">
        <v>524</v>
      </c>
    </row>
    <row r="10" spans="2:11" ht="42" customHeight="1" x14ac:dyDescent="0.25">
      <c r="B10" s="533" t="s">
        <v>4</v>
      </c>
      <c r="C10" s="535">
        <v>31</v>
      </c>
      <c r="D10" s="534">
        <v>1.631578947368421</v>
      </c>
      <c r="E10" s="535">
        <v>31</v>
      </c>
      <c r="F10" s="534">
        <v>1.631578947368421</v>
      </c>
      <c r="G10" s="536" t="s">
        <v>30</v>
      </c>
      <c r="H10" s="520" t="s">
        <v>525</v>
      </c>
      <c r="I10" s="538" t="s">
        <v>524</v>
      </c>
      <c r="J10" s="538" t="s">
        <v>538</v>
      </c>
    </row>
    <row r="11" spans="2:11" ht="42" customHeight="1" x14ac:dyDescent="0.25">
      <c r="B11" s="533" t="s">
        <v>5</v>
      </c>
      <c r="C11" s="535">
        <v>84</v>
      </c>
      <c r="D11" s="534">
        <v>1.8666666666666667</v>
      </c>
      <c r="E11" s="535">
        <v>84</v>
      </c>
      <c r="F11" s="534">
        <v>1.8666666666666667</v>
      </c>
      <c r="G11" s="536" t="s">
        <v>30</v>
      </c>
      <c r="H11" s="521" t="s">
        <v>525</v>
      </c>
      <c r="I11" s="538" t="s">
        <v>524</v>
      </c>
    </row>
    <row r="12" spans="2:11" ht="42" customHeight="1" x14ac:dyDescent="0.25">
      <c r="B12" s="533" t="s">
        <v>6</v>
      </c>
      <c r="C12" s="535">
        <v>1359</v>
      </c>
      <c r="D12" s="534">
        <v>4.1944444444444446</v>
      </c>
      <c r="E12" s="535">
        <v>1359</v>
      </c>
      <c r="F12" s="534">
        <v>4.1944444444444446</v>
      </c>
      <c r="G12" s="536" t="s">
        <v>30</v>
      </c>
      <c r="H12" s="521" t="s">
        <v>525</v>
      </c>
      <c r="I12" s="539" t="s">
        <v>526</v>
      </c>
      <c r="J12" s="539"/>
      <c r="K12" s="522"/>
    </row>
    <row r="13" spans="2:11" ht="42" customHeight="1" x14ac:dyDescent="0.25">
      <c r="B13" s="533" t="s">
        <v>7</v>
      </c>
      <c r="C13" s="535">
        <v>46</v>
      </c>
      <c r="D13" s="534">
        <v>4.1818181818181817</v>
      </c>
      <c r="E13" s="535">
        <v>46</v>
      </c>
      <c r="F13" s="534">
        <v>4.1818181818181817</v>
      </c>
      <c r="G13" s="536" t="s">
        <v>30</v>
      </c>
      <c r="H13" s="521" t="s">
        <v>525</v>
      </c>
      <c r="I13" s="539" t="s">
        <v>526</v>
      </c>
      <c r="J13" s="539"/>
      <c r="K13" s="522"/>
    </row>
    <row r="14" spans="2:11" ht="42" customHeight="1" x14ac:dyDescent="0.25">
      <c r="B14" s="533" t="s">
        <v>13</v>
      </c>
      <c r="C14" s="535">
        <v>161</v>
      </c>
      <c r="D14" s="537">
        <v>9.8888274676002703E-3</v>
      </c>
      <c r="E14" s="535">
        <v>161</v>
      </c>
      <c r="F14" s="537">
        <v>9.8888274676002703E-3</v>
      </c>
      <c r="G14" s="536" t="s">
        <v>30</v>
      </c>
      <c r="H14" s="521" t="s">
        <v>527</v>
      </c>
      <c r="I14" s="538" t="s">
        <v>528</v>
      </c>
      <c r="J14" s="540" t="s">
        <v>11</v>
      </c>
    </row>
    <row r="15" spans="2:11" ht="42" customHeight="1" x14ac:dyDescent="0.25">
      <c r="B15" s="533" t="s">
        <v>8</v>
      </c>
      <c r="C15" s="535">
        <v>644</v>
      </c>
      <c r="D15" s="534">
        <v>1.8720930232558139</v>
      </c>
      <c r="E15" s="535">
        <v>644</v>
      </c>
      <c r="F15" s="534">
        <v>1.8720930232558139</v>
      </c>
      <c r="G15" s="536" t="s">
        <v>30</v>
      </c>
      <c r="H15" s="524" t="s">
        <v>529</v>
      </c>
      <c r="I15" s="538" t="s">
        <v>530</v>
      </c>
      <c r="J15" s="539" t="s">
        <v>531</v>
      </c>
      <c r="K15" s="523" t="s">
        <v>524</v>
      </c>
    </row>
    <row r="16" spans="2:11" ht="42" customHeight="1" x14ac:dyDescent="0.25">
      <c r="B16" s="533" t="s">
        <v>9</v>
      </c>
      <c r="C16" s="535">
        <v>43</v>
      </c>
      <c r="D16" s="534">
        <v>2.15</v>
      </c>
      <c r="E16" s="535">
        <v>43</v>
      </c>
      <c r="F16" s="534">
        <v>2.15</v>
      </c>
      <c r="G16" s="536" t="s">
        <v>30</v>
      </c>
      <c r="H16" s="520" t="s">
        <v>725</v>
      </c>
      <c r="I16" s="538" t="s">
        <v>532</v>
      </c>
    </row>
    <row r="17" spans="2:10" ht="42" customHeight="1" x14ac:dyDescent="0.25">
      <c r="B17" s="533" t="s">
        <v>10</v>
      </c>
      <c r="C17" s="535">
        <v>184</v>
      </c>
      <c r="D17" s="534">
        <v>3.3454545454545452</v>
      </c>
      <c r="E17" s="535">
        <v>184</v>
      </c>
      <c r="F17" s="534">
        <v>3.3454545454545452</v>
      </c>
      <c r="G17" s="536" t="s">
        <v>30</v>
      </c>
      <c r="H17" s="542" t="s">
        <v>726</v>
      </c>
      <c r="I17" s="538" t="s">
        <v>521</v>
      </c>
      <c r="J17" s="538" t="s">
        <v>524</v>
      </c>
    </row>
    <row r="18" spans="2:10" ht="42" customHeight="1" x14ac:dyDescent="0.25">
      <c r="B18" s="533" t="s">
        <v>12</v>
      </c>
      <c r="C18" s="535">
        <v>4720</v>
      </c>
      <c r="D18" s="534">
        <v>13.111111111111111</v>
      </c>
      <c r="E18" s="535">
        <v>4720</v>
      </c>
      <c r="F18" s="534">
        <v>13.111111111111111</v>
      </c>
      <c r="G18" s="536" t="s">
        <v>30</v>
      </c>
      <c r="H18" s="520" t="s">
        <v>727</v>
      </c>
      <c r="I18" s="539" t="s">
        <v>530</v>
      </c>
      <c r="J18" s="539" t="s">
        <v>533</v>
      </c>
    </row>
    <row r="19" spans="2:10" ht="42" customHeight="1" x14ac:dyDescent="0.25">
      <c r="B19" s="533" t="s">
        <v>534</v>
      </c>
      <c r="C19" s="518">
        <v>780</v>
      </c>
      <c r="D19" s="534">
        <v>2.0207253886010363</v>
      </c>
      <c r="E19" s="518">
        <v>780</v>
      </c>
      <c r="F19" s="534">
        <v>2.0207253886010363</v>
      </c>
      <c r="G19" s="536" t="s">
        <v>30</v>
      </c>
      <c r="H19" s="520" t="s">
        <v>535</v>
      </c>
      <c r="I19" s="539" t="s">
        <v>528</v>
      </c>
      <c r="J19" s="541"/>
    </row>
  </sheetData>
  <mergeCells count="9">
    <mergeCell ref="B3:F3"/>
    <mergeCell ref="B5:B7"/>
    <mergeCell ref="C5:C7"/>
    <mergeCell ref="E5:F5"/>
    <mergeCell ref="G5:H5"/>
    <mergeCell ref="D6:D7"/>
    <mergeCell ref="E6:E7"/>
    <mergeCell ref="G6:G7"/>
    <mergeCell ref="H6:H7"/>
  </mergeCells>
  <phoneticPr fontId="3" type="noConversion"/>
  <conditionalFormatting sqref="D8:D19 F8:F19">
    <cfRule type="cellIs" dxfId="83" priority="1" operator="greaterThanOrEqual">
      <formula>0.95</formula>
    </cfRule>
    <cfRule type="cellIs" dxfId="82" priority="2" operator="lessThan">
      <formula>0.95</formula>
    </cfRule>
  </conditionalFormatting>
  <hyperlinks>
    <hyperlink ref="I9" r:id="rId1" display="NEWS" xr:uid="{01371D4C-8960-400F-B0E5-17515335C84B}"/>
    <hyperlink ref="I18" r:id="rId2" display="X" xr:uid="{F21C0470-0C34-40D7-A560-246D1DC32321}"/>
    <hyperlink ref="I10" r:id="rId3" display="NEWS" xr:uid="{7670305E-AC1B-4657-A8B7-303EA723393E}"/>
    <hyperlink ref="I11" r:id="rId4" location="google_vignette" display="NEWS" xr:uid="{99A7A5C9-67C2-4D57-B6A7-6A426B662773}"/>
    <hyperlink ref="I13" r:id="rId5" display="Pre-PR (TT)" xr:uid="{CEB7D547-C2BF-4DCC-86B4-821595F99328}"/>
    <hyperlink ref="I16" r:id="rId6" location="M132570" xr:uid="{90DDFBB8-7661-4EF9-90EF-2738A0ED9999}"/>
    <hyperlink ref="I15" r:id="rId7" xr:uid="{15286B94-F8B7-4C78-BF32-D0D25D0DB988}"/>
    <hyperlink ref="I12" r:id="rId8" display="Pre-PR (TT)" xr:uid="{2B43C530-B896-4648-8BC5-855304C6F951}"/>
    <hyperlink ref="I14" r:id="rId9" xr:uid="{13DBF401-8B8F-4488-BC80-9DB564C82320}"/>
    <hyperlink ref="I8" r:id="rId10" display="IG" xr:uid="{36E27963-BA1D-406B-A8CE-B434DA9AE1A9}"/>
    <hyperlink ref="J8" r:id="rId11" xr:uid="{56D04728-019B-4239-A1F1-4D92DC6CA25A}"/>
    <hyperlink ref="I17" r:id="rId12" display="IG" xr:uid="{61E027AD-630B-496C-B701-9042DA68F711}"/>
    <hyperlink ref="J15" r:id="rId13" xr:uid="{4CCBCBCD-6534-41C9-AECA-EEE88325FF18}"/>
    <hyperlink ref="K15" r:id="rId14" xr:uid="{EFB0693E-0DB4-4A7D-9F34-EBA6A49C44EB}"/>
    <hyperlink ref="I19" r:id="rId15" xr:uid="{AB40DEA2-CEB9-409F-BF02-D0E10F2F0021}"/>
    <hyperlink ref="J14" r:id="rId16" xr:uid="{C25D9D67-AE53-41BA-B2E0-740C15DD7414}"/>
    <hyperlink ref="J18" r:id="rId17" xr:uid="{4F61DEE0-CB5D-40F3-8DEA-DBE4D614BC22}"/>
    <hyperlink ref="J17" r:id="rId18" xr:uid="{16433AA9-C445-4EB3-8B8B-ED20B6281752}"/>
    <hyperlink ref="J10" r:id="rId19" xr:uid="{45A894D6-0E37-4422-91E0-50046DC6EF17}"/>
  </hyperlinks>
  <pageMargins left="0.7" right="0.7" top="0.75" bottom="0.75" header="0.3" footer="0.3"/>
  <pageSetup scale="43" orientation="portrait" r:id="rId2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D7AF-72F4-403E-A7CF-E84182DC9E4F}">
  <dimension ref="B2:AI42"/>
  <sheetViews>
    <sheetView showGridLines="0" view="pageBreakPreview" zoomScale="55" zoomScaleNormal="85" zoomScaleSheetLayoutView="55" workbookViewId="0">
      <selection activeCell="S47" sqref="S47"/>
    </sheetView>
  </sheetViews>
  <sheetFormatPr defaultRowHeight="16.5" x14ac:dyDescent="0.3"/>
  <cols>
    <col min="1" max="1" width="3" customWidth="1"/>
    <col min="2" max="2" width="3.5" customWidth="1"/>
    <col min="3" max="3" width="2.375" customWidth="1"/>
    <col min="4" max="4" width="10.5" customWidth="1"/>
    <col min="5" max="33" width="6.625" customWidth="1"/>
    <col min="34" max="35" width="3.5" customWidth="1"/>
  </cols>
  <sheetData>
    <row r="2" spans="2:34" x14ac:dyDescent="0.3">
      <c r="B2" s="266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8"/>
    </row>
    <row r="3" spans="2:34" ht="26.25" x14ac:dyDescent="0.3">
      <c r="B3" s="269"/>
      <c r="C3" s="270" t="s">
        <v>375</v>
      </c>
      <c r="D3" s="153"/>
      <c r="AH3" s="271"/>
    </row>
    <row r="4" spans="2:34" ht="45.95" customHeight="1" x14ac:dyDescent="0.3">
      <c r="B4" s="269"/>
      <c r="AH4" s="271"/>
    </row>
    <row r="5" spans="2:34" ht="45.95" customHeight="1" x14ac:dyDescent="0.3">
      <c r="B5" s="269"/>
      <c r="AH5" s="271"/>
    </row>
    <row r="6" spans="2:34" ht="45.95" customHeight="1" x14ac:dyDescent="0.3">
      <c r="B6" s="269"/>
      <c r="AH6" s="271"/>
    </row>
    <row r="7" spans="2:34" ht="45.95" customHeight="1" x14ac:dyDescent="0.3">
      <c r="B7" s="269"/>
      <c r="AH7" s="271"/>
    </row>
    <row r="8" spans="2:34" ht="45.95" customHeight="1" x14ac:dyDescent="0.3">
      <c r="B8" s="269"/>
      <c r="AH8" s="271"/>
    </row>
    <row r="9" spans="2:34" ht="45.95" customHeight="1" x14ac:dyDescent="0.3">
      <c r="B9" s="269"/>
      <c r="AH9" s="271"/>
    </row>
    <row r="10" spans="2:34" ht="45.95" customHeight="1" x14ac:dyDescent="0.3">
      <c r="B10" s="269"/>
      <c r="AH10" s="271"/>
    </row>
    <row r="11" spans="2:34" ht="45.95" customHeight="1" x14ac:dyDescent="0.3">
      <c r="B11" s="269"/>
      <c r="AH11" s="271"/>
    </row>
    <row r="12" spans="2:34" ht="45.95" customHeight="1" x14ac:dyDescent="0.3">
      <c r="B12" s="269"/>
      <c r="AH12" s="271"/>
    </row>
    <row r="13" spans="2:34" ht="45.95" customHeight="1" x14ac:dyDescent="0.3">
      <c r="B13" s="269"/>
      <c r="AH13" s="271"/>
    </row>
    <row r="14" spans="2:34" ht="45.95" customHeight="1" x14ac:dyDescent="0.3">
      <c r="B14" s="269"/>
      <c r="AH14" s="271"/>
    </row>
    <row r="15" spans="2:34" ht="45.95" customHeight="1" x14ac:dyDescent="0.3">
      <c r="B15" s="269"/>
      <c r="AH15" s="271"/>
    </row>
    <row r="16" spans="2:34" ht="8.25" customHeight="1" x14ac:dyDescent="0.3">
      <c r="B16" s="269"/>
      <c r="AH16" s="271"/>
    </row>
    <row r="17" spans="2:34" ht="8.25" customHeight="1" thickBot="1" x14ac:dyDescent="0.35">
      <c r="B17" s="269"/>
      <c r="AH17" s="271"/>
    </row>
    <row r="18" spans="2:34" ht="33.950000000000003" customHeight="1" x14ac:dyDescent="0.3">
      <c r="B18" s="269"/>
      <c r="C18" s="796" t="s">
        <v>247</v>
      </c>
      <c r="D18" s="797"/>
      <c r="E18" s="785" t="s">
        <v>109</v>
      </c>
      <c r="F18" s="786"/>
      <c r="G18" s="786"/>
      <c r="H18" s="786"/>
      <c r="I18" s="786"/>
      <c r="J18" s="786"/>
      <c r="K18" s="786"/>
      <c r="L18" s="798"/>
      <c r="M18" s="785" t="s">
        <v>117</v>
      </c>
      <c r="N18" s="786"/>
      <c r="O18" s="786"/>
      <c r="P18" s="786"/>
      <c r="Q18" s="786"/>
      <c r="R18" s="786"/>
      <c r="S18" s="798"/>
      <c r="T18" s="785" t="s">
        <v>125</v>
      </c>
      <c r="U18" s="786"/>
      <c r="V18" s="786"/>
      <c r="W18" s="786"/>
      <c r="X18" s="786"/>
      <c r="Y18" s="786"/>
      <c r="Z18" s="798"/>
      <c r="AA18" s="785" t="s">
        <v>133</v>
      </c>
      <c r="AB18" s="786"/>
      <c r="AC18" s="786"/>
      <c r="AD18" s="786"/>
      <c r="AE18" s="786"/>
      <c r="AF18" s="786"/>
      <c r="AG18" s="787"/>
      <c r="AH18" s="271"/>
    </row>
    <row r="19" spans="2:34" ht="33.950000000000003" customHeight="1" x14ac:dyDescent="0.3">
      <c r="B19" s="269"/>
      <c r="C19" s="794" t="s">
        <v>240</v>
      </c>
      <c r="D19" s="795"/>
      <c r="E19" s="155">
        <v>46050</v>
      </c>
      <c r="F19" s="146">
        <v>46051</v>
      </c>
      <c r="G19" s="146">
        <v>46052</v>
      </c>
      <c r="H19" s="149">
        <v>46053</v>
      </c>
      <c r="I19" s="150">
        <v>46054</v>
      </c>
      <c r="J19" s="146">
        <v>46055</v>
      </c>
      <c r="K19" s="146">
        <v>46056</v>
      </c>
      <c r="L19" s="146">
        <v>46057</v>
      </c>
      <c r="M19" s="146">
        <v>46058</v>
      </c>
      <c r="N19" s="146">
        <v>46059</v>
      </c>
      <c r="O19" s="149">
        <v>46060</v>
      </c>
      <c r="P19" s="150">
        <v>46061</v>
      </c>
      <c r="Q19" s="146">
        <v>46062</v>
      </c>
      <c r="R19" s="146">
        <v>46063</v>
      </c>
      <c r="S19" s="147">
        <v>46064</v>
      </c>
      <c r="T19" s="146">
        <v>46065</v>
      </c>
      <c r="U19" s="146">
        <v>46066</v>
      </c>
      <c r="V19" s="152">
        <v>46067</v>
      </c>
      <c r="W19" s="150">
        <v>46068</v>
      </c>
      <c r="X19" s="151">
        <v>46069</v>
      </c>
      <c r="Y19" s="150">
        <v>46070</v>
      </c>
      <c r="Z19" s="150">
        <v>46071</v>
      </c>
      <c r="AA19" s="148">
        <v>46072</v>
      </c>
      <c r="AB19" s="146">
        <v>46073</v>
      </c>
      <c r="AC19" s="152">
        <v>46074</v>
      </c>
      <c r="AD19" s="150">
        <v>46075</v>
      </c>
      <c r="AE19" s="148">
        <v>46076</v>
      </c>
      <c r="AF19" s="146">
        <v>46077</v>
      </c>
      <c r="AG19" s="196">
        <v>46078</v>
      </c>
      <c r="AH19" s="271"/>
    </row>
    <row r="20" spans="2:34" ht="33.950000000000003" customHeight="1" thickBot="1" x14ac:dyDescent="0.35">
      <c r="B20" s="269"/>
      <c r="C20" s="204"/>
      <c r="D20" s="205" t="s">
        <v>245</v>
      </c>
      <c r="E20" s="186" t="s">
        <v>244</v>
      </c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8" t="s">
        <v>242</v>
      </c>
      <c r="T20" s="187"/>
      <c r="U20" s="187"/>
      <c r="V20" s="189" t="s">
        <v>243</v>
      </c>
      <c r="W20" s="187"/>
      <c r="X20" s="189" t="s">
        <v>243</v>
      </c>
      <c r="Y20" s="187"/>
      <c r="Z20" s="187"/>
      <c r="AA20" s="189" t="s">
        <v>243</v>
      </c>
      <c r="AB20" s="187"/>
      <c r="AC20" s="189" t="s">
        <v>243</v>
      </c>
      <c r="AD20" s="187"/>
      <c r="AE20" s="189" t="s">
        <v>243</v>
      </c>
      <c r="AF20" s="187"/>
      <c r="AG20" s="197"/>
      <c r="AH20" s="271"/>
    </row>
    <row r="21" spans="2:34" ht="33.950000000000003" customHeight="1" x14ac:dyDescent="0.3">
      <c r="B21" s="269"/>
      <c r="C21" s="788" t="s">
        <v>241</v>
      </c>
      <c r="D21" s="789"/>
      <c r="E21" s="190">
        <v>46016</v>
      </c>
      <c r="F21" s="191">
        <v>46017</v>
      </c>
      <c r="G21" s="192">
        <v>46018</v>
      </c>
      <c r="H21" s="193">
        <v>46019</v>
      </c>
      <c r="I21" s="190">
        <v>46020</v>
      </c>
      <c r="J21" s="192">
        <v>46021</v>
      </c>
      <c r="K21" s="192">
        <v>46022</v>
      </c>
      <c r="L21" s="190">
        <v>46023</v>
      </c>
      <c r="M21" s="192">
        <v>46024</v>
      </c>
      <c r="N21" s="192">
        <v>46025</v>
      </c>
      <c r="O21" s="193">
        <v>46026</v>
      </c>
      <c r="P21" s="190">
        <v>46027</v>
      </c>
      <c r="Q21" s="192">
        <v>46028</v>
      </c>
      <c r="R21" s="194">
        <v>46029</v>
      </c>
      <c r="S21" s="192">
        <v>46030</v>
      </c>
      <c r="T21" s="192">
        <v>46031</v>
      </c>
      <c r="U21" s="192">
        <v>46032</v>
      </c>
      <c r="V21" s="193">
        <v>46033</v>
      </c>
      <c r="W21" s="190">
        <v>46034</v>
      </c>
      <c r="X21" s="195">
        <v>46035</v>
      </c>
      <c r="Y21" s="192">
        <v>46036</v>
      </c>
      <c r="Z21" s="195">
        <v>46037</v>
      </c>
      <c r="AA21" s="195">
        <v>46038</v>
      </c>
      <c r="AB21" s="192">
        <v>46039</v>
      </c>
      <c r="AC21" s="193">
        <v>46040</v>
      </c>
      <c r="AD21" s="190">
        <v>46041</v>
      </c>
      <c r="AE21" s="192">
        <v>46042</v>
      </c>
      <c r="AF21" s="192">
        <v>46043</v>
      </c>
      <c r="AG21" s="198">
        <v>46044</v>
      </c>
      <c r="AH21" s="271"/>
    </row>
    <row r="22" spans="2:34" ht="33.950000000000003" customHeight="1" thickBot="1" x14ac:dyDescent="0.35">
      <c r="B22" s="269"/>
      <c r="C22" s="206"/>
      <c r="D22" s="207" t="s">
        <v>245</v>
      </c>
      <c r="E22" s="199"/>
      <c r="F22" s="200" t="s">
        <v>244</v>
      </c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201" t="s">
        <v>242</v>
      </c>
      <c r="S22" s="199"/>
      <c r="T22" s="199"/>
      <c r="U22" s="199"/>
      <c r="V22" s="199"/>
      <c r="W22" s="199"/>
      <c r="X22" s="202" t="s">
        <v>243</v>
      </c>
      <c r="Y22" s="199"/>
      <c r="Z22" s="202" t="s">
        <v>243</v>
      </c>
      <c r="AA22" s="202" t="s">
        <v>243</v>
      </c>
      <c r="AB22" s="199"/>
      <c r="AC22" s="199"/>
      <c r="AD22" s="199"/>
      <c r="AE22" s="199"/>
      <c r="AF22" s="199"/>
      <c r="AG22" s="203"/>
      <c r="AH22" s="271"/>
    </row>
    <row r="23" spans="2:34" x14ac:dyDescent="0.3">
      <c r="B23" s="272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4"/>
    </row>
    <row r="25" spans="2:34" ht="26.25" hidden="1" x14ac:dyDescent="0.3">
      <c r="C25" s="153" t="s">
        <v>259</v>
      </c>
      <c r="D25" s="153"/>
    </row>
    <row r="26" spans="2:34" hidden="1" x14ac:dyDescent="0.3"/>
    <row r="27" spans="2:34" hidden="1" x14ac:dyDescent="0.3"/>
    <row r="28" spans="2:34" hidden="1" x14ac:dyDescent="0.3"/>
    <row r="29" spans="2:34" hidden="1" x14ac:dyDescent="0.3"/>
    <row r="30" spans="2:34" hidden="1" x14ac:dyDescent="0.3"/>
    <row r="31" spans="2:34" hidden="1" x14ac:dyDescent="0.3"/>
    <row r="32" spans="2:34" hidden="1" x14ac:dyDescent="0.3"/>
    <row r="33" spans="3:35" hidden="1" x14ac:dyDescent="0.3"/>
    <row r="34" spans="3:35" hidden="1" x14ac:dyDescent="0.3"/>
    <row r="35" spans="3:35" hidden="1" x14ac:dyDescent="0.3"/>
    <row r="36" spans="3:35" hidden="1" x14ac:dyDescent="0.3"/>
    <row r="37" spans="3:35" hidden="1" x14ac:dyDescent="0.3"/>
    <row r="38" spans="3:35" hidden="1" x14ac:dyDescent="0.3">
      <c r="C38" s="208" t="s">
        <v>247</v>
      </c>
      <c r="D38" s="209"/>
      <c r="E38" s="790" t="s">
        <v>142</v>
      </c>
      <c r="F38" s="791"/>
      <c r="G38" s="791"/>
      <c r="H38" s="791"/>
      <c r="I38" s="791"/>
      <c r="J38" s="791"/>
      <c r="K38" s="792"/>
      <c r="L38" s="790" t="s">
        <v>150</v>
      </c>
      <c r="M38" s="791"/>
      <c r="N38" s="791"/>
      <c r="O38" s="791"/>
      <c r="P38" s="791"/>
      <c r="Q38" s="791"/>
      <c r="R38" s="792"/>
      <c r="S38" s="793" t="s">
        <v>158</v>
      </c>
      <c r="T38" s="793"/>
      <c r="U38" s="793"/>
      <c r="V38" s="793"/>
      <c r="W38" s="793"/>
      <c r="X38" s="793"/>
      <c r="Y38" s="793"/>
      <c r="Z38" s="793" t="s">
        <v>166</v>
      </c>
      <c r="AA38" s="793"/>
      <c r="AB38" s="793"/>
      <c r="AC38" s="793"/>
      <c r="AD38" s="793"/>
      <c r="AE38" s="793"/>
      <c r="AF38" s="793"/>
      <c r="AG38" s="793" t="s">
        <v>175</v>
      </c>
      <c r="AH38" s="793"/>
      <c r="AI38" s="2"/>
    </row>
    <row r="39" spans="3:35" hidden="1" x14ac:dyDescent="0.3">
      <c r="C39" s="208" t="s">
        <v>240</v>
      </c>
      <c r="D39" s="208"/>
      <c r="E39" s="155">
        <v>46079</v>
      </c>
      <c r="F39" s="155">
        <v>46080</v>
      </c>
      <c r="G39" s="156">
        <v>46081</v>
      </c>
      <c r="H39" s="151">
        <v>46082</v>
      </c>
      <c r="I39" s="150">
        <v>46083</v>
      </c>
      <c r="J39" s="146">
        <v>46084</v>
      </c>
      <c r="K39" s="148">
        <v>46085</v>
      </c>
      <c r="L39" s="146">
        <v>46086</v>
      </c>
      <c r="M39" s="146">
        <v>46087</v>
      </c>
      <c r="N39" s="152">
        <v>46088</v>
      </c>
      <c r="O39" s="150">
        <v>46089</v>
      </c>
      <c r="P39" s="146">
        <v>46090</v>
      </c>
      <c r="Q39" s="146">
        <v>46091</v>
      </c>
      <c r="R39" s="154">
        <v>46092</v>
      </c>
      <c r="S39" s="146">
        <v>46093</v>
      </c>
      <c r="T39" s="146">
        <v>46094</v>
      </c>
      <c r="U39" s="149">
        <v>46095</v>
      </c>
      <c r="V39" s="150">
        <v>46096</v>
      </c>
      <c r="W39" s="146">
        <v>46097</v>
      </c>
      <c r="X39" s="146">
        <v>46098</v>
      </c>
      <c r="Y39" s="146">
        <v>46099</v>
      </c>
      <c r="Z39" s="146">
        <v>46100</v>
      </c>
      <c r="AA39" s="146">
        <v>46101</v>
      </c>
      <c r="AB39" s="149">
        <v>46102</v>
      </c>
      <c r="AC39" s="150">
        <v>46103</v>
      </c>
      <c r="AD39" s="146">
        <v>46104</v>
      </c>
      <c r="AE39" s="146">
        <v>46105</v>
      </c>
      <c r="AF39" s="146">
        <v>46106</v>
      </c>
      <c r="AG39" s="146">
        <v>46107</v>
      </c>
      <c r="AH39" s="146">
        <v>46108</v>
      </c>
      <c r="AI39" s="265"/>
    </row>
    <row r="40" spans="3:35" hidden="1" x14ac:dyDescent="0.3">
      <c r="C40" s="208" t="s">
        <v>245</v>
      </c>
      <c r="D40" s="208"/>
      <c r="E40" s="155" t="s">
        <v>248</v>
      </c>
      <c r="F40" s="157" t="s">
        <v>249</v>
      </c>
      <c r="G40" s="157" t="s">
        <v>250</v>
      </c>
      <c r="H40" s="148" t="s">
        <v>243</v>
      </c>
      <c r="I40" s="146"/>
      <c r="J40" s="146"/>
      <c r="K40" s="148" t="s">
        <v>243</v>
      </c>
      <c r="L40" s="146"/>
      <c r="M40" s="146"/>
      <c r="N40" s="148" t="s">
        <v>243</v>
      </c>
      <c r="O40" s="146"/>
      <c r="P40" s="146"/>
      <c r="Q40" s="146"/>
      <c r="R40" s="154" t="s">
        <v>246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3:35" hidden="1" x14ac:dyDescent="0.3">
      <c r="C41" s="208" t="s">
        <v>241</v>
      </c>
      <c r="D41" s="208"/>
      <c r="E41" s="155">
        <v>46045</v>
      </c>
      <c r="F41" s="155">
        <v>46046</v>
      </c>
      <c r="G41" s="156">
        <v>46047</v>
      </c>
      <c r="H41" s="150">
        <v>46048</v>
      </c>
      <c r="I41" s="151">
        <v>46049</v>
      </c>
      <c r="J41" s="150">
        <v>46050</v>
      </c>
      <c r="K41" s="150">
        <v>46051</v>
      </c>
      <c r="L41" s="151">
        <v>46052</v>
      </c>
      <c r="M41" s="146">
        <v>46053</v>
      </c>
      <c r="N41" s="149">
        <v>46054</v>
      </c>
      <c r="O41" s="150">
        <v>46055</v>
      </c>
      <c r="P41" s="146">
        <v>46056</v>
      </c>
      <c r="Q41" s="146">
        <v>46057</v>
      </c>
      <c r="R41" s="146">
        <v>46058</v>
      </c>
      <c r="S41" s="146">
        <v>46059</v>
      </c>
      <c r="T41" s="154">
        <v>46060</v>
      </c>
      <c r="U41" s="149">
        <v>46061</v>
      </c>
      <c r="V41" s="150">
        <v>46062</v>
      </c>
      <c r="W41" s="146">
        <v>46063</v>
      </c>
      <c r="X41" s="146">
        <v>46064</v>
      </c>
      <c r="Y41" s="146">
        <v>46065</v>
      </c>
      <c r="Z41" s="146">
        <v>46066</v>
      </c>
      <c r="AA41" s="146">
        <v>46067</v>
      </c>
      <c r="AB41" s="149">
        <v>46068</v>
      </c>
      <c r="AC41" s="150">
        <v>46069</v>
      </c>
      <c r="AD41" s="146">
        <v>46070</v>
      </c>
      <c r="AE41" s="146">
        <v>46071</v>
      </c>
      <c r="AF41" s="146">
        <v>46072</v>
      </c>
      <c r="AG41" s="146">
        <v>46073</v>
      </c>
      <c r="AH41" s="146">
        <v>46074</v>
      </c>
      <c r="AI41" s="265"/>
    </row>
    <row r="42" spans="3:35" hidden="1" x14ac:dyDescent="0.3">
      <c r="C42" s="208" t="s">
        <v>245</v>
      </c>
      <c r="D42" s="208"/>
      <c r="E42" s="155" t="s">
        <v>248</v>
      </c>
      <c r="F42" s="157" t="s">
        <v>249</v>
      </c>
      <c r="G42" s="157" t="s">
        <v>250</v>
      </c>
      <c r="H42" s="146"/>
      <c r="I42" s="148" t="s">
        <v>243</v>
      </c>
      <c r="J42" s="146"/>
      <c r="K42" s="146"/>
      <c r="L42" s="148" t="s">
        <v>243</v>
      </c>
      <c r="M42" s="146"/>
      <c r="N42" s="146"/>
      <c r="O42" s="146"/>
      <c r="P42" s="146"/>
      <c r="Q42" s="146"/>
      <c r="R42" s="146"/>
      <c r="S42" s="146"/>
      <c r="T42" s="154" t="s">
        <v>246</v>
      </c>
      <c r="U42" s="146"/>
      <c r="V42" s="146"/>
      <c r="W42" s="148" t="s">
        <v>243</v>
      </c>
      <c r="X42" s="146"/>
      <c r="Y42" s="146"/>
      <c r="Z42" s="148" t="s">
        <v>243</v>
      </c>
      <c r="AA42" s="146"/>
      <c r="AB42" s="146"/>
      <c r="AC42" s="146"/>
      <c r="AD42" s="146"/>
      <c r="AE42" s="146"/>
      <c r="AF42" s="146"/>
      <c r="AG42" s="146"/>
      <c r="AH42" s="146"/>
      <c r="AI42" s="265"/>
    </row>
  </sheetData>
  <mergeCells count="12">
    <mergeCell ref="AA18:AG18"/>
    <mergeCell ref="C21:D21"/>
    <mergeCell ref="E38:K38"/>
    <mergeCell ref="L38:R38"/>
    <mergeCell ref="S38:Y38"/>
    <mergeCell ref="Z38:AF38"/>
    <mergeCell ref="AG38:AH38"/>
    <mergeCell ref="C19:D19"/>
    <mergeCell ref="C18:D18"/>
    <mergeCell ref="E18:L18"/>
    <mergeCell ref="M18:S18"/>
    <mergeCell ref="T18:Z18"/>
  </mergeCells>
  <phoneticPr fontId="3" type="noConversion"/>
  <pageMargins left="0.7" right="0.7" top="0.75" bottom="0.75" header="0.3" footer="0.3"/>
  <pageSetup paperSize="9" scale="3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CD2E-C69B-4BA1-8F64-48618A832D09}">
  <dimension ref="B2:AN55"/>
  <sheetViews>
    <sheetView showGridLines="0" zoomScale="55" zoomScaleNormal="55" workbookViewId="0">
      <selection activeCell="B21" sqref="B1:AO1048576"/>
    </sheetView>
  </sheetViews>
  <sheetFormatPr defaultRowHeight="16.5" x14ac:dyDescent="0.3"/>
  <cols>
    <col min="1" max="1" width="3.375" customWidth="1"/>
    <col min="2" max="2" width="7.125" customWidth="1"/>
    <col min="3" max="3" width="19.375" style="2" customWidth="1"/>
    <col min="4" max="4" width="8.5" style="159" customWidth="1"/>
    <col min="5" max="5" width="8.5" style="160" customWidth="1"/>
    <col min="6" max="6" width="9.25" style="162" customWidth="1"/>
    <col min="7" max="7" width="8.5" style="176" customWidth="1"/>
    <col min="8" max="8" width="8.5" style="212" customWidth="1"/>
    <col min="9" max="10" width="9.25" style="162" customWidth="1"/>
    <col min="11" max="11" width="6" style="159" customWidth="1"/>
    <col min="12" max="12" width="7.125" style="160" customWidth="1"/>
    <col min="13" max="13" width="19.375" style="161" customWidth="1"/>
    <col min="14" max="14" width="8.5" style="162" customWidth="1"/>
    <col min="15" max="15" width="8.5" style="159" customWidth="1"/>
    <col min="16" max="16" width="9.25" style="163" customWidth="1"/>
    <col min="17" max="17" width="8.5" style="177" customWidth="1"/>
    <col min="18" max="18" width="8.5" style="213" customWidth="1"/>
    <col min="19" max="20" width="9.25" style="163" customWidth="1"/>
    <col min="21" max="21" width="6" style="164" customWidth="1"/>
    <col min="22" max="22" width="7.125" style="159" customWidth="1"/>
    <col min="23" max="23" width="19.375" style="2" customWidth="1"/>
    <col min="24" max="24" width="8.5" style="163" customWidth="1"/>
    <col min="25" max="25" width="8.5" style="164" customWidth="1"/>
    <col min="26" max="26" width="9.25" customWidth="1"/>
    <col min="27" max="27" width="8.5" style="12" customWidth="1"/>
    <col min="28" max="28" width="8.5" style="215" customWidth="1"/>
    <col min="29" max="30" width="9.25" customWidth="1"/>
    <col min="31" max="31" width="6" customWidth="1"/>
    <col min="32" max="32" width="7.125" customWidth="1"/>
    <col min="33" max="33" width="19.375" customWidth="1"/>
    <col min="34" max="35" width="8.5" customWidth="1"/>
    <col min="36" max="36" width="9.25" customWidth="1"/>
    <col min="37" max="37" width="8.5" style="12" customWidth="1"/>
    <col min="38" max="38" width="8.5" style="215" customWidth="1"/>
    <col min="39" max="40" width="9.25" customWidth="1"/>
  </cols>
  <sheetData>
    <row r="2" spans="2:40" ht="20.25" x14ac:dyDescent="0.3">
      <c r="B2" s="811" t="s">
        <v>229</v>
      </c>
      <c r="C2" s="811" t="s">
        <v>56</v>
      </c>
      <c r="D2" s="814" t="s">
        <v>211</v>
      </c>
      <c r="E2" s="815"/>
      <c r="F2" s="815"/>
      <c r="G2" s="815"/>
      <c r="H2" s="815"/>
      <c r="I2" s="815"/>
      <c r="J2" s="816"/>
      <c r="K2" s="166"/>
      <c r="L2" s="811" t="s">
        <v>229</v>
      </c>
      <c r="M2" s="811" t="s">
        <v>56</v>
      </c>
      <c r="N2" s="814" t="s">
        <v>260</v>
      </c>
      <c r="O2" s="815"/>
      <c r="P2" s="815"/>
      <c r="Q2" s="815"/>
      <c r="R2" s="815"/>
      <c r="S2" s="815"/>
      <c r="T2" s="816"/>
      <c r="U2" s="169"/>
      <c r="V2" s="811" t="s">
        <v>229</v>
      </c>
      <c r="W2" s="811" t="s">
        <v>56</v>
      </c>
      <c r="X2" s="814" t="s">
        <v>266</v>
      </c>
      <c r="Y2" s="815"/>
      <c r="Z2" s="815"/>
      <c r="AA2" s="815"/>
      <c r="AB2" s="815"/>
      <c r="AC2" s="815"/>
      <c r="AD2" s="816"/>
      <c r="AE2" s="168"/>
      <c r="AF2" s="811" t="s">
        <v>229</v>
      </c>
      <c r="AG2" s="811" t="s">
        <v>56</v>
      </c>
      <c r="AH2" s="814" t="s">
        <v>267</v>
      </c>
      <c r="AI2" s="815"/>
      <c r="AJ2" s="815"/>
      <c r="AK2" s="815"/>
      <c r="AL2" s="815"/>
      <c r="AM2" s="815"/>
      <c r="AN2" s="816"/>
    </row>
    <row r="3" spans="2:40" ht="20.25" customHeight="1" x14ac:dyDescent="0.3">
      <c r="B3" s="812"/>
      <c r="C3" s="812"/>
      <c r="D3" s="799" t="s">
        <v>230</v>
      </c>
      <c r="E3" s="800"/>
      <c r="F3" s="216"/>
      <c r="G3" s="805" t="s">
        <v>265</v>
      </c>
      <c r="H3" s="806"/>
      <c r="I3" s="216"/>
      <c r="J3" s="217"/>
      <c r="K3" s="166"/>
      <c r="L3" s="812"/>
      <c r="M3" s="812"/>
      <c r="N3" s="799" t="s">
        <v>230</v>
      </c>
      <c r="O3" s="800"/>
      <c r="P3" s="216"/>
      <c r="Q3" s="805" t="s">
        <v>265</v>
      </c>
      <c r="R3" s="806"/>
      <c r="S3" s="216"/>
      <c r="T3" s="217"/>
      <c r="U3" s="169"/>
      <c r="V3" s="812"/>
      <c r="W3" s="812"/>
      <c r="X3" s="799" t="s">
        <v>230</v>
      </c>
      <c r="Y3" s="800"/>
      <c r="Z3" s="216"/>
      <c r="AA3" s="805" t="s">
        <v>265</v>
      </c>
      <c r="AB3" s="806"/>
      <c r="AC3" s="216"/>
      <c r="AD3" s="217"/>
      <c r="AE3" s="168"/>
      <c r="AF3" s="812"/>
      <c r="AG3" s="812"/>
      <c r="AH3" s="799" t="s">
        <v>230</v>
      </c>
      <c r="AI3" s="800"/>
      <c r="AJ3" s="216"/>
      <c r="AK3" s="805" t="s">
        <v>265</v>
      </c>
      <c r="AL3" s="806"/>
      <c r="AM3" s="216"/>
      <c r="AN3" s="217"/>
    </row>
    <row r="4" spans="2:40" ht="20.25" customHeight="1" x14ac:dyDescent="0.3">
      <c r="B4" s="812"/>
      <c r="C4" s="812"/>
      <c r="D4" s="801"/>
      <c r="E4" s="802"/>
      <c r="F4" s="809" t="s">
        <v>269</v>
      </c>
      <c r="G4" s="807"/>
      <c r="H4" s="808"/>
      <c r="I4" s="817" t="s">
        <v>269</v>
      </c>
      <c r="J4" s="818"/>
      <c r="K4" s="166"/>
      <c r="L4" s="812"/>
      <c r="M4" s="812"/>
      <c r="N4" s="801"/>
      <c r="O4" s="802"/>
      <c r="P4" s="809" t="s">
        <v>269</v>
      </c>
      <c r="Q4" s="807"/>
      <c r="R4" s="808"/>
      <c r="S4" s="817" t="s">
        <v>269</v>
      </c>
      <c r="T4" s="818"/>
      <c r="U4" s="169"/>
      <c r="V4" s="812"/>
      <c r="W4" s="812"/>
      <c r="X4" s="801"/>
      <c r="Y4" s="802"/>
      <c r="Z4" s="809" t="s">
        <v>269</v>
      </c>
      <c r="AA4" s="807"/>
      <c r="AB4" s="808"/>
      <c r="AC4" s="817" t="s">
        <v>269</v>
      </c>
      <c r="AD4" s="818"/>
      <c r="AE4" s="168"/>
      <c r="AF4" s="812"/>
      <c r="AG4" s="812"/>
      <c r="AH4" s="801"/>
      <c r="AI4" s="802"/>
      <c r="AJ4" s="809" t="s">
        <v>269</v>
      </c>
      <c r="AK4" s="807"/>
      <c r="AL4" s="808"/>
      <c r="AM4" s="817" t="s">
        <v>269</v>
      </c>
      <c r="AN4" s="818"/>
    </row>
    <row r="5" spans="2:40" ht="20.25" x14ac:dyDescent="0.3">
      <c r="B5" s="813"/>
      <c r="C5" s="813"/>
      <c r="D5" s="803"/>
      <c r="E5" s="804"/>
      <c r="F5" s="810"/>
      <c r="G5" s="184" t="s">
        <v>253</v>
      </c>
      <c r="H5" s="185" t="s">
        <v>254</v>
      </c>
      <c r="I5" s="184" t="s">
        <v>253</v>
      </c>
      <c r="J5" s="185" t="s">
        <v>254</v>
      </c>
      <c r="K5" s="166"/>
      <c r="L5" s="813"/>
      <c r="M5" s="813"/>
      <c r="N5" s="803"/>
      <c r="O5" s="804"/>
      <c r="P5" s="810"/>
      <c r="Q5" s="184" t="s">
        <v>253</v>
      </c>
      <c r="R5" s="185" t="s">
        <v>254</v>
      </c>
      <c r="S5" s="184" t="s">
        <v>253</v>
      </c>
      <c r="T5" s="185" t="s">
        <v>254</v>
      </c>
      <c r="U5" s="169"/>
      <c r="V5" s="813"/>
      <c r="W5" s="813"/>
      <c r="X5" s="803"/>
      <c r="Y5" s="804"/>
      <c r="Z5" s="810"/>
      <c r="AA5" s="184" t="s">
        <v>253</v>
      </c>
      <c r="AB5" s="185" t="s">
        <v>254</v>
      </c>
      <c r="AC5" s="184" t="s">
        <v>253</v>
      </c>
      <c r="AD5" s="185" t="s">
        <v>254</v>
      </c>
      <c r="AE5" s="168"/>
      <c r="AF5" s="813"/>
      <c r="AG5" s="813"/>
      <c r="AH5" s="803"/>
      <c r="AI5" s="804"/>
      <c r="AJ5" s="810"/>
      <c r="AK5" s="184" t="s">
        <v>253</v>
      </c>
      <c r="AL5" s="185" t="s">
        <v>254</v>
      </c>
      <c r="AM5" s="184" t="s">
        <v>253</v>
      </c>
      <c r="AN5" s="185" t="s">
        <v>254</v>
      </c>
    </row>
    <row r="6" spans="2:40" ht="20.25" x14ac:dyDescent="0.3">
      <c r="B6" s="172">
        <v>1</v>
      </c>
      <c r="C6" s="173" t="s">
        <v>39</v>
      </c>
      <c r="D6" s="179">
        <v>784</v>
      </c>
      <c r="E6" s="180">
        <v>0.14967544864452081</v>
      </c>
      <c r="F6" s="174">
        <v>0.97149938042131345</v>
      </c>
      <c r="G6" s="181">
        <v>0.14191419141914191</v>
      </c>
      <c r="H6" s="210">
        <v>0.1254125412541254</v>
      </c>
      <c r="I6" s="182">
        <v>-2.9841533771697792E-2</v>
      </c>
      <c r="J6" s="183">
        <v>-1.1992038898546359E-2</v>
      </c>
      <c r="K6" s="166"/>
      <c r="L6" s="172">
        <v>1</v>
      </c>
      <c r="M6" s="173" t="s">
        <v>36</v>
      </c>
      <c r="N6" s="179">
        <v>871</v>
      </c>
      <c r="O6" s="180">
        <v>0.15208660729876025</v>
      </c>
      <c r="P6" s="174">
        <v>0.72704507512520866</v>
      </c>
      <c r="Q6" s="181">
        <v>0.25666666666666665</v>
      </c>
      <c r="R6" s="210">
        <v>8.666666666666667E-2</v>
      </c>
      <c r="S6" s="182">
        <v>-1.9540229885057769E-3</v>
      </c>
      <c r="T6" s="183">
        <v>-1.8936781609195402E-2</v>
      </c>
      <c r="U6" s="167"/>
      <c r="V6" s="172">
        <v>1</v>
      </c>
      <c r="W6" s="173" t="s">
        <v>36</v>
      </c>
      <c r="X6" s="179">
        <v>1198</v>
      </c>
      <c r="Y6" s="180">
        <v>0.16662030598052852</v>
      </c>
      <c r="Z6" s="174">
        <v>1.0754039497307002</v>
      </c>
      <c r="AA6" s="181">
        <v>0.25862068965517243</v>
      </c>
      <c r="AB6" s="210">
        <v>0.10560344827586207</v>
      </c>
      <c r="AC6" s="182">
        <v>-0.10786181494887914</v>
      </c>
      <c r="AD6" s="183">
        <v>-1.7785133676255796E-2</v>
      </c>
      <c r="AE6" s="168"/>
      <c r="AF6" s="172">
        <v>1</v>
      </c>
      <c r="AG6" s="173" t="s">
        <v>36</v>
      </c>
      <c r="AH6" s="179">
        <v>1114</v>
      </c>
      <c r="AI6" s="180">
        <v>0.15932494279176201</v>
      </c>
      <c r="AJ6" s="174">
        <v>1.3136792452830188</v>
      </c>
      <c r="AK6" s="181">
        <v>0.36648250460405157</v>
      </c>
      <c r="AL6" s="210">
        <v>0.12338858195211787</v>
      </c>
      <c r="AM6" s="182">
        <v>-4.0090265349000065E-2</v>
      </c>
      <c r="AN6" s="183">
        <v>-4.0930666874173224E-2</v>
      </c>
    </row>
    <row r="7" spans="2:40" ht="20.25" x14ac:dyDescent="0.3">
      <c r="B7" s="172">
        <v>2</v>
      </c>
      <c r="C7" s="172" t="s">
        <v>35</v>
      </c>
      <c r="D7" s="179">
        <v>758</v>
      </c>
      <c r="E7" s="180">
        <v>0.14471172203130966</v>
      </c>
      <c r="F7" s="174">
        <v>0.9607097591888466</v>
      </c>
      <c r="G7" s="181">
        <v>0.38082191780821917</v>
      </c>
      <c r="H7" s="210">
        <v>0.14246575342465753</v>
      </c>
      <c r="I7" s="182">
        <v>2.6467563453864806E-2</v>
      </c>
      <c r="J7" s="183">
        <v>4.0363651322555427E-2</v>
      </c>
      <c r="K7" s="166"/>
      <c r="L7" s="172">
        <v>2</v>
      </c>
      <c r="M7" s="172" t="s">
        <v>39</v>
      </c>
      <c r="N7" s="179">
        <v>807</v>
      </c>
      <c r="O7" s="180">
        <v>0.14091147197485596</v>
      </c>
      <c r="P7" s="174">
        <v>0.93294797687861275</v>
      </c>
      <c r="Q7" s="181">
        <v>0.1717557251908397</v>
      </c>
      <c r="R7" s="210">
        <v>0.13740458015267176</v>
      </c>
      <c r="S7" s="182">
        <v>1.6888468553671571E-2</v>
      </c>
      <c r="T7" s="183">
        <v>6.6608119975680613E-2</v>
      </c>
      <c r="U7" s="167"/>
      <c r="V7" s="172">
        <v>2</v>
      </c>
      <c r="W7" s="172" t="s">
        <v>39</v>
      </c>
      <c r="X7" s="179">
        <v>865</v>
      </c>
      <c r="Y7" s="180">
        <v>0.12030598052851182</v>
      </c>
      <c r="Z7" s="174">
        <v>1.0105140186915889</v>
      </c>
      <c r="AA7" s="181">
        <v>0.15486725663716813</v>
      </c>
      <c r="AB7" s="210">
        <v>7.0796460176991149E-2</v>
      </c>
      <c r="AC7" s="182">
        <v>-8.7009999680521394E-2</v>
      </c>
      <c r="AD7" s="183">
        <v>-3.389668061723268E-2</v>
      </c>
      <c r="AE7" s="168"/>
      <c r="AF7" s="172">
        <v>2</v>
      </c>
      <c r="AG7" s="172" t="s">
        <v>35</v>
      </c>
      <c r="AH7" s="179">
        <v>972</v>
      </c>
      <c r="AI7" s="180">
        <v>0.13901601830663615</v>
      </c>
      <c r="AJ7" s="174">
        <v>1.1020408163265305</v>
      </c>
      <c r="AK7" s="181">
        <v>0.23873873873873874</v>
      </c>
      <c r="AL7" s="210">
        <v>0.1554054054054054</v>
      </c>
      <c r="AM7" s="182">
        <v>-0.17486817270834548</v>
      </c>
      <c r="AN7" s="183">
        <v>1.6096550113828739E-2</v>
      </c>
    </row>
    <row r="8" spans="2:40" ht="20.25" x14ac:dyDescent="0.3">
      <c r="B8" s="172">
        <v>3</v>
      </c>
      <c r="C8" s="172" t="s">
        <v>36</v>
      </c>
      <c r="D8" s="179">
        <v>676</v>
      </c>
      <c r="E8" s="180">
        <v>0.12905689194348988</v>
      </c>
      <c r="F8" s="174">
        <v>0.77611940298507465</v>
      </c>
      <c r="G8" s="181">
        <v>0.1709090909090909</v>
      </c>
      <c r="H8" s="210">
        <v>0.16727272727272727</v>
      </c>
      <c r="I8" s="182">
        <v>-8.5757575757575755E-2</v>
      </c>
      <c r="J8" s="183">
        <v>8.0606060606060598E-2</v>
      </c>
      <c r="K8" s="166"/>
      <c r="L8" s="172">
        <v>3</v>
      </c>
      <c r="M8" s="172" t="s">
        <v>35</v>
      </c>
      <c r="N8" s="179">
        <v>789</v>
      </c>
      <c r="O8" s="180">
        <v>0.13776846516500785</v>
      </c>
      <c r="P8" s="174">
        <v>0.96809815950920242</v>
      </c>
      <c r="Q8" s="181">
        <v>0.35435435435435436</v>
      </c>
      <c r="R8" s="210">
        <v>0.1021021021021021</v>
      </c>
      <c r="S8" s="182">
        <v>0.15899011594375834</v>
      </c>
      <c r="T8" s="183">
        <v>-3.034822902372572E-2</v>
      </c>
      <c r="U8" s="167"/>
      <c r="V8" s="172">
        <v>3</v>
      </c>
      <c r="W8" s="172" t="s">
        <v>35</v>
      </c>
      <c r="X8" s="179">
        <v>815</v>
      </c>
      <c r="Y8" s="180">
        <v>0.1133518776077886</v>
      </c>
      <c r="Z8" s="174">
        <v>0.83847736625514402</v>
      </c>
      <c r="AA8" s="181">
        <v>0.19536423841059603</v>
      </c>
      <c r="AB8" s="210">
        <v>0.13245033112582782</v>
      </c>
      <c r="AC8" s="182">
        <v>-4.3374500328142718E-2</v>
      </c>
      <c r="AD8" s="183">
        <v>-2.2955074279577575E-2</v>
      </c>
      <c r="AE8" s="168"/>
      <c r="AF8" s="172">
        <v>3</v>
      </c>
      <c r="AG8" s="172" t="s">
        <v>39</v>
      </c>
      <c r="AH8" s="179">
        <v>856</v>
      </c>
      <c r="AI8" s="180">
        <v>0.12242562929061784</v>
      </c>
      <c r="AJ8" s="174">
        <v>1.2681481481481482</v>
      </c>
      <c r="AK8" s="181">
        <v>0.24187725631768953</v>
      </c>
      <c r="AL8" s="210">
        <v>0.10469314079422383</v>
      </c>
      <c r="AM8" s="182">
        <v>-3.8377520752374161E-2</v>
      </c>
      <c r="AN8" s="183">
        <v>-5.2950171307686991E-2</v>
      </c>
    </row>
    <row r="9" spans="2:40" ht="20.25" x14ac:dyDescent="0.3">
      <c r="B9" s="172">
        <v>4</v>
      </c>
      <c r="C9" s="172" t="s">
        <v>37</v>
      </c>
      <c r="D9" s="179">
        <v>560</v>
      </c>
      <c r="E9" s="180">
        <v>0.10691103474608629</v>
      </c>
      <c r="F9" s="174">
        <v>1.755485893416928</v>
      </c>
      <c r="G9" s="181">
        <v>6.5714285714285711E-2</v>
      </c>
      <c r="H9" s="210">
        <v>0.27714285714285714</v>
      </c>
      <c r="I9" s="182">
        <v>-8.1572535991140657E-2</v>
      </c>
      <c r="J9" s="183">
        <v>0.1996234772978959</v>
      </c>
      <c r="K9" s="166"/>
      <c r="L9" s="172">
        <v>4</v>
      </c>
      <c r="M9" s="172" t="s">
        <v>38</v>
      </c>
      <c r="N9" s="179">
        <v>669</v>
      </c>
      <c r="O9" s="180">
        <v>0.11681508643268727</v>
      </c>
      <c r="P9" s="174">
        <v>0.82694684796044504</v>
      </c>
      <c r="Q9" s="181">
        <v>0.38321167883211676</v>
      </c>
      <c r="R9" s="210">
        <v>5.1094890510948905E-2</v>
      </c>
      <c r="S9" s="182">
        <v>0.11850579647917558</v>
      </c>
      <c r="T9" s="183">
        <v>-3.7140403606698159E-2</v>
      </c>
      <c r="U9" s="167"/>
      <c r="V9" s="172">
        <v>4</v>
      </c>
      <c r="W9" s="172" t="s">
        <v>38</v>
      </c>
      <c r="X9" s="179">
        <v>809</v>
      </c>
      <c r="Y9" s="180">
        <v>0.1125173852573018</v>
      </c>
      <c r="Z9" s="174">
        <v>0.95739644970414206</v>
      </c>
      <c r="AA9" s="181">
        <v>0.26470588235294118</v>
      </c>
      <c r="AB9" s="210">
        <v>8.8235294117647065E-2</v>
      </c>
      <c r="AC9" s="182">
        <v>-8.5499316005471782E-3</v>
      </c>
      <c r="AD9" s="183">
        <v>1.265389876880986E-2</v>
      </c>
      <c r="AE9" s="168"/>
      <c r="AF9" s="172">
        <v>4</v>
      </c>
      <c r="AG9" s="172" t="s">
        <v>38</v>
      </c>
      <c r="AH9" s="179">
        <v>845</v>
      </c>
      <c r="AI9" s="180">
        <v>0.12085240274599543</v>
      </c>
      <c r="AJ9" s="174">
        <v>1.2088698140200287</v>
      </c>
      <c r="AK9" s="181">
        <v>0.27325581395348836</v>
      </c>
      <c r="AL9" s="210">
        <v>7.5581395348837205E-2</v>
      </c>
      <c r="AM9" s="182">
        <v>-0.10917661847894405</v>
      </c>
      <c r="AN9" s="183">
        <v>-2.0364550597108746E-2</v>
      </c>
    </row>
    <row r="10" spans="2:40" ht="20.25" x14ac:dyDescent="0.3">
      <c r="B10" s="172">
        <v>5</v>
      </c>
      <c r="C10" s="172" t="s">
        <v>38</v>
      </c>
      <c r="D10" s="179">
        <v>526</v>
      </c>
      <c r="E10" s="180">
        <v>0.10042000763650248</v>
      </c>
      <c r="F10" s="174">
        <v>0.78624813153961137</v>
      </c>
      <c r="G10" s="181">
        <v>0.45121951219512196</v>
      </c>
      <c r="H10" s="210">
        <v>4.878048780487805E-2</v>
      </c>
      <c r="I10" s="182">
        <v>6.8007833363005199E-2</v>
      </c>
      <c r="J10" s="183">
        <v>-2.3144027060708547E-3</v>
      </c>
      <c r="K10" s="166"/>
      <c r="L10" s="172">
        <v>5</v>
      </c>
      <c r="M10" s="172" t="s">
        <v>42</v>
      </c>
      <c r="N10" s="179">
        <v>530</v>
      </c>
      <c r="O10" s="180">
        <v>9.2544089401082594E-2</v>
      </c>
      <c r="P10" s="174">
        <v>0.9532374100719424</v>
      </c>
      <c r="Q10" s="181">
        <v>0.10900473933649289</v>
      </c>
      <c r="R10" s="210">
        <v>0.17061611374407584</v>
      </c>
      <c r="S10" s="182">
        <v>-2.0027518728023233E-2</v>
      </c>
      <c r="T10" s="183">
        <v>2.7758970886932993E-2</v>
      </c>
      <c r="U10" s="167"/>
      <c r="V10" s="172">
        <v>5</v>
      </c>
      <c r="W10" s="172" t="s">
        <v>41</v>
      </c>
      <c r="X10" s="179">
        <v>683</v>
      </c>
      <c r="Y10" s="180">
        <v>9.499304589707927E-2</v>
      </c>
      <c r="Z10" s="174">
        <v>0.92798913043478259</v>
      </c>
      <c r="AA10" s="181">
        <v>0.22268907563025211</v>
      </c>
      <c r="AB10" s="210">
        <v>0.20168067226890757</v>
      </c>
      <c r="AC10" s="182">
        <v>4.023293527937491E-2</v>
      </c>
      <c r="AD10" s="183">
        <v>-6.4985994397759095E-2</v>
      </c>
      <c r="AE10" s="168"/>
      <c r="AF10" s="172">
        <v>5</v>
      </c>
      <c r="AG10" s="172" t="s">
        <v>41</v>
      </c>
      <c r="AH10" s="179">
        <v>736</v>
      </c>
      <c r="AI10" s="180">
        <v>0.10526315789473684</v>
      </c>
      <c r="AJ10" s="174">
        <v>1.2667814113597247</v>
      </c>
      <c r="AK10" s="181">
        <v>0.18245614035087721</v>
      </c>
      <c r="AL10" s="210">
        <v>0.26666666666666666</v>
      </c>
      <c r="AM10" s="182">
        <v>-0.21631686578409209</v>
      </c>
      <c r="AN10" s="183">
        <v>5.807770961145195E-2</v>
      </c>
    </row>
    <row r="11" spans="2:40" ht="20.25" x14ac:dyDescent="0.3">
      <c r="B11" s="172">
        <v>6</v>
      </c>
      <c r="C11" s="172" t="s">
        <v>42</v>
      </c>
      <c r="D11" s="179">
        <v>446</v>
      </c>
      <c r="E11" s="180">
        <v>8.5147002672775862E-2</v>
      </c>
      <c r="F11" s="174">
        <v>0.84150943396226419</v>
      </c>
      <c r="G11" s="181">
        <v>6.2761506276150625E-2</v>
      </c>
      <c r="H11" s="210">
        <v>0.26778242677824265</v>
      </c>
      <c r="I11" s="182">
        <v>-4.6243233060342268E-2</v>
      </c>
      <c r="J11" s="183">
        <v>9.7166313034166812E-2</v>
      </c>
      <c r="K11" s="166"/>
      <c r="L11" s="172">
        <v>6</v>
      </c>
      <c r="M11" s="172" t="s">
        <v>41</v>
      </c>
      <c r="N11" s="179">
        <v>447</v>
      </c>
      <c r="O11" s="180">
        <v>7.8051335777894179E-2</v>
      </c>
      <c r="P11" s="174">
        <v>0.65446559297218154</v>
      </c>
      <c r="Q11" s="181">
        <v>0.23837209302325582</v>
      </c>
      <c r="R11" s="210">
        <v>0.19767441860465115</v>
      </c>
      <c r="S11" s="182">
        <v>1.5683017393003706E-2</v>
      </c>
      <c r="T11" s="183">
        <v>-4.006253664256415E-3</v>
      </c>
      <c r="U11" s="167"/>
      <c r="V11" s="172">
        <v>6</v>
      </c>
      <c r="W11" s="172" t="s">
        <v>212</v>
      </c>
      <c r="X11" s="179">
        <v>677</v>
      </c>
      <c r="Y11" s="180">
        <v>9.4158553546592486E-2</v>
      </c>
      <c r="Z11" s="174">
        <v>1.7139240506329114</v>
      </c>
      <c r="AA11" s="181">
        <v>0.14393939393939395</v>
      </c>
      <c r="AB11" s="210">
        <v>0.10984848484848485</v>
      </c>
      <c r="AC11" s="182">
        <v>-7.1887944190102443E-2</v>
      </c>
      <c r="AD11" s="183">
        <v>-5.2594288205799061E-3</v>
      </c>
      <c r="AE11" s="168"/>
      <c r="AF11" s="172">
        <v>6</v>
      </c>
      <c r="AG11" s="172" t="s">
        <v>42</v>
      </c>
      <c r="AH11" s="179">
        <v>508</v>
      </c>
      <c r="AI11" s="180">
        <v>7.2654462242562931E-2</v>
      </c>
      <c r="AJ11" s="174">
        <v>1.233009708737864</v>
      </c>
      <c r="AK11" s="181">
        <v>8.8105726872246701E-2</v>
      </c>
      <c r="AL11" s="210">
        <v>0.21585903083700442</v>
      </c>
      <c r="AM11" s="182">
        <v>-0.1838942731277533</v>
      </c>
      <c r="AN11" s="183">
        <v>-3.7474302496328937E-2</v>
      </c>
    </row>
    <row r="12" spans="2:40" ht="20.25" x14ac:dyDescent="0.3">
      <c r="B12" s="172">
        <v>7</v>
      </c>
      <c r="C12" s="172" t="s">
        <v>41</v>
      </c>
      <c r="D12" s="179">
        <v>386</v>
      </c>
      <c r="E12" s="180">
        <v>7.3692248949980915E-2</v>
      </c>
      <c r="F12" s="174">
        <v>0.86353467561521258</v>
      </c>
      <c r="G12" s="181">
        <v>0.11538461538461539</v>
      </c>
      <c r="H12" s="210">
        <v>0.22435897435897437</v>
      </c>
      <c r="I12" s="182">
        <v>-0.12298747763864043</v>
      </c>
      <c r="J12" s="183">
        <v>2.6684555754323214E-2</v>
      </c>
      <c r="K12" s="166"/>
      <c r="L12" s="172">
        <v>7</v>
      </c>
      <c r="M12" s="172" t="s">
        <v>37</v>
      </c>
      <c r="N12" s="179">
        <v>319</v>
      </c>
      <c r="O12" s="180">
        <v>5.5701065130085561E-2</v>
      </c>
      <c r="P12" s="174">
        <v>0.75235849056603776</v>
      </c>
      <c r="Q12" s="181">
        <v>0.14728682170542637</v>
      </c>
      <c r="R12" s="210">
        <v>7.7519379844961239E-2</v>
      </c>
      <c r="S12" s="182">
        <v>-8.8345362202619598E-2</v>
      </c>
      <c r="T12" s="183">
        <v>-2.9403902699812884E-3</v>
      </c>
      <c r="U12" s="167"/>
      <c r="V12" s="172">
        <v>7</v>
      </c>
      <c r="W12" s="172" t="s">
        <v>42</v>
      </c>
      <c r="X12" s="179">
        <v>556</v>
      </c>
      <c r="Y12" s="180">
        <v>7.7329624478442285E-2</v>
      </c>
      <c r="Z12" s="174">
        <v>1.094488188976378</v>
      </c>
      <c r="AA12" s="181">
        <v>0.12903225806451613</v>
      </c>
      <c r="AB12" s="210">
        <v>0.14285714285714285</v>
      </c>
      <c r="AC12" s="182">
        <v>4.0926531192269425E-2</v>
      </c>
      <c r="AD12" s="183">
        <v>-7.3001887979861568E-2</v>
      </c>
      <c r="AE12" s="168"/>
      <c r="AF12" s="172">
        <v>7</v>
      </c>
      <c r="AG12" s="172" t="s">
        <v>212</v>
      </c>
      <c r="AH12" s="179">
        <v>395</v>
      </c>
      <c r="AI12" s="180">
        <v>5.6493135011441646E-2</v>
      </c>
      <c r="AJ12" s="174">
        <v>1.5369649805447472</v>
      </c>
      <c r="AK12" s="181">
        <v>0.21582733812949639</v>
      </c>
      <c r="AL12" s="210">
        <v>0.11510791366906475</v>
      </c>
      <c r="AM12" s="182">
        <v>-0.18842798101943975</v>
      </c>
      <c r="AN12" s="183">
        <v>-8.3473646614623198E-2</v>
      </c>
    </row>
    <row r="13" spans="2:40" ht="20.25" x14ac:dyDescent="0.3">
      <c r="B13" s="172">
        <v>8</v>
      </c>
      <c r="C13" s="172" t="s">
        <v>34</v>
      </c>
      <c r="D13" s="179">
        <v>293</v>
      </c>
      <c r="E13" s="180">
        <v>5.5937380679648721E-2</v>
      </c>
      <c r="F13" s="174">
        <v>0.99659863945578231</v>
      </c>
      <c r="G13" s="181">
        <v>0.24489795918367346</v>
      </c>
      <c r="H13" s="210">
        <v>8.1632653061224483E-2</v>
      </c>
      <c r="I13" s="182">
        <v>-1.9807923169267716E-2</v>
      </c>
      <c r="J13" s="183">
        <v>6.2024809923969582E-2</v>
      </c>
      <c r="K13" s="166"/>
      <c r="L13" s="172">
        <v>8</v>
      </c>
      <c r="M13" s="172" t="s">
        <v>34</v>
      </c>
      <c r="N13" s="179">
        <v>294</v>
      </c>
      <c r="O13" s="180">
        <v>5.133577789418544E-2</v>
      </c>
      <c r="P13" s="174">
        <v>1.1574803149606299</v>
      </c>
      <c r="Q13" s="181">
        <v>0.26470588235294118</v>
      </c>
      <c r="R13" s="210">
        <v>1.9607843137254902E-2</v>
      </c>
      <c r="S13" s="182">
        <v>3.0939648586707419E-2</v>
      </c>
      <c r="T13" s="183">
        <v>1.9607843137254902E-2</v>
      </c>
      <c r="U13" s="167"/>
      <c r="V13" s="172">
        <v>8</v>
      </c>
      <c r="W13" s="172" t="s">
        <v>37</v>
      </c>
      <c r="X13" s="179">
        <v>424</v>
      </c>
      <c r="Y13" s="180">
        <v>5.8970792767732962E-2</v>
      </c>
      <c r="Z13" s="174">
        <v>1.0927835051546391</v>
      </c>
      <c r="AA13" s="181">
        <v>0.23563218390804597</v>
      </c>
      <c r="AB13" s="210">
        <v>8.0459770114942528E-2</v>
      </c>
      <c r="AC13" s="182">
        <v>8.706075533661739E-2</v>
      </c>
      <c r="AD13" s="183">
        <v>1.1888341543513953E-2</v>
      </c>
      <c r="AE13" s="168"/>
      <c r="AF13" s="172">
        <v>8</v>
      </c>
      <c r="AG13" s="172" t="s">
        <v>37</v>
      </c>
      <c r="AH13" s="179">
        <v>388</v>
      </c>
      <c r="AI13" s="180">
        <v>5.5491990846681924E-2</v>
      </c>
      <c r="AJ13" s="174">
        <v>1.2124999999999999</v>
      </c>
      <c r="AK13" s="181">
        <v>0.14857142857142858</v>
      </c>
      <c r="AL13" s="210">
        <v>6.8571428571428575E-2</v>
      </c>
      <c r="AM13" s="182">
        <v>-0.17417989417989416</v>
      </c>
      <c r="AN13" s="183">
        <v>-0.1166137566137566</v>
      </c>
    </row>
    <row r="14" spans="2:40" ht="20.25" x14ac:dyDescent="0.3">
      <c r="B14" s="172">
        <v>9</v>
      </c>
      <c r="C14" s="172" t="s">
        <v>212</v>
      </c>
      <c r="D14" s="179">
        <v>187</v>
      </c>
      <c r="E14" s="180">
        <v>3.5700649102710959E-2</v>
      </c>
      <c r="F14" s="174">
        <v>0.68248175182481752</v>
      </c>
      <c r="G14" s="181">
        <v>0.19736842105263158</v>
      </c>
      <c r="H14" s="210">
        <v>0.23684210526315788</v>
      </c>
      <c r="I14" s="182">
        <v>1.258581235697942E-2</v>
      </c>
      <c r="J14" s="183">
        <v>0.13901601830663612</v>
      </c>
      <c r="K14" s="166"/>
      <c r="L14" s="172">
        <v>9</v>
      </c>
      <c r="M14" s="172" t="s">
        <v>212</v>
      </c>
      <c r="N14" s="179">
        <v>274</v>
      </c>
      <c r="O14" s="180">
        <v>4.7843548105465337E-2</v>
      </c>
      <c r="P14" s="174">
        <v>0.40472673559822747</v>
      </c>
      <c r="Q14" s="181">
        <v>0.18478260869565216</v>
      </c>
      <c r="R14" s="210">
        <v>9.7826086956521743E-2</v>
      </c>
      <c r="S14" s="182">
        <v>4.0843214756258212E-2</v>
      </c>
      <c r="T14" s="183">
        <v>-1.2022397891963105E-2</v>
      </c>
      <c r="U14" s="167"/>
      <c r="V14" s="172">
        <v>9</v>
      </c>
      <c r="W14" s="172" t="s">
        <v>40</v>
      </c>
      <c r="X14" s="179">
        <v>283</v>
      </c>
      <c r="Y14" s="180">
        <v>3.9360222531293461E-2</v>
      </c>
      <c r="Z14" s="174">
        <v>0.85757575757575755</v>
      </c>
      <c r="AA14" s="181">
        <v>0.29411764705882354</v>
      </c>
      <c r="AB14" s="210">
        <v>5.8823529411764705E-2</v>
      </c>
      <c r="AC14" s="182">
        <v>8.1728266527850091E-2</v>
      </c>
      <c r="AD14" s="183">
        <v>-2.9672045809474232E-2</v>
      </c>
      <c r="AE14" s="168"/>
      <c r="AF14" s="172">
        <v>9</v>
      </c>
      <c r="AG14" s="172" t="s">
        <v>40</v>
      </c>
      <c r="AH14" s="179">
        <v>330</v>
      </c>
      <c r="AI14" s="180">
        <v>4.719679633867277E-2</v>
      </c>
      <c r="AJ14" s="174">
        <v>1</v>
      </c>
      <c r="AK14" s="181">
        <v>0.21238938053097345</v>
      </c>
      <c r="AL14" s="210">
        <v>8.8495575221238937E-2</v>
      </c>
      <c r="AM14" s="182">
        <v>-0.12219708563444009</v>
      </c>
      <c r="AN14" s="183">
        <v>-7.691795861334752E-2</v>
      </c>
    </row>
    <row r="15" spans="2:40" ht="20.25" x14ac:dyDescent="0.3">
      <c r="B15" s="172">
        <v>10</v>
      </c>
      <c r="C15" s="172" t="s">
        <v>213</v>
      </c>
      <c r="D15" s="179">
        <v>146</v>
      </c>
      <c r="E15" s="180">
        <v>2.7873234058801068E-2</v>
      </c>
      <c r="F15" s="174">
        <v>1.1587301587301588</v>
      </c>
      <c r="G15" s="181">
        <v>0.2</v>
      </c>
      <c r="H15" s="210">
        <v>0.26666666666666666</v>
      </c>
      <c r="I15" s="182">
        <v>-3.0769230769230771E-2</v>
      </c>
      <c r="J15" s="183">
        <v>0.26666666666666666</v>
      </c>
      <c r="K15" s="166"/>
      <c r="L15" s="172">
        <v>10</v>
      </c>
      <c r="M15" s="172" t="s">
        <v>40</v>
      </c>
      <c r="N15" s="179">
        <v>200</v>
      </c>
      <c r="O15" s="180">
        <v>3.4922297887200977E-2</v>
      </c>
      <c r="P15" s="174">
        <v>0.70671378091872794</v>
      </c>
      <c r="Q15" s="181">
        <v>0.28846153846153844</v>
      </c>
      <c r="R15" s="210">
        <v>0.11538461538461539</v>
      </c>
      <c r="S15" s="182">
        <v>-5.6561085972851033E-3</v>
      </c>
      <c r="T15" s="183">
        <v>5.6561085972850686E-2</v>
      </c>
      <c r="U15" s="167"/>
      <c r="V15" s="172">
        <v>10</v>
      </c>
      <c r="W15" s="172" t="s">
        <v>34</v>
      </c>
      <c r="X15" s="179">
        <v>254</v>
      </c>
      <c r="Y15" s="180">
        <v>3.532684283727399E-2</v>
      </c>
      <c r="Z15" s="174">
        <v>0.8523489932885906</v>
      </c>
      <c r="AA15" s="181">
        <v>0.23376623376623376</v>
      </c>
      <c r="AB15" s="210">
        <v>0</v>
      </c>
      <c r="AC15" s="182">
        <v>5.4818865345181128E-2</v>
      </c>
      <c r="AD15" s="183">
        <v>-7.3684210526315783E-2</v>
      </c>
      <c r="AE15" s="168"/>
      <c r="AF15" s="172">
        <v>10</v>
      </c>
      <c r="AG15" s="172" t="s">
        <v>34</v>
      </c>
      <c r="AH15" s="179">
        <v>298</v>
      </c>
      <c r="AI15" s="180">
        <v>4.2620137299771169E-2</v>
      </c>
      <c r="AJ15" s="174">
        <v>1.3013100436681222</v>
      </c>
      <c r="AK15" s="181">
        <v>0.17894736842105263</v>
      </c>
      <c r="AL15" s="210">
        <v>7.3684210526315783E-2</v>
      </c>
      <c r="AM15" s="182">
        <v>-0.14499629355077837</v>
      </c>
      <c r="AN15" s="183">
        <v>1.7346182357301697E-2</v>
      </c>
    </row>
    <row r="16" spans="2:40" ht="20.25" x14ac:dyDescent="0.3">
      <c r="B16" s="172">
        <v>11</v>
      </c>
      <c r="C16" s="172" t="s">
        <v>44</v>
      </c>
      <c r="D16" s="179">
        <v>139</v>
      </c>
      <c r="E16" s="180">
        <v>2.6536846124474992E-2</v>
      </c>
      <c r="F16" s="174">
        <v>0.86335403726708071</v>
      </c>
      <c r="G16" s="181">
        <v>0.15517241379310345</v>
      </c>
      <c r="H16" s="210">
        <v>0.15517241379310345</v>
      </c>
      <c r="I16" s="182">
        <v>6.4263322884012541E-2</v>
      </c>
      <c r="J16" s="183">
        <v>0.15517241379310345</v>
      </c>
      <c r="K16" s="166"/>
      <c r="L16" s="172">
        <v>11</v>
      </c>
      <c r="M16" s="172" t="s">
        <v>45</v>
      </c>
      <c r="N16" s="179">
        <v>171</v>
      </c>
      <c r="O16" s="180">
        <v>2.9858564693556838E-2</v>
      </c>
      <c r="P16" s="174">
        <v>0.97714285714285709</v>
      </c>
      <c r="Q16" s="181">
        <v>0.16216216216216217</v>
      </c>
      <c r="R16" s="210">
        <v>2.7027027027027029E-2</v>
      </c>
      <c r="S16" s="182">
        <v>0.10810810810810811</v>
      </c>
      <c r="T16" s="183">
        <v>-0.13513513513513514</v>
      </c>
      <c r="U16" s="167"/>
      <c r="V16" s="172">
        <v>11</v>
      </c>
      <c r="W16" s="172" t="s">
        <v>213</v>
      </c>
      <c r="X16" s="179">
        <v>186</v>
      </c>
      <c r="Y16" s="180">
        <v>2.5869262865090403E-2</v>
      </c>
      <c r="Z16" s="174">
        <v>1.4761904761904763</v>
      </c>
      <c r="AA16" s="181">
        <v>2.7777777777777776E-2</v>
      </c>
      <c r="AB16" s="210">
        <v>0.19444444444444445</v>
      </c>
      <c r="AC16" s="182">
        <v>-0.24808429118773945</v>
      </c>
      <c r="AD16" s="183">
        <v>5.6513409961685829E-2</v>
      </c>
      <c r="AE16" s="168"/>
      <c r="AF16" s="172">
        <v>11</v>
      </c>
      <c r="AG16" s="172" t="s">
        <v>45</v>
      </c>
      <c r="AH16" s="179">
        <v>195</v>
      </c>
      <c r="AI16" s="180">
        <v>2.7889016018306637E-2</v>
      </c>
      <c r="AJ16" s="174">
        <v>1.5354330708661417</v>
      </c>
      <c r="AK16" s="181">
        <v>0.15555555555555556</v>
      </c>
      <c r="AL16" s="210">
        <v>6.6666666666666666E-2</v>
      </c>
      <c r="AM16" s="182">
        <v>-0.17777777777777776</v>
      </c>
      <c r="AN16" s="183">
        <v>-0.12777777777777777</v>
      </c>
    </row>
    <row r="17" spans="2:40" ht="20.25" x14ac:dyDescent="0.3">
      <c r="B17" s="172">
        <v>12</v>
      </c>
      <c r="C17" s="172" t="s">
        <v>45</v>
      </c>
      <c r="D17" s="179">
        <v>136</v>
      </c>
      <c r="E17" s="180">
        <v>2.5964108438335243E-2</v>
      </c>
      <c r="F17" s="174">
        <v>0.79532163742690054</v>
      </c>
      <c r="G17" s="181">
        <v>3.9215686274509803E-2</v>
      </c>
      <c r="H17" s="210">
        <v>7.8431372549019607E-2</v>
      </c>
      <c r="I17" s="182">
        <v>-0.12294647588765237</v>
      </c>
      <c r="J17" s="183">
        <v>5.1404345521992578E-2</v>
      </c>
      <c r="K17" s="166"/>
      <c r="L17" s="172">
        <v>12</v>
      </c>
      <c r="M17" s="172" t="s">
        <v>44</v>
      </c>
      <c r="N17" s="179">
        <v>161</v>
      </c>
      <c r="O17" s="180">
        <v>2.8112449799196786E-2</v>
      </c>
      <c r="P17" s="174">
        <v>0.98170731707317072</v>
      </c>
      <c r="Q17" s="181">
        <v>9.0909090909090912E-2</v>
      </c>
      <c r="R17" s="210">
        <v>0</v>
      </c>
      <c r="S17" s="182">
        <v>4.0909090909090909E-2</v>
      </c>
      <c r="T17" s="183">
        <v>-0.05</v>
      </c>
      <c r="U17" s="167"/>
      <c r="V17" s="172">
        <v>12</v>
      </c>
      <c r="W17" s="172" t="s">
        <v>45</v>
      </c>
      <c r="X17" s="179">
        <v>175</v>
      </c>
      <c r="Y17" s="180">
        <v>2.4339360222531293E-2</v>
      </c>
      <c r="Z17" s="174">
        <v>0.89743589743589747</v>
      </c>
      <c r="AA17" s="181">
        <v>5.4054054054054057E-2</v>
      </c>
      <c r="AB17" s="210">
        <v>0.16216216216216217</v>
      </c>
      <c r="AC17" s="182">
        <v>-0.1015015015015015</v>
      </c>
      <c r="AD17" s="183">
        <v>9.5495495495495505E-2</v>
      </c>
      <c r="AE17" s="168"/>
      <c r="AF17" s="172">
        <v>12</v>
      </c>
      <c r="AG17" s="172" t="s">
        <v>44</v>
      </c>
      <c r="AH17" s="179">
        <v>160</v>
      </c>
      <c r="AI17" s="180">
        <v>2.2883295194508008E-2</v>
      </c>
      <c r="AJ17" s="174">
        <v>1.3675213675213675</v>
      </c>
      <c r="AK17" s="181">
        <v>0.20408163265306123</v>
      </c>
      <c r="AL17" s="210">
        <v>4.0816326530612242E-2</v>
      </c>
      <c r="AM17" s="182">
        <v>-0.21258503401360546</v>
      </c>
      <c r="AN17" s="183">
        <v>-6.3350340136054423E-2</v>
      </c>
    </row>
    <row r="18" spans="2:40" ht="20.25" x14ac:dyDescent="0.3">
      <c r="B18" s="172">
        <v>13</v>
      </c>
      <c r="C18" s="172" t="s">
        <v>40</v>
      </c>
      <c r="D18" s="179">
        <v>136</v>
      </c>
      <c r="E18" s="180">
        <v>2.5964108438335243E-2</v>
      </c>
      <c r="F18" s="174">
        <v>0.68</v>
      </c>
      <c r="G18" s="181">
        <v>0.19607843137254902</v>
      </c>
      <c r="H18" s="210">
        <v>0.21568627450980393</v>
      </c>
      <c r="I18" s="182">
        <v>-9.2383107088989419E-2</v>
      </c>
      <c r="J18" s="183">
        <v>0.10030165912518854</v>
      </c>
      <c r="K18" s="166"/>
      <c r="L18" s="172">
        <v>13</v>
      </c>
      <c r="M18" s="172" t="s">
        <v>213</v>
      </c>
      <c r="N18" s="179">
        <v>126</v>
      </c>
      <c r="O18" s="180">
        <v>2.2001047668936617E-2</v>
      </c>
      <c r="P18" s="174">
        <v>0.67741935483870963</v>
      </c>
      <c r="Q18" s="181">
        <v>0.23076923076923078</v>
      </c>
      <c r="R18" s="210">
        <v>0</v>
      </c>
      <c r="S18" s="182">
        <v>0.20299145299145299</v>
      </c>
      <c r="T18" s="183">
        <v>-0.19444444444444445</v>
      </c>
      <c r="U18" s="167"/>
      <c r="V18" s="172">
        <v>13</v>
      </c>
      <c r="W18" s="172" t="s">
        <v>44</v>
      </c>
      <c r="X18" s="179">
        <v>164</v>
      </c>
      <c r="Y18" s="180">
        <v>2.2809457579972183E-2</v>
      </c>
      <c r="Z18" s="174">
        <v>1.0249999999999999</v>
      </c>
      <c r="AA18" s="181">
        <v>0.05</v>
      </c>
      <c r="AB18" s="210">
        <v>0.05</v>
      </c>
      <c r="AC18" s="182">
        <v>-0.15408163265306124</v>
      </c>
      <c r="AD18" s="183">
        <v>9.1836734693877611E-3</v>
      </c>
      <c r="AE18" s="168"/>
      <c r="AF18" s="172">
        <v>13</v>
      </c>
      <c r="AG18" s="172" t="s">
        <v>213</v>
      </c>
      <c r="AH18" s="179">
        <v>126</v>
      </c>
      <c r="AI18" s="180">
        <v>1.8020594965675058E-2</v>
      </c>
      <c r="AJ18" s="174">
        <v>1.2727272727272727</v>
      </c>
      <c r="AK18" s="181">
        <v>0.27586206896551724</v>
      </c>
      <c r="AL18" s="210">
        <v>0.13793103448275862</v>
      </c>
      <c r="AM18" s="182">
        <v>-4.2319749216300939E-2</v>
      </c>
      <c r="AN18" s="183">
        <v>-0.18025078369905956</v>
      </c>
    </row>
    <row r="19" spans="2:40" ht="20.25" x14ac:dyDescent="0.3">
      <c r="B19" s="172">
        <v>14</v>
      </c>
      <c r="C19" s="172" t="s">
        <v>43</v>
      </c>
      <c r="D19" s="179">
        <v>65</v>
      </c>
      <c r="E19" s="180">
        <v>1.2409316533027874E-2</v>
      </c>
      <c r="F19" s="174">
        <v>0.94202898550724634</v>
      </c>
      <c r="G19" s="181">
        <v>5.8823529411764705E-2</v>
      </c>
      <c r="H19" s="210">
        <v>0</v>
      </c>
      <c r="I19" s="182">
        <v>-8.4033613445378144E-2</v>
      </c>
      <c r="J19" s="183">
        <v>-0.2857142857142857</v>
      </c>
      <c r="K19" s="166"/>
      <c r="L19" s="172">
        <v>14</v>
      </c>
      <c r="M19" s="172" t="s">
        <v>43</v>
      </c>
      <c r="N19" s="179">
        <v>69</v>
      </c>
      <c r="O19" s="180">
        <v>1.2048192771084338E-2</v>
      </c>
      <c r="P19" s="174">
        <v>0.68316831683168322</v>
      </c>
      <c r="Q19" s="181">
        <v>0.14285714285714285</v>
      </c>
      <c r="R19" s="210">
        <v>0.2857142857142857</v>
      </c>
      <c r="S19" s="182">
        <v>0.14285714285714285</v>
      </c>
      <c r="T19" s="183">
        <v>7.7380952380952356E-2</v>
      </c>
      <c r="U19" s="167"/>
      <c r="V19" s="172">
        <v>14</v>
      </c>
      <c r="W19" s="172" t="s">
        <v>43</v>
      </c>
      <c r="X19" s="179">
        <v>101</v>
      </c>
      <c r="Y19" s="180">
        <v>1.4047287899860919E-2</v>
      </c>
      <c r="Z19" s="174">
        <v>1.463768115942029</v>
      </c>
      <c r="AA19" s="181">
        <v>0</v>
      </c>
      <c r="AB19" s="210">
        <v>0.20833333333333334</v>
      </c>
      <c r="AC19" s="182">
        <v>0</v>
      </c>
      <c r="AD19" s="183">
        <v>0.20833333333333334</v>
      </c>
      <c r="AE19" s="168"/>
      <c r="AF19" s="172">
        <v>14</v>
      </c>
      <c r="AG19" s="172" t="s">
        <v>43</v>
      </c>
      <c r="AH19" s="179">
        <v>69</v>
      </c>
      <c r="AI19" s="180">
        <v>9.8684210526315784E-3</v>
      </c>
      <c r="AJ19" s="174">
        <v>1.1311475409836065</v>
      </c>
      <c r="AK19" s="181">
        <v>0</v>
      </c>
      <c r="AL19" s="210">
        <v>0</v>
      </c>
      <c r="AM19" s="182">
        <v>-0.26</v>
      </c>
      <c r="AN19" s="183">
        <v>-0.42</v>
      </c>
    </row>
    <row r="20" spans="2:40" ht="20.25" x14ac:dyDescent="0.3">
      <c r="B20" s="168"/>
      <c r="C20" s="169"/>
      <c r="D20" s="166"/>
      <c r="E20" s="170"/>
      <c r="F20" s="171"/>
      <c r="G20" s="170"/>
      <c r="H20" s="211"/>
      <c r="I20" s="171"/>
      <c r="J20" s="171"/>
      <c r="K20" s="166"/>
      <c r="L20" s="168"/>
      <c r="M20" s="169"/>
      <c r="N20" s="166"/>
      <c r="O20" s="170"/>
      <c r="P20" s="171"/>
      <c r="Q20" s="170"/>
      <c r="R20" s="211"/>
      <c r="S20" s="171"/>
      <c r="T20" s="171"/>
      <c r="U20" s="167"/>
      <c r="V20" s="168"/>
      <c r="W20" s="169"/>
      <c r="X20" s="166"/>
      <c r="Y20" s="169"/>
      <c r="Z20" s="167"/>
      <c r="AA20" s="169"/>
      <c r="AB20" s="214"/>
      <c r="AC20" s="167"/>
      <c r="AD20" s="167"/>
      <c r="AE20" s="168"/>
      <c r="AF20" s="168"/>
      <c r="AG20" s="169"/>
      <c r="AH20" s="166"/>
      <c r="AI20" s="169"/>
      <c r="AK20" s="169"/>
      <c r="AL20" s="214"/>
    </row>
    <row r="21" spans="2:40" ht="20.25" x14ac:dyDescent="0.3">
      <c r="B21" s="811" t="s">
        <v>229</v>
      </c>
      <c r="C21" s="811" t="s">
        <v>219</v>
      </c>
      <c r="D21" s="814" t="s">
        <v>211</v>
      </c>
      <c r="E21" s="815"/>
      <c r="F21" s="815"/>
      <c r="G21" s="815"/>
      <c r="H21" s="815"/>
      <c r="I21" s="815"/>
      <c r="J21" s="816"/>
      <c r="K21" s="166"/>
      <c r="L21" s="811" t="s">
        <v>229</v>
      </c>
      <c r="M21" s="811" t="s">
        <v>219</v>
      </c>
      <c r="N21" s="814" t="s">
        <v>260</v>
      </c>
      <c r="O21" s="815"/>
      <c r="P21" s="815"/>
      <c r="Q21" s="815"/>
      <c r="R21" s="815"/>
      <c r="S21" s="815"/>
      <c r="T21" s="816"/>
      <c r="U21" s="169"/>
      <c r="V21" s="811" t="s">
        <v>229</v>
      </c>
      <c r="W21" s="811" t="s">
        <v>219</v>
      </c>
      <c r="X21" s="814" t="s">
        <v>266</v>
      </c>
      <c r="Y21" s="815"/>
      <c r="Z21" s="815"/>
      <c r="AA21" s="815"/>
      <c r="AB21" s="815"/>
      <c r="AC21" s="815"/>
      <c r="AD21" s="816"/>
      <c r="AE21" s="168"/>
      <c r="AF21" s="811" t="s">
        <v>229</v>
      </c>
      <c r="AG21" s="811" t="s">
        <v>219</v>
      </c>
      <c r="AH21" s="814" t="s">
        <v>267</v>
      </c>
      <c r="AI21" s="815"/>
      <c r="AJ21" s="815"/>
      <c r="AK21" s="815"/>
      <c r="AL21" s="815"/>
      <c r="AM21" s="815"/>
      <c r="AN21" s="816"/>
    </row>
    <row r="22" spans="2:40" ht="20.25" customHeight="1" x14ac:dyDescent="0.3">
      <c r="B22" s="812"/>
      <c r="C22" s="812"/>
      <c r="D22" s="799" t="s">
        <v>230</v>
      </c>
      <c r="E22" s="800"/>
      <c r="F22" s="216"/>
      <c r="G22" s="805" t="s">
        <v>265</v>
      </c>
      <c r="H22" s="806"/>
      <c r="I22" s="216"/>
      <c r="J22" s="217"/>
      <c r="K22" s="166"/>
      <c r="L22" s="812"/>
      <c r="M22" s="812"/>
      <c r="N22" s="799" t="s">
        <v>230</v>
      </c>
      <c r="O22" s="800"/>
      <c r="P22" s="216"/>
      <c r="Q22" s="805" t="s">
        <v>265</v>
      </c>
      <c r="R22" s="806"/>
      <c r="S22" s="216"/>
      <c r="T22" s="217"/>
      <c r="U22" s="169"/>
      <c r="V22" s="812"/>
      <c r="W22" s="812"/>
      <c r="X22" s="799" t="s">
        <v>230</v>
      </c>
      <c r="Y22" s="800"/>
      <c r="Z22" s="216"/>
      <c r="AA22" s="805" t="s">
        <v>265</v>
      </c>
      <c r="AB22" s="806"/>
      <c r="AC22" s="216"/>
      <c r="AD22" s="217"/>
      <c r="AE22" s="168"/>
      <c r="AF22" s="812"/>
      <c r="AG22" s="812"/>
      <c r="AH22" s="799" t="s">
        <v>230</v>
      </c>
      <c r="AI22" s="800"/>
      <c r="AJ22" s="216"/>
      <c r="AK22" s="805" t="s">
        <v>265</v>
      </c>
      <c r="AL22" s="806"/>
      <c r="AM22" s="216"/>
      <c r="AN22" s="217"/>
    </row>
    <row r="23" spans="2:40" ht="20.25" customHeight="1" x14ac:dyDescent="0.3">
      <c r="B23" s="812"/>
      <c r="C23" s="812"/>
      <c r="D23" s="801"/>
      <c r="E23" s="802"/>
      <c r="F23" s="809" t="s">
        <v>269</v>
      </c>
      <c r="G23" s="807"/>
      <c r="H23" s="808"/>
      <c r="I23" s="817" t="s">
        <v>269</v>
      </c>
      <c r="J23" s="818"/>
      <c r="K23" s="166"/>
      <c r="L23" s="812"/>
      <c r="M23" s="812"/>
      <c r="N23" s="801"/>
      <c r="O23" s="802"/>
      <c r="P23" s="809" t="s">
        <v>269</v>
      </c>
      <c r="Q23" s="807"/>
      <c r="R23" s="808"/>
      <c r="S23" s="817" t="s">
        <v>269</v>
      </c>
      <c r="T23" s="818"/>
      <c r="U23" s="169"/>
      <c r="V23" s="812"/>
      <c r="W23" s="812"/>
      <c r="X23" s="801"/>
      <c r="Y23" s="802"/>
      <c r="Z23" s="809" t="s">
        <v>269</v>
      </c>
      <c r="AA23" s="807"/>
      <c r="AB23" s="808"/>
      <c r="AC23" s="817" t="s">
        <v>269</v>
      </c>
      <c r="AD23" s="818"/>
      <c r="AE23" s="168"/>
      <c r="AF23" s="812"/>
      <c r="AG23" s="812"/>
      <c r="AH23" s="801"/>
      <c r="AI23" s="802"/>
      <c r="AJ23" s="809" t="s">
        <v>269</v>
      </c>
      <c r="AK23" s="807"/>
      <c r="AL23" s="808"/>
      <c r="AM23" s="817" t="s">
        <v>269</v>
      </c>
      <c r="AN23" s="818"/>
    </row>
    <row r="24" spans="2:40" ht="20.25" x14ac:dyDescent="0.3">
      <c r="B24" s="813"/>
      <c r="C24" s="813"/>
      <c r="D24" s="803"/>
      <c r="E24" s="804"/>
      <c r="F24" s="810"/>
      <c r="G24" s="184" t="s">
        <v>253</v>
      </c>
      <c r="H24" s="185" t="s">
        <v>254</v>
      </c>
      <c r="I24" s="184" t="s">
        <v>253</v>
      </c>
      <c r="J24" s="185" t="s">
        <v>254</v>
      </c>
      <c r="K24" s="166"/>
      <c r="L24" s="813"/>
      <c r="M24" s="813"/>
      <c r="N24" s="803"/>
      <c r="O24" s="804"/>
      <c r="P24" s="810"/>
      <c r="Q24" s="184" t="s">
        <v>253</v>
      </c>
      <c r="R24" s="185" t="s">
        <v>254</v>
      </c>
      <c r="S24" s="184" t="s">
        <v>253</v>
      </c>
      <c r="T24" s="185" t="s">
        <v>254</v>
      </c>
      <c r="U24" s="169"/>
      <c r="V24" s="813"/>
      <c r="W24" s="813"/>
      <c r="X24" s="803"/>
      <c r="Y24" s="804"/>
      <c r="Z24" s="810"/>
      <c r="AA24" s="184" t="s">
        <v>253</v>
      </c>
      <c r="AB24" s="185" t="s">
        <v>254</v>
      </c>
      <c r="AC24" s="184" t="s">
        <v>253</v>
      </c>
      <c r="AD24" s="185" t="s">
        <v>254</v>
      </c>
      <c r="AE24" s="168"/>
      <c r="AF24" s="813"/>
      <c r="AG24" s="813"/>
      <c r="AH24" s="803"/>
      <c r="AI24" s="804"/>
      <c r="AJ24" s="810"/>
      <c r="AK24" s="184" t="s">
        <v>253</v>
      </c>
      <c r="AL24" s="185" t="s">
        <v>254</v>
      </c>
      <c r="AM24" s="184" t="s">
        <v>253</v>
      </c>
      <c r="AN24" s="185" t="s">
        <v>254</v>
      </c>
    </row>
    <row r="25" spans="2:40" ht="20.25" x14ac:dyDescent="0.3">
      <c r="B25" s="172">
        <v>1</v>
      </c>
      <c r="C25" s="173" t="s">
        <v>39</v>
      </c>
      <c r="D25" s="179">
        <v>531</v>
      </c>
      <c r="E25" s="180">
        <v>0.17806841046277666</v>
      </c>
      <c r="F25" s="174">
        <v>1.2013574660633484</v>
      </c>
      <c r="G25" s="181">
        <v>0.21739130434782608</v>
      </c>
      <c r="H25" s="210">
        <v>0.17391304347826086</v>
      </c>
      <c r="I25" s="182">
        <v>-1.7902813299232739E-2</v>
      </c>
      <c r="J25" s="183">
        <v>8.1376424087421517E-3</v>
      </c>
      <c r="K25" s="166"/>
      <c r="L25" s="172">
        <v>1</v>
      </c>
      <c r="M25" s="173" t="s">
        <v>36</v>
      </c>
      <c r="N25" s="179">
        <v>535</v>
      </c>
      <c r="O25" s="180">
        <v>0.14722069345074298</v>
      </c>
      <c r="P25" s="174">
        <v>1.3824289405684755</v>
      </c>
      <c r="Q25" s="181">
        <v>0.17</v>
      </c>
      <c r="R25" s="210">
        <v>0.15</v>
      </c>
      <c r="S25" s="182">
        <v>-2.4444444444444435E-2</v>
      </c>
      <c r="T25" s="183">
        <v>-0.1138888888888889</v>
      </c>
      <c r="U25" s="167"/>
      <c r="V25" s="172">
        <v>1</v>
      </c>
      <c r="W25" s="173" t="s">
        <v>39</v>
      </c>
      <c r="X25" s="179">
        <v>594</v>
      </c>
      <c r="Y25" s="180">
        <v>0.19833055091819699</v>
      </c>
      <c r="Z25" s="174">
        <v>2.152173913043478</v>
      </c>
      <c r="AA25" s="181">
        <v>0.22108843537414966</v>
      </c>
      <c r="AB25" s="210">
        <v>0.18027210884353742</v>
      </c>
      <c r="AC25" s="182">
        <v>5.2074350867107405E-2</v>
      </c>
      <c r="AD25" s="183">
        <v>-2.8264827057583597E-3</v>
      </c>
      <c r="AE25" s="168"/>
      <c r="AF25" s="172">
        <v>1</v>
      </c>
      <c r="AG25" s="173" t="s">
        <v>36</v>
      </c>
      <c r="AH25" s="179">
        <v>305</v>
      </c>
      <c r="AI25" s="180">
        <v>0.15616999487967229</v>
      </c>
      <c r="AJ25" s="174">
        <v>0.96518987341772156</v>
      </c>
      <c r="AK25" s="181">
        <v>0.21052631578947367</v>
      </c>
      <c r="AL25" s="210">
        <v>0.15037593984962405</v>
      </c>
      <c r="AM25" s="182">
        <v>-5.4374346462181977E-2</v>
      </c>
      <c r="AN25" s="183">
        <v>-2.5120748892097811E-2</v>
      </c>
    </row>
    <row r="26" spans="2:40" ht="20.25" x14ac:dyDescent="0.3">
      <c r="B26" s="172">
        <v>2</v>
      </c>
      <c r="C26" s="172" t="s">
        <v>36</v>
      </c>
      <c r="D26" s="179">
        <v>444</v>
      </c>
      <c r="E26" s="180">
        <v>0.1488933601609658</v>
      </c>
      <c r="F26" s="174">
        <v>0.82990654205607473</v>
      </c>
      <c r="G26" s="181">
        <v>0.17073170731707318</v>
      </c>
      <c r="H26" s="210">
        <v>7.3170731707317069E-2</v>
      </c>
      <c r="I26" s="182">
        <v>7.3170731707317138E-4</v>
      </c>
      <c r="J26" s="183">
        <v>-7.6829268292682926E-2</v>
      </c>
      <c r="K26" s="166"/>
      <c r="L26" s="172">
        <v>2</v>
      </c>
      <c r="M26" s="172" t="s">
        <v>35</v>
      </c>
      <c r="N26" s="179">
        <v>497</v>
      </c>
      <c r="O26" s="180">
        <v>0.13676389653274629</v>
      </c>
      <c r="P26" s="174">
        <v>2.5885416666666665</v>
      </c>
      <c r="Q26" s="181">
        <v>0.20489296636085627</v>
      </c>
      <c r="R26" s="210">
        <v>0.15902140672782875</v>
      </c>
      <c r="S26" s="182">
        <v>1.0448521916411824E-2</v>
      </c>
      <c r="T26" s="183">
        <v>-0.14653414882772683</v>
      </c>
      <c r="U26" s="167"/>
      <c r="V26" s="172">
        <v>2</v>
      </c>
      <c r="W26" s="172" t="s">
        <v>36</v>
      </c>
      <c r="X26" s="179">
        <v>387</v>
      </c>
      <c r="Y26" s="180">
        <v>0.12921535893155259</v>
      </c>
      <c r="Z26" s="174">
        <v>1.2688524590163934</v>
      </c>
      <c r="AA26" s="181">
        <v>0.19444444444444445</v>
      </c>
      <c r="AB26" s="210">
        <v>0.2638888888888889</v>
      </c>
      <c r="AC26" s="182">
        <v>-1.6081871345029225E-2</v>
      </c>
      <c r="AD26" s="183">
        <v>0.11351294903926484</v>
      </c>
      <c r="AE26" s="168"/>
      <c r="AF26" s="172">
        <v>2</v>
      </c>
      <c r="AG26" s="172" t="s">
        <v>39</v>
      </c>
      <c r="AH26" s="179">
        <v>276</v>
      </c>
      <c r="AI26" s="180">
        <v>0.14132104454685099</v>
      </c>
      <c r="AJ26" s="174">
        <v>1.0574712643678161</v>
      </c>
      <c r="AK26" s="181">
        <v>0.16901408450704225</v>
      </c>
      <c r="AL26" s="210">
        <v>0.18309859154929578</v>
      </c>
      <c r="AM26" s="182">
        <v>-1.45607947200109E-2</v>
      </c>
      <c r="AN26" s="183">
        <v>-6.327822004490713E-2</v>
      </c>
    </row>
    <row r="27" spans="2:40" ht="20.25" x14ac:dyDescent="0.3">
      <c r="B27" s="172">
        <v>3</v>
      </c>
      <c r="C27" s="172" t="s">
        <v>35</v>
      </c>
      <c r="D27" s="179">
        <v>382</v>
      </c>
      <c r="E27" s="180">
        <v>0.12810194500335345</v>
      </c>
      <c r="F27" s="174">
        <v>0.76861167002012076</v>
      </c>
      <c r="G27" s="181">
        <v>0.2513089005235602</v>
      </c>
      <c r="H27" s="210">
        <v>0.17801047120418848</v>
      </c>
      <c r="I27" s="182">
        <v>4.6415934162703926E-2</v>
      </c>
      <c r="J27" s="183">
        <v>1.8989064476359729E-2</v>
      </c>
      <c r="K27" s="166"/>
      <c r="L27" s="172">
        <v>3</v>
      </c>
      <c r="M27" s="172" t="s">
        <v>39</v>
      </c>
      <c r="N27" s="179">
        <v>442</v>
      </c>
      <c r="O27" s="180">
        <v>0.12162905888827738</v>
      </c>
      <c r="P27" s="174">
        <v>0.74410774410774416</v>
      </c>
      <c r="Q27" s="181">
        <v>0.23529411764705882</v>
      </c>
      <c r="R27" s="210">
        <v>0.16577540106951871</v>
      </c>
      <c r="S27" s="182">
        <v>1.4205682272909165E-2</v>
      </c>
      <c r="T27" s="183">
        <v>-1.4496707774018708E-2</v>
      </c>
      <c r="U27" s="167"/>
      <c r="V27" s="172">
        <v>3</v>
      </c>
      <c r="W27" s="172" t="s">
        <v>42</v>
      </c>
      <c r="X27" s="179">
        <v>309</v>
      </c>
      <c r="Y27" s="180">
        <v>0.10317195325542571</v>
      </c>
      <c r="Z27" s="174">
        <v>1.7359550561797752</v>
      </c>
      <c r="AA27" s="181">
        <v>0.13114754098360656</v>
      </c>
      <c r="AB27" s="210">
        <v>0.25409836065573771</v>
      </c>
      <c r="AC27" s="182">
        <v>5.567584287039902E-2</v>
      </c>
      <c r="AD27" s="183">
        <v>0.10315496442932262</v>
      </c>
      <c r="AE27" s="168"/>
      <c r="AF27" s="172">
        <v>3</v>
      </c>
      <c r="AG27" s="172" t="s">
        <v>38</v>
      </c>
      <c r="AH27" s="179">
        <v>214</v>
      </c>
      <c r="AI27" s="180">
        <v>0.10957501280081926</v>
      </c>
      <c r="AJ27" s="174">
        <v>1.1263157894736842</v>
      </c>
      <c r="AK27" s="181">
        <v>0.25</v>
      </c>
      <c r="AL27" s="210">
        <v>0.125</v>
      </c>
      <c r="AM27" s="182">
        <v>-7.1428571428571175E-3</v>
      </c>
      <c r="AN27" s="183">
        <v>-2.3571428571428577E-2</v>
      </c>
    </row>
    <row r="28" spans="2:40" ht="20.25" x14ac:dyDescent="0.3">
      <c r="B28" s="172">
        <v>4</v>
      </c>
      <c r="C28" s="623" t="s">
        <v>42</v>
      </c>
      <c r="D28" s="179">
        <v>342</v>
      </c>
      <c r="E28" s="180">
        <v>0.11468812877263582</v>
      </c>
      <c r="F28" s="174">
        <v>0.90957446808510634</v>
      </c>
      <c r="G28" s="181">
        <v>7.857142857142857E-2</v>
      </c>
      <c r="H28" s="210">
        <v>0.23571428571428571</v>
      </c>
      <c r="I28" s="182">
        <v>-2.8571428571428567E-2</v>
      </c>
      <c r="J28" s="183">
        <v>0</v>
      </c>
      <c r="K28" s="166"/>
      <c r="L28" s="172">
        <v>4</v>
      </c>
      <c r="M28" s="172" t="s">
        <v>42</v>
      </c>
      <c r="N28" s="179">
        <v>376</v>
      </c>
      <c r="O28" s="180">
        <v>0.10346725371491469</v>
      </c>
      <c r="P28" s="174">
        <v>1.2168284789644013</v>
      </c>
      <c r="Q28" s="181">
        <v>0.10714285714285714</v>
      </c>
      <c r="R28" s="210">
        <v>0.23571428571428571</v>
      </c>
      <c r="S28" s="182">
        <v>-2.4004683840749427E-2</v>
      </c>
      <c r="T28" s="183">
        <v>-1.8384074941452E-2</v>
      </c>
      <c r="U28" s="167"/>
      <c r="V28" s="172">
        <v>4</v>
      </c>
      <c r="W28" s="172" t="s">
        <v>41</v>
      </c>
      <c r="X28" s="179">
        <v>284</v>
      </c>
      <c r="Y28" s="180">
        <v>9.4824707846410686E-2</v>
      </c>
      <c r="Z28" s="174">
        <v>1.6416184971098267</v>
      </c>
      <c r="AA28" s="181">
        <v>0.23809523809523808</v>
      </c>
      <c r="AB28" s="210">
        <v>0.31746031746031744</v>
      </c>
      <c r="AC28" s="182">
        <v>4.2443064182194595E-2</v>
      </c>
      <c r="AD28" s="183">
        <v>5.6590752242926146E-2</v>
      </c>
      <c r="AE28" s="168"/>
      <c r="AF28" s="172">
        <v>4</v>
      </c>
      <c r="AG28" s="172" t="s">
        <v>35</v>
      </c>
      <c r="AH28" s="179">
        <v>212</v>
      </c>
      <c r="AI28" s="180">
        <v>0.10855094726062468</v>
      </c>
      <c r="AJ28" s="174">
        <v>1.0871794871794871</v>
      </c>
      <c r="AK28" s="181">
        <v>0.15384615384615385</v>
      </c>
      <c r="AL28" s="210">
        <v>0.29230769230769232</v>
      </c>
      <c r="AM28" s="182">
        <v>-0.15821058374249863</v>
      </c>
      <c r="AN28" s="183">
        <v>0.20720130932896891</v>
      </c>
    </row>
    <row r="29" spans="2:40" ht="20.25" x14ac:dyDescent="0.3">
      <c r="B29" s="172">
        <v>5</v>
      </c>
      <c r="C29" s="172" t="s">
        <v>34</v>
      </c>
      <c r="D29" s="179">
        <v>278</v>
      </c>
      <c r="E29" s="180">
        <v>9.3226022803487588E-2</v>
      </c>
      <c r="F29" s="174">
        <v>1.0258302583025831</v>
      </c>
      <c r="G29" s="181">
        <v>0.25287356321839083</v>
      </c>
      <c r="H29" s="210">
        <v>4.5977011494252873E-2</v>
      </c>
      <c r="I29" s="182">
        <v>-3.6015325670498033E-2</v>
      </c>
      <c r="J29" s="183">
        <v>-4.2911877394636019E-2</v>
      </c>
      <c r="K29" s="166"/>
      <c r="L29" s="172">
        <v>5</v>
      </c>
      <c r="M29" s="172" t="s">
        <v>37</v>
      </c>
      <c r="N29" s="179">
        <v>306</v>
      </c>
      <c r="O29" s="180">
        <v>8.4204733076499727E-2</v>
      </c>
      <c r="P29" s="174">
        <v>1.1547169811320754</v>
      </c>
      <c r="Q29" s="181">
        <v>0.1134020618556701</v>
      </c>
      <c r="R29" s="210">
        <v>0.15463917525773196</v>
      </c>
      <c r="S29" s="182">
        <v>1.1550210003818256E-2</v>
      </c>
      <c r="T29" s="183">
        <v>-0.18795341733486065</v>
      </c>
      <c r="U29" s="167"/>
      <c r="V29" s="172">
        <v>5</v>
      </c>
      <c r="W29" s="172" t="s">
        <v>37</v>
      </c>
      <c r="X29" s="179">
        <v>265</v>
      </c>
      <c r="Y29" s="180">
        <v>8.8480801335559259E-2</v>
      </c>
      <c r="Z29" s="174">
        <v>3.0113636363636362</v>
      </c>
      <c r="AA29" s="181">
        <v>0.10185185185185185</v>
      </c>
      <c r="AB29" s="210">
        <v>0.34259259259259262</v>
      </c>
      <c r="AC29" s="182">
        <v>-6.9576719576719584E-2</v>
      </c>
      <c r="AD29" s="183">
        <v>0.28544973544973545</v>
      </c>
      <c r="AE29" s="168"/>
      <c r="AF29" s="172">
        <v>5</v>
      </c>
      <c r="AG29" s="172" t="s">
        <v>42</v>
      </c>
      <c r="AH29" s="179">
        <v>178</v>
      </c>
      <c r="AI29" s="180">
        <v>9.114183307731695E-2</v>
      </c>
      <c r="AJ29" s="174">
        <v>0.76068376068376065</v>
      </c>
      <c r="AK29" s="181">
        <v>7.5471698113207544E-2</v>
      </c>
      <c r="AL29" s="210">
        <v>0.15094339622641509</v>
      </c>
      <c r="AM29" s="182">
        <v>-4.0966658051176011E-2</v>
      </c>
      <c r="AN29" s="183">
        <v>-0.1572757818557767</v>
      </c>
    </row>
    <row r="30" spans="2:40" ht="20.25" x14ac:dyDescent="0.3">
      <c r="B30" s="172">
        <v>6</v>
      </c>
      <c r="C30" s="172" t="s">
        <v>44</v>
      </c>
      <c r="D30" s="179">
        <v>175</v>
      </c>
      <c r="E30" s="180">
        <v>5.8685446009389672E-2</v>
      </c>
      <c r="F30" s="174">
        <v>0.93085106382978722</v>
      </c>
      <c r="G30" s="181">
        <v>0.35294117647058826</v>
      </c>
      <c r="H30" s="210">
        <v>5.8823529411764705E-2</v>
      </c>
      <c r="I30" s="182">
        <v>4.2596348884381352E-2</v>
      </c>
      <c r="J30" s="183">
        <v>-2.7383367139959439E-2</v>
      </c>
      <c r="K30" s="166"/>
      <c r="L30" s="172">
        <v>6</v>
      </c>
      <c r="M30" s="172" t="s">
        <v>34</v>
      </c>
      <c r="N30" s="179">
        <v>271</v>
      </c>
      <c r="O30" s="180">
        <v>7.4573472757292245E-2</v>
      </c>
      <c r="P30" s="174">
        <v>1.7947019867549669</v>
      </c>
      <c r="Q30" s="181">
        <v>0.28888888888888886</v>
      </c>
      <c r="R30" s="210">
        <v>8.8888888888888892E-2</v>
      </c>
      <c r="S30" s="182">
        <v>3.2478632478632474E-2</v>
      </c>
      <c r="T30" s="183">
        <v>6.3247863247863245E-2</v>
      </c>
      <c r="U30" s="167"/>
      <c r="V30" s="172">
        <v>6</v>
      </c>
      <c r="W30" s="172" t="s">
        <v>38</v>
      </c>
      <c r="X30" s="179">
        <v>263</v>
      </c>
      <c r="Y30" s="180">
        <v>8.7813021702838057E-2</v>
      </c>
      <c r="Z30" s="174">
        <v>1.2289719626168225</v>
      </c>
      <c r="AA30" s="181">
        <v>0.21551724137931033</v>
      </c>
      <c r="AB30" s="210">
        <v>0.14655172413793102</v>
      </c>
      <c r="AC30" s="182">
        <v>-3.4482758620689669E-2</v>
      </c>
      <c r="AD30" s="183">
        <v>2.1551724137931022E-2</v>
      </c>
      <c r="AE30" s="168"/>
      <c r="AF30" s="172">
        <v>6</v>
      </c>
      <c r="AG30" s="172" t="s">
        <v>41</v>
      </c>
      <c r="AH30" s="179">
        <v>173</v>
      </c>
      <c r="AI30" s="180">
        <v>8.8581669226830514E-2</v>
      </c>
      <c r="AJ30" s="174">
        <v>0.94021739130434778</v>
      </c>
      <c r="AK30" s="181">
        <v>0.19565217391304349</v>
      </c>
      <c r="AL30" s="210">
        <v>0.2608695652173913</v>
      </c>
      <c r="AM30" s="182">
        <v>-3.5117056856187295E-2</v>
      </c>
      <c r="AN30" s="183">
        <v>6.8561872909698979E-2</v>
      </c>
    </row>
    <row r="31" spans="2:40" ht="20.25" x14ac:dyDescent="0.3">
      <c r="B31" s="172">
        <v>7</v>
      </c>
      <c r="C31" s="172" t="s">
        <v>41</v>
      </c>
      <c r="D31" s="179">
        <v>170</v>
      </c>
      <c r="E31" s="180">
        <v>5.7008718980549968E-2</v>
      </c>
      <c r="F31" s="174">
        <v>0.72649572649572647</v>
      </c>
      <c r="G31" s="181">
        <v>0.30303030303030304</v>
      </c>
      <c r="H31" s="210">
        <v>0.21212121212121213</v>
      </c>
      <c r="I31" s="182">
        <v>6.1272061272061279E-2</v>
      </c>
      <c r="J31" s="183">
        <v>1.4319014319014334E-2</v>
      </c>
      <c r="K31" s="166"/>
      <c r="L31" s="172">
        <v>7</v>
      </c>
      <c r="M31" s="172" t="s">
        <v>41</v>
      </c>
      <c r="N31" s="179">
        <v>234</v>
      </c>
      <c r="O31" s="180">
        <v>6.439185470555861E-2</v>
      </c>
      <c r="P31" s="174">
        <v>0.823943661971831</v>
      </c>
      <c r="Q31" s="181">
        <v>0.24175824175824176</v>
      </c>
      <c r="R31" s="210">
        <v>0.19780219780219779</v>
      </c>
      <c r="S31" s="182">
        <v>3.6630036630036777E-3</v>
      </c>
      <c r="T31" s="183">
        <v>-0.11965811965811965</v>
      </c>
      <c r="U31" s="167"/>
      <c r="V31" s="172">
        <v>7</v>
      </c>
      <c r="W31" s="172" t="s">
        <v>35</v>
      </c>
      <c r="X31" s="179">
        <v>192</v>
      </c>
      <c r="Y31" s="180">
        <v>6.4106844741235389E-2</v>
      </c>
      <c r="Z31" s="174">
        <v>0.90566037735849059</v>
      </c>
      <c r="AA31" s="181">
        <v>0.19444444444444445</v>
      </c>
      <c r="AB31" s="210">
        <v>0.30555555555555558</v>
      </c>
      <c r="AC31" s="182">
        <v>4.0598290598290593E-2</v>
      </c>
      <c r="AD31" s="183">
        <v>1.3247863247863256E-2</v>
      </c>
      <c r="AE31" s="168"/>
      <c r="AF31" s="172">
        <v>7</v>
      </c>
      <c r="AG31" s="172" t="s">
        <v>34</v>
      </c>
      <c r="AH31" s="179">
        <v>140</v>
      </c>
      <c r="AI31" s="180">
        <v>7.1684587813620068E-2</v>
      </c>
      <c r="AJ31" s="174">
        <v>1.308411214953271</v>
      </c>
      <c r="AK31" s="181">
        <v>0.31578947368421051</v>
      </c>
      <c r="AL31" s="210">
        <v>0</v>
      </c>
      <c r="AM31" s="182">
        <v>-2.392344497607668E-3</v>
      </c>
      <c r="AN31" s="183">
        <v>-5.6818181818181816E-2</v>
      </c>
    </row>
    <row r="32" spans="2:40" ht="20.25" x14ac:dyDescent="0.3">
      <c r="B32" s="172">
        <v>8</v>
      </c>
      <c r="C32" s="172" t="s">
        <v>37</v>
      </c>
      <c r="D32" s="179">
        <v>154</v>
      </c>
      <c r="E32" s="180">
        <v>5.1643192488262914E-2</v>
      </c>
      <c r="F32" s="174">
        <v>0.50326797385620914</v>
      </c>
      <c r="G32" s="181">
        <v>1.3333333333333334E-2</v>
      </c>
      <c r="H32" s="210">
        <v>0.13333333333333333</v>
      </c>
      <c r="I32" s="182">
        <v>-0.10006872852233677</v>
      </c>
      <c r="J32" s="183">
        <v>-2.1305841924398633E-2</v>
      </c>
      <c r="K32" s="166"/>
      <c r="L32" s="172">
        <v>8</v>
      </c>
      <c r="M32" s="172" t="s">
        <v>38</v>
      </c>
      <c r="N32" s="179">
        <v>226</v>
      </c>
      <c r="O32" s="180">
        <v>6.2190423775454043E-2</v>
      </c>
      <c r="P32" s="174">
        <v>0.85931558935361219</v>
      </c>
      <c r="Q32" s="181">
        <v>0.17708333333333334</v>
      </c>
      <c r="R32" s="210">
        <v>0.11458333333333333</v>
      </c>
      <c r="S32" s="182">
        <v>-3.8433908045976989E-2</v>
      </c>
      <c r="T32" s="183">
        <v>-3.1968390804597693E-2</v>
      </c>
      <c r="U32" s="167"/>
      <c r="V32" s="172">
        <v>8</v>
      </c>
      <c r="W32" s="172" t="s">
        <v>34</v>
      </c>
      <c r="X32" s="179">
        <v>151</v>
      </c>
      <c r="Y32" s="180">
        <v>5.0417362270450752E-2</v>
      </c>
      <c r="Z32" s="174">
        <v>1.0785714285714285</v>
      </c>
      <c r="AA32" s="181">
        <v>0.25641025641025639</v>
      </c>
      <c r="AB32" s="210">
        <v>2.564102564102564E-2</v>
      </c>
      <c r="AC32" s="182">
        <v>-5.9379217273954121E-2</v>
      </c>
      <c r="AD32" s="183">
        <v>2.564102564102564E-2</v>
      </c>
      <c r="AE32" s="168"/>
      <c r="AF32" s="172">
        <v>8</v>
      </c>
      <c r="AG32" s="172" t="s">
        <v>40</v>
      </c>
      <c r="AH32" s="179">
        <v>104</v>
      </c>
      <c r="AI32" s="180">
        <v>5.3251408090117767E-2</v>
      </c>
      <c r="AJ32" s="174">
        <v>1.118279569892473</v>
      </c>
      <c r="AK32" s="181">
        <v>0.36842105263157893</v>
      </c>
      <c r="AL32" s="210">
        <v>0.26315789473684209</v>
      </c>
      <c r="AM32" s="182">
        <v>0.11842105263157893</v>
      </c>
      <c r="AN32" s="183">
        <v>0.13157894736842105</v>
      </c>
    </row>
    <row r="33" spans="2:40" ht="20.25" x14ac:dyDescent="0.3">
      <c r="B33" s="172">
        <v>9</v>
      </c>
      <c r="C33" s="172" t="s">
        <v>38</v>
      </c>
      <c r="D33" s="179">
        <v>143</v>
      </c>
      <c r="E33" s="180">
        <v>4.7954393024815557E-2</v>
      </c>
      <c r="F33" s="174">
        <v>0.63274336283185839</v>
      </c>
      <c r="G33" s="181">
        <v>0.29545454545454547</v>
      </c>
      <c r="H33" s="210">
        <v>0.11363636363636363</v>
      </c>
      <c r="I33" s="182">
        <v>0.11837121212121213</v>
      </c>
      <c r="J33" s="183">
        <v>-9.4696969696969613E-4</v>
      </c>
      <c r="K33" s="166"/>
      <c r="L33" s="172">
        <v>9</v>
      </c>
      <c r="M33" s="172" t="s">
        <v>45</v>
      </c>
      <c r="N33" s="179">
        <v>214</v>
      </c>
      <c r="O33" s="180">
        <v>5.8888277380297192E-2</v>
      </c>
      <c r="P33" s="174">
        <v>1.963302752293578</v>
      </c>
      <c r="Q33" s="181">
        <v>0.29411764705882354</v>
      </c>
      <c r="R33" s="210">
        <v>0</v>
      </c>
      <c r="S33" s="182">
        <v>0.16368286445012789</v>
      </c>
      <c r="T33" s="183">
        <v>0</v>
      </c>
      <c r="U33" s="167"/>
      <c r="V33" s="172">
        <v>9</v>
      </c>
      <c r="W33" s="172" t="s">
        <v>44</v>
      </c>
      <c r="X33" s="179">
        <v>131</v>
      </c>
      <c r="Y33" s="180">
        <v>4.3739565943238731E-2</v>
      </c>
      <c r="Z33" s="174">
        <v>2.1129032258064515</v>
      </c>
      <c r="AA33" s="181">
        <v>0.32</v>
      </c>
      <c r="AB33" s="210">
        <v>0.08</v>
      </c>
      <c r="AC33" s="182">
        <v>0.22</v>
      </c>
      <c r="AD33" s="183">
        <v>-2.0000000000000004E-2</v>
      </c>
      <c r="AE33" s="168"/>
      <c r="AF33" s="172">
        <v>9</v>
      </c>
      <c r="AG33" s="172" t="s">
        <v>37</v>
      </c>
      <c r="AH33" s="179">
        <v>88</v>
      </c>
      <c r="AI33" s="180">
        <v>4.5058883768561188E-2</v>
      </c>
      <c r="AJ33" s="174">
        <v>0.89795918367346939</v>
      </c>
      <c r="AK33" s="181">
        <v>0.17142857142857143</v>
      </c>
      <c r="AL33" s="210">
        <v>5.7142857142857141E-2</v>
      </c>
      <c r="AM33" s="182">
        <v>8.6378737541528139E-3</v>
      </c>
      <c r="AN33" s="183">
        <v>-0.21029900332225912</v>
      </c>
    </row>
    <row r="34" spans="2:40" ht="20.25" x14ac:dyDescent="0.3">
      <c r="B34" s="172">
        <v>10</v>
      </c>
      <c r="C34" s="172" t="s">
        <v>45</v>
      </c>
      <c r="D34" s="179">
        <v>125</v>
      </c>
      <c r="E34" s="180">
        <v>4.1918175720992622E-2</v>
      </c>
      <c r="F34" s="174">
        <v>0.58411214953271029</v>
      </c>
      <c r="G34" s="181">
        <v>0.13793103448275862</v>
      </c>
      <c r="H34" s="210">
        <v>0.13793103448275862</v>
      </c>
      <c r="I34" s="182">
        <v>-0.15618661257606492</v>
      </c>
      <c r="J34" s="183">
        <v>0.13793103448275862</v>
      </c>
      <c r="K34" s="166"/>
      <c r="L34" s="172">
        <v>10</v>
      </c>
      <c r="M34" s="172" t="s">
        <v>44</v>
      </c>
      <c r="N34" s="179">
        <v>188</v>
      </c>
      <c r="O34" s="180">
        <v>5.1733626857457346E-2</v>
      </c>
      <c r="P34" s="174">
        <v>1.4351145038167938</v>
      </c>
      <c r="Q34" s="181">
        <v>0.31034482758620691</v>
      </c>
      <c r="R34" s="210">
        <v>8.6206896551724144E-2</v>
      </c>
      <c r="S34" s="182">
        <v>-9.6551724137931005E-3</v>
      </c>
      <c r="T34" s="183">
        <v>6.206896551724142E-3</v>
      </c>
      <c r="U34" s="167"/>
      <c r="V34" s="172">
        <v>10</v>
      </c>
      <c r="W34" s="172" t="s">
        <v>40</v>
      </c>
      <c r="X34" s="179">
        <v>126</v>
      </c>
      <c r="Y34" s="180">
        <v>4.2070116861435726E-2</v>
      </c>
      <c r="Z34" s="174">
        <v>1.2115384615384615</v>
      </c>
      <c r="AA34" s="181">
        <v>0.20454545454545456</v>
      </c>
      <c r="AB34" s="210">
        <v>0.13636363636363635</v>
      </c>
      <c r="AC34" s="182">
        <v>-0.16387559808612437</v>
      </c>
      <c r="AD34" s="183">
        <v>-0.12679425837320574</v>
      </c>
      <c r="AE34" s="168"/>
      <c r="AF34" s="172">
        <v>10</v>
      </c>
      <c r="AG34" s="172" t="s">
        <v>45</v>
      </c>
      <c r="AH34" s="179">
        <v>74</v>
      </c>
      <c r="AI34" s="180">
        <v>3.7890424987199182E-2</v>
      </c>
      <c r="AJ34" s="174">
        <v>1.0571428571428572</v>
      </c>
      <c r="AK34" s="181">
        <v>0.25</v>
      </c>
      <c r="AL34" s="210">
        <v>0.20833333333333334</v>
      </c>
      <c r="AM34" s="182">
        <v>0</v>
      </c>
      <c r="AN34" s="183">
        <v>4.1666666666666685E-2</v>
      </c>
    </row>
    <row r="35" spans="2:40" ht="20.25" x14ac:dyDescent="0.3">
      <c r="B35" s="172">
        <v>11</v>
      </c>
      <c r="C35" s="172" t="s">
        <v>40</v>
      </c>
      <c r="D35" s="179">
        <v>96</v>
      </c>
      <c r="E35" s="180">
        <v>3.2193158953722337E-2</v>
      </c>
      <c r="F35" s="174">
        <v>0.78048780487804881</v>
      </c>
      <c r="G35" s="181">
        <v>0.22222222222222221</v>
      </c>
      <c r="H35" s="210">
        <v>0.22222222222222221</v>
      </c>
      <c r="I35" s="182">
        <v>-4.6070460704607075E-2</v>
      </c>
      <c r="J35" s="183">
        <v>0.12466124661246611</v>
      </c>
      <c r="K35" s="166"/>
      <c r="L35" s="172">
        <v>11</v>
      </c>
      <c r="M35" s="172" t="s">
        <v>40</v>
      </c>
      <c r="N35" s="179">
        <v>123</v>
      </c>
      <c r="O35" s="180">
        <v>3.3847000550357734E-2</v>
      </c>
      <c r="P35" s="174">
        <v>0.97619047619047616</v>
      </c>
      <c r="Q35" s="181">
        <v>0.26829268292682928</v>
      </c>
      <c r="R35" s="210">
        <v>9.7560975609756101E-2</v>
      </c>
      <c r="S35" s="182">
        <v>6.3747228381374726E-2</v>
      </c>
      <c r="T35" s="183">
        <v>-3.8802660753880253E-2</v>
      </c>
      <c r="U35" s="167"/>
      <c r="V35" s="172">
        <v>11</v>
      </c>
      <c r="W35" s="172" t="s">
        <v>45</v>
      </c>
      <c r="X35" s="179">
        <v>109</v>
      </c>
      <c r="Y35" s="180">
        <v>3.6393989983305508E-2</v>
      </c>
      <c r="Z35" s="174">
        <v>1.472972972972973</v>
      </c>
      <c r="AA35" s="181">
        <v>0.13043478260869565</v>
      </c>
      <c r="AB35" s="210">
        <v>0</v>
      </c>
      <c r="AC35" s="182">
        <v>-0.11956521739130435</v>
      </c>
      <c r="AD35" s="183">
        <v>-0.20833333333333334</v>
      </c>
      <c r="AE35" s="168"/>
      <c r="AF35" s="172">
        <v>11</v>
      </c>
      <c r="AG35" s="172" t="s">
        <v>213</v>
      </c>
      <c r="AH35" s="179">
        <v>63</v>
      </c>
      <c r="AI35" s="180">
        <v>3.2258064516129031E-2</v>
      </c>
      <c r="AJ35" s="174">
        <v>0.96923076923076923</v>
      </c>
      <c r="AK35" s="181">
        <v>0.4375</v>
      </c>
      <c r="AL35" s="210">
        <v>0</v>
      </c>
      <c r="AM35" s="182">
        <v>-1.0775862068965525E-2</v>
      </c>
      <c r="AN35" s="183">
        <v>-3.4482758620689655E-2</v>
      </c>
    </row>
    <row r="36" spans="2:40" ht="20.25" x14ac:dyDescent="0.3">
      <c r="B36" s="172">
        <v>12</v>
      </c>
      <c r="C36" s="172" t="s">
        <v>213</v>
      </c>
      <c r="D36" s="179">
        <v>81</v>
      </c>
      <c r="E36" s="180">
        <v>2.716297786720322E-2</v>
      </c>
      <c r="F36" s="174">
        <v>0.76415094339622647</v>
      </c>
      <c r="G36" s="181">
        <v>0.18518518518518517</v>
      </c>
      <c r="H36" s="210">
        <v>0.14814814814814814</v>
      </c>
      <c r="I36" s="182">
        <v>3.8126361655773405E-2</v>
      </c>
      <c r="J36" s="183">
        <v>8.9324618736383435E-2</v>
      </c>
      <c r="K36" s="166"/>
      <c r="L36" s="172">
        <v>12</v>
      </c>
      <c r="M36" s="172" t="s">
        <v>213</v>
      </c>
      <c r="N36" s="179">
        <v>106</v>
      </c>
      <c r="O36" s="180">
        <v>2.9168959823885527E-2</v>
      </c>
      <c r="P36" s="174">
        <v>1.0192307692307692</v>
      </c>
      <c r="Q36" s="181">
        <v>0.14705882352941177</v>
      </c>
      <c r="R36" s="210">
        <v>5.8823529411764705E-2</v>
      </c>
      <c r="S36" s="182">
        <v>-0.16873065015479874</v>
      </c>
      <c r="T36" s="183">
        <v>5.8823529411764705E-2</v>
      </c>
      <c r="U36" s="167"/>
      <c r="V36" s="172">
        <v>12</v>
      </c>
      <c r="W36" s="172" t="s">
        <v>213</v>
      </c>
      <c r="X36" s="179">
        <v>104</v>
      </c>
      <c r="Y36" s="180">
        <v>3.4724540901502503E-2</v>
      </c>
      <c r="Z36" s="174">
        <v>1.6507936507936507</v>
      </c>
      <c r="AA36" s="181">
        <v>0.31578947368421051</v>
      </c>
      <c r="AB36" s="210">
        <v>0</v>
      </c>
      <c r="AC36" s="182">
        <v>-0.12171052631578949</v>
      </c>
      <c r="AD36" s="183">
        <v>0</v>
      </c>
      <c r="AE36" s="168"/>
      <c r="AF36" s="172">
        <v>12</v>
      </c>
      <c r="AG36" s="172" t="s">
        <v>44</v>
      </c>
      <c r="AH36" s="179">
        <v>62</v>
      </c>
      <c r="AI36" s="180">
        <v>3.1746031746031744E-2</v>
      </c>
      <c r="AJ36" s="174">
        <v>0.81578947368421051</v>
      </c>
      <c r="AK36" s="181">
        <v>0.1</v>
      </c>
      <c r="AL36" s="210">
        <v>0.1</v>
      </c>
      <c r="AM36" s="182">
        <v>-0.4</v>
      </c>
      <c r="AN36" s="183">
        <v>4.4444444444444453E-2</v>
      </c>
    </row>
    <row r="37" spans="2:40" ht="20.25" x14ac:dyDescent="0.3">
      <c r="B37" s="172">
        <v>13</v>
      </c>
      <c r="C37" s="172" t="s">
        <v>212</v>
      </c>
      <c r="D37" s="179">
        <v>38</v>
      </c>
      <c r="E37" s="180">
        <v>1.2743125419181758E-2</v>
      </c>
      <c r="F37" s="174">
        <v>0.95</v>
      </c>
      <c r="G37" s="181">
        <v>0</v>
      </c>
      <c r="H37" s="210">
        <v>0</v>
      </c>
      <c r="I37" s="182">
        <v>-0.18181818181818182</v>
      </c>
      <c r="J37" s="183">
        <v>-9.0909090909090912E-2</v>
      </c>
      <c r="K37" s="166"/>
      <c r="L37" s="172">
        <v>13</v>
      </c>
      <c r="M37" s="172" t="s">
        <v>43</v>
      </c>
      <c r="N37" s="179">
        <v>76</v>
      </c>
      <c r="O37" s="180">
        <v>2.0913593835993397E-2</v>
      </c>
      <c r="P37" s="174">
        <v>1.4074074074074074</v>
      </c>
      <c r="Q37" s="181">
        <v>0.18181818181818182</v>
      </c>
      <c r="R37" s="210">
        <v>0</v>
      </c>
      <c r="S37" s="182">
        <v>-0.12587412587412589</v>
      </c>
      <c r="T37" s="183">
        <v>-0.15384615384615385</v>
      </c>
      <c r="U37" s="167"/>
      <c r="V37" s="172">
        <v>13</v>
      </c>
      <c r="W37" s="172" t="s">
        <v>43</v>
      </c>
      <c r="X37" s="179">
        <v>54</v>
      </c>
      <c r="Y37" s="180">
        <v>1.8030050083472453E-2</v>
      </c>
      <c r="Z37" s="174">
        <v>1.5</v>
      </c>
      <c r="AA37" s="181">
        <v>0.30769230769230771</v>
      </c>
      <c r="AB37" s="210">
        <v>0.15384615384615385</v>
      </c>
      <c r="AC37" s="182">
        <v>0.30769230769230771</v>
      </c>
      <c r="AD37" s="183">
        <v>1.0989010989011005E-2</v>
      </c>
      <c r="AE37" s="168"/>
      <c r="AF37" s="172">
        <v>13</v>
      </c>
      <c r="AG37" s="172" t="s">
        <v>43</v>
      </c>
      <c r="AH37" s="179">
        <v>36</v>
      </c>
      <c r="AI37" s="180">
        <v>1.8433179723502304E-2</v>
      </c>
      <c r="AJ37" s="174">
        <v>0.8</v>
      </c>
      <c r="AK37" s="181">
        <v>0</v>
      </c>
      <c r="AL37" s="210">
        <v>0.14285714285714285</v>
      </c>
      <c r="AM37" s="182">
        <v>-0.36</v>
      </c>
      <c r="AN37" s="183">
        <v>-0.21714285714285714</v>
      </c>
    </row>
    <row r="38" spans="2:40" ht="20.25" x14ac:dyDescent="0.3">
      <c r="B38" s="172">
        <v>14</v>
      </c>
      <c r="C38" s="172" t="s">
        <v>43</v>
      </c>
      <c r="D38" s="179">
        <v>23</v>
      </c>
      <c r="E38" s="180">
        <v>7.7129443326626424E-3</v>
      </c>
      <c r="F38" s="174">
        <v>0.30263157894736842</v>
      </c>
      <c r="G38" s="181">
        <v>0.6</v>
      </c>
      <c r="H38" s="210">
        <v>0</v>
      </c>
      <c r="I38" s="182">
        <v>0.41818181818181815</v>
      </c>
      <c r="J38" s="183">
        <v>0</v>
      </c>
      <c r="K38" s="166"/>
      <c r="L38" s="172">
        <v>14</v>
      </c>
      <c r="M38" s="172" t="s">
        <v>212</v>
      </c>
      <c r="N38" s="179">
        <v>40</v>
      </c>
      <c r="O38" s="180">
        <v>1.100715465052284E-2</v>
      </c>
      <c r="P38" s="174">
        <v>1.5384615384615385</v>
      </c>
      <c r="Q38" s="181">
        <v>0.18181818181818182</v>
      </c>
      <c r="R38" s="210">
        <v>9.0909090909090912E-2</v>
      </c>
      <c r="S38" s="182">
        <v>0.18181818181818182</v>
      </c>
      <c r="T38" s="183">
        <v>-0.28409090909090906</v>
      </c>
      <c r="U38" s="167"/>
      <c r="V38" s="172">
        <v>14</v>
      </c>
      <c r="W38" s="172" t="s">
        <v>212</v>
      </c>
      <c r="X38" s="179">
        <v>26</v>
      </c>
      <c r="Y38" s="180">
        <v>8.6811352253756257E-3</v>
      </c>
      <c r="Z38" s="174">
        <v>0.9285714285714286</v>
      </c>
      <c r="AA38" s="181">
        <v>0</v>
      </c>
      <c r="AB38" s="210">
        <v>0.375</v>
      </c>
      <c r="AC38" s="182">
        <v>-0.5714285714285714</v>
      </c>
      <c r="AD38" s="183">
        <v>0.23214285714285715</v>
      </c>
      <c r="AE38" s="168"/>
      <c r="AF38" s="172">
        <v>14</v>
      </c>
      <c r="AG38" s="172" t="s">
        <v>212</v>
      </c>
      <c r="AH38" s="179">
        <v>28</v>
      </c>
      <c r="AI38" s="180">
        <v>1.4336917562724014E-2</v>
      </c>
      <c r="AJ38" s="174">
        <v>1.6470588235294117</v>
      </c>
      <c r="AK38" s="181">
        <v>0.5714285714285714</v>
      </c>
      <c r="AL38" s="210">
        <v>0.14285714285714285</v>
      </c>
      <c r="AM38" s="182">
        <v>7.1428571428571397E-2</v>
      </c>
      <c r="AN38" s="183">
        <v>0.14285714285714285</v>
      </c>
    </row>
    <row r="39" spans="2:40" ht="20.25" x14ac:dyDescent="0.3">
      <c r="B39" s="168"/>
      <c r="C39" s="169"/>
      <c r="D39" s="166"/>
      <c r="E39" s="170"/>
      <c r="F39" s="175"/>
      <c r="G39" s="170"/>
      <c r="H39" s="211"/>
      <c r="I39" s="175"/>
      <c r="J39" s="175"/>
      <c r="K39" s="166"/>
      <c r="L39" s="168"/>
      <c r="M39" s="169"/>
      <c r="N39" s="166"/>
      <c r="O39" s="170"/>
      <c r="P39" s="171"/>
      <c r="Q39" s="170"/>
      <c r="R39" s="211"/>
      <c r="S39" s="171"/>
      <c r="T39" s="171"/>
      <c r="U39" s="167"/>
      <c r="V39" s="168"/>
      <c r="W39" s="169"/>
      <c r="X39" s="166"/>
      <c r="Y39" s="169"/>
      <c r="Z39" s="167"/>
      <c r="AA39" s="169"/>
      <c r="AB39" s="214"/>
      <c r="AC39" s="167"/>
      <c r="AD39" s="167"/>
      <c r="AE39" s="168"/>
      <c r="AF39" s="168"/>
      <c r="AG39" s="169"/>
      <c r="AH39" s="166"/>
      <c r="AI39" s="169"/>
      <c r="AK39" s="169"/>
      <c r="AL39" s="214"/>
    </row>
    <row r="40" spans="2:40" ht="20.25" x14ac:dyDescent="0.3">
      <c r="B40" s="811" t="s">
        <v>229</v>
      </c>
      <c r="C40" s="811" t="s">
        <v>261</v>
      </c>
      <c r="D40" s="814" t="s">
        <v>211</v>
      </c>
      <c r="E40" s="815"/>
      <c r="F40" s="815"/>
      <c r="G40" s="815"/>
      <c r="H40" s="815"/>
      <c r="I40" s="815"/>
      <c r="J40" s="816"/>
      <c r="K40" s="166"/>
      <c r="L40" s="811" t="s">
        <v>229</v>
      </c>
      <c r="M40" s="811" t="s">
        <v>261</v>
      </c>
      <c r="N40" s="814" t="s">
        <v>260</v>
      </c>
      <c r="O40" s="815"/>
      <c r="P40" s="815"/>
      <c r="Q40" s="815"/>
      <c r="R40" s="815"/>
      <c r="S40" s="815"/>
      <c r="T40" s="816"/>
      <c r="U40" s="169"/>
      <c r="V40" s="811" t="s">
        <v>229</v>
      </c>
      <c r="W40" s="811" t="s">
        <v>261</v>
      </c>
      <c r="X40" s="814" t="s">
        <v>266</v>
      </c>
      <c r="Y40" s="815"/>
      <c r="Z40" s="815"/>
      <c r="AA40" s="815"/>
      <c r="AB40" s="815"/>
      <c r="AC40" s="815"/>
      <c r="AD40" s="816"/>
      <c r="AE40" s="168"/>
      <c r="AF40" s="811" t="s">
        <v>229</v>
      </c>
      <c r="AG40" s="811" t="s">
        <v>261</v>
      </c>
      <c r="AH40" s="814" t="s">
        <v>267</v>
      </c>
      <c r="AI40" s="815"/>
      <c r="AJ40" s="815"/>
      <c r="AK40" s="815"/>
      <c r="AL40" s="815"/>
      <c r="AM40" s="815"/>
      <c r="AN40" s="816"/>
    </row>
    <row r="41" spans="2:40" ht="20.25" customHeight="1" x14ac:dyDescent="0.3">
      <c r="B41" s="812"/>
      <c r="C41" s="812"/>
      <c r="D41" s="799" t="s">
        <v>230</v>
      </c>
      <c r="E41" s="800"/>
      <c r="F41" s="216"/>
      <c r="G41" s="805" t="s">
        <v>265</v>
      </c>
      <c r="H41" s="806"/>
      <c r="I41" s="216"/>
      <c r="J41" s="217"/>
      <c r="K41" s="166"/>
      <c r="L41" s="812"/>
      <c r="M41" s="812"/>
      <c r="N41" s="799" t="s">
        <v>230</v>
      </c>
      <c r="O41" s="800"/>
      <c r="P41" s="216"/>
      <c r="Q41" s="805" t="s">
        <v>265</v>
      </c>
      <c r="R41" s="806"/>
      <c r="S41" s="216"/>
      <c r="T41" s="217"/>
      <c r="U41" s="169"/>
      <c r="V41" s="812"/>
      <c r="W41" s="812"/>
      <c r="X41" s="799" t="s">
        <v>230</v>
      </c>
      <c r="Y41" s="800"/>
      <c r="Z41" s="216"/>
      <c r="AA41" s="805" t="s">
        <v>265</v>
      </c>
      <c r="AB41" s="806"/>
      <c r="AC41" s="216"/>
      <c r="AD41" s="217"/>
      <c r="AE41" s="168"/>
      <c r="AF41" s="812"/>
      <c r="AG41" s="812"/>
      <c r="AH41" s="799" t="s">
        <v>230</v>
      </c>
      <c r="AI41" s="800"/>
      <c r="AJ41" s="216"/>
      <c r="AK41" s="805" t="s">
        <v>265</v>
      </c>
      <c r="AL41" s="806"/>
      <c r="AM41" s="216"/>
      <c r="AN41" s="217"/>
    </row>
    <row r="42" spans="2:40" ht="20.25" customHeight="1" x14ac:dyDescent="0.3">
      <c r="B42" s="812"/>
      <c r="C42" s="812"/>
      <c r="D42" s="801"/>
      <c r="E42" s="802"/>
      <c r="F42" s="809" t="s">
        <v>269</v>
      </c>
      <c r="G42" s="807"/>
      <c r="H42" s="808"/>
      <c r="I42" s="817" t="s">
        <v>269</v>
      </c>
      <c r="J42" s="818"/>
      <c r="K42" s="166"/>
      <c r="L42" s="812"/>
      <c r="M42" s="812"/>
      <c r="N42" s="801"/>
      <c r="O42" s="802"/>
      <c r="P42" s="809" t="s">
        <v>269</v>
      </c>
      <c r="Q42" s="807"/>
      <c r="R42" s="808"/>
      <c r="S42" s="817" t="s">
        <v>269</v>
      </c>
      <c r="T42" s="818"/>
      <c r="U42" s="169"/>
      <c r="V42" s="812"/>
      <c r="W42" s="812"/>
      <c r="X42" s="801"/>
      <c r="Y42" s="802"/>
      <c r="Z42" s="809" t="s">
        <v>269</v>
      </c>
      <c r="AA42" s="807"/>
      <c r="AB42" s="808"/>
      <c r="AC42" s="817" t="s">
        <v>269</v>
      </c>
      <c r="AD42" s="818"/>
      <c r="AE42" s="168"/>
      <c r="AF42" s="812"/>
      <c r="AG42" s="812"/>
      <c r="AH42" s="801"/>
      <c r="AI42" s="802"/>
      <c r="AJ42" s="809" t="s">
        <v>269</v>
      </c>
      <c r="AK42" s="807"/>
      <c r="AL42" s="808"/>
      <c r="AM42" s="817" t="s">
        <v>269</v>
      </c>
      <c r="AN42" s="818"/>
    </row>
    <row r="43" spans="2:40" ht="20.25" x14ac:dyDescent="0.3">
      <c r="B43" s="813"/>
      <c r="C43" s="813"/>
      <c r="D43" s="803"/>
      <c r="E43" s="804"/>
      <c r="F43" s="810"/>
      <c r="G43" s="184" t="s">
        <v>253</v>
      </c>
      <c r="H43" s="185" t="s">
        <v>254</v>
      </c>
      <c r="I43" s="184" t="s">
        <v>253</v>
      </c>
      <c r="J43" s="185" t="s">
        <v>254</v>
      </c>
      <c r="K43" s="166"/>
      <c r="L43" s="813"/>
      <c r="M43" s="813"/>
      <c r="N43" s="803"/>
      <c r="O43" s="804"/>
      <c r="P43" s="810"/>
      <c r="Q43" s="184" t="s">
        <v>253</v>
      </c>
      <c r="R43" s="185" t="s">
        <v>254</v>
      </c>
      <c r="S43" s="184" t="s">
        <v>253</v>
      </c>
      <c r="T43" s="185" t="s">
        <v>254</v>
      </c>
      <c r="U43" s="169"/>
      <c r="V43" s="813"/>
      <c r="W43" s="813"/>
      <c r="X43" s="803"/>
      <c r="Y43" s="804"/>
      <c r="Z43" s="810"/>
      <c r="AA43" s="184" t="s">
        <v>253</v>
      </c>
      <c r="AB43" s="185" t="s">
        <v>254</v>
      </c>
      <c r="AC43" s="184" t="s">
        <v>253</v>
      </c>
      <c r="AD43" s="185" t="s">
        <v>254</v>
      </c>
      <c r="AE43" s="168"/>
      <c r="AF43" s="813"/>
      <c r="AG43" s="813"/>
      <c r="AH43" s="803"/>
      <c r="AI43" s="804"/>
      <c r="AJ43" s="810"/>
      <c r="AK43" s="184" t="s">
        <v>253</v>
      </c>
      <c r="AL43" s="185" t="s">
        <v>254</v>
      </c>
      <c r="AM43" s="184" t="s">
        <v>253</v>
      </c>
      <c r="AN43" s="185" t="s">
        <v>254</v>
      </c>
    </row>
    <row r="44" spans="2:40" ht="20.25" x14ac:dyDescent="0.3">
      <c r="B44" s="172">
        <v>1</v>
      </c>
      <c r="C44" s="173" t="s">
        <v>36</v>
      </c>
      <c r="D44" s="179">
        <v>136</v>
      </c>
      <c r="E44" s="180">
        <v>0.23208191126279865</v>
      </c>
      <c r="F44" s="174">
        <v>0.37465564738292012</v>
      </c>
      <c r="G44" s="181">
        <v>0.2857142857142857</v>
      </c>
      <c r="H44" s="210">
        <v>0.14285714285714285</v>
      </c>
      <c r="I44" s="182">
        <v>-8.7642418930762855E-3</v>
      </c>
      <c r="J44" s="183">
        <v>-2.8921998247151637E-2</v>
      </c>
      <c r="K44" s="166"/>
      <c r="L44" s="172">
        <v>1</v>
      </c>
      <c r="M44" s="173" t="s">
        <v>36</v>
      </c>
      <c r="N44" s="179">
        <v>363</v>
      </c>
      <c r="O44" s="180">
        <v>0.25527426160337552</v>
      </c>
      <c r="P44" s="174">
        <v>2.8139534883720931</v>
      </c>
      <c r="Q44" s="181">
        <v>0.29447852760736198</v>
      </c>
      <c r="R44" s="210">
        <v>0.17177914110429449</v>
      </c>
      <c r="S44" s="182">
        <v>0.1220647345039137</v>
      </c>
      <c r="T44" s="183">
        <v>6.8330865242225522E-2</v>
      </c>
      <c r="U44" s="167"/>
      <c r="V44" s="172">
        <v>1</v>
      </c>
      <c r="W44" s="173" t="s">
        <v>36</v>
      </c>
      <c r="X44" s="179">
        <v>129</v>
      </c>
      <c r="Y44" s="180">
        <v>0.20283018867924529</v>
      </c>
      <c r="Z44" s="174">
        <v>1.2524271844660195</v>
      </c>
      <c r="AA44" s="181">
        <v>0.17241379310344829</v>
      </c>
      <c r="AB44" s="210">
        <v>0.10344827586206896</v>
      </c>
      <c r="AC44" s="182">
        <v>-5.4858934169278978E-2</v>
      </c>
      <c r="AD44" s="183">
        <v>-3.2915360501567389E-2</v>
      </c>
      <c r="AE44" s="178"/>
      <c r="AF44" s="172">
        <v>1</v>
      </c>
      <c r="AG44" s="173" t="s">
        <v>36</v>
      </c>
      <c r="AH44" s="179">
        <v>103</v>
      </c>
      <c r="AI44" s="180">
        <v>0.19922630560928434</v>
      </c>
      <c r="AJ44" s="174">
        <v>0.83064516129032262</v>
      </c>
      <c r="AK44" s="181">
        <v>0.22727272727272727</v>
      </c>
      <c r="AL44" s="210">
        <v>0.13636363636363635</v>
      </c>
      <c r="AM44" s="182">
        <v>-4.1383989145183181E-2</v>
      </c>
      <c r="AN44" s="183">
        <v>-7.2591587516960654E-2</v>
      </c>
    </row>
    <row r="45" spans="2:40" ht="20.25" x14ac:dyDescent="0.3">
      <c r="B45" s="172">
        <v>2</v>
      </c>
      <c r="C45" s="172" t="s">
        <v>45</v>
      </c>
      <c r="D45" s="179">
        <v>95</v>
      </c>
      <c r="E45" s="180">
        <v>0.1621160409556314</v>
      </c>
      <c r="F45" s="174">
        <v>0.43181818181818182</v>
      </c>
      <c r="G45" s="181">
        <v>0.25</v>
      </c>
      <c r="H45" s="210">
        <v>0.10416666666666667</v>
      </c>
      <c r="I45" s="182">
        <v>-5.7692307692307709E-2</v>
      </c>
      <c r="J45" s="183">
        <v>-8.8141025641025647E-2</v>
      </c>
      <c r="K45" s="166"/>
      <c r="L45" s="172">
        <v>2</v>
      </c>
      <c r="M45" s="172" t="s">
        <v>45</v>
      </c>
      <c r="N45" s="179">
        <v>220</v>
      </c>
      <c r="O45" s="180">
        <v>0.15471167369901548</v>
      </c>
      <c r="P45" s="174">
        <v>2.6190476190476191</v>
      </c>
      <c r="Q45" s="181">
        <v>0.30769230769230771</v>
      </c>
      <c r="R45" s="210">
        <v>0.19230769230769232</v>
      </c>
      <c r="S45" s="182">
        <v>0.14979757085020245</v>
      </c>
      <c r="T45" s="183">
        <v>-7.0850202429149772E-2</v>
      </c>
      <c r="U45" s="167"/>
      <c r="V45" s="172">
        <v>2</v>
      </c>
      <c r="W45" s="172" t="s">
        <v>41</v>
      </c>
      <c r="X45" s="179">
        <v>106</v>
      </c>
      <c r="Y45" s="180">
        <v>0.16666666666666666</v>
      </c>
      <c r="Z45" s="174">
        <v>1.1521739130434783</v>
      </c>
      <c r="AA45" s="181">
        <v>0.23076923076923078</v>
      </c>
      <c r="AB45" s="210">
        <v>0.30769230769230771</v>
      </c>
      <c r="AC45" s="182">
        <v>1.6483516483516508E-2</v>
      </c>
      <c r="AD45" s="183">
        <v>0.16483516483516486</v>
      </c>
      <c r="AE45" s="178"/>
      <c r="AF45" s="172">
        <v>2</v>
      </c>
      <c r="AG45" s="172" t="s">
        <v>41</v>
      </c>
      <c r="AH45" s="179">
        <v>92</v>
      </c>
      <c r="AI45" s="180">
        <v>0.17794970986460348</v>
      </c>
      <c r="AJ45" s="174">
        <v>0.85981308411214952</v>
      </c>
      <c r="AK45" s="181">
        <v>0.21428571428571427</v>
      </c>
      <c r="AL45" s="210">
        <v>0.14285714285714285</v>
      </c>
      <c r="AM45" s="182">
        <v>7.3891625615763457E-3</v>
      </c>
      <c r="AN45" s="183">
        <v>4.9261083743842304E-3</v>
      </c>
    </row>
    <row r="46" spans="2:40" ht="20.25" x14ac:dyDescent="0.3">
      <c r="B46" s="172">
        <v>3</v>
      </c>
      <c r="C46" s="172" t="s">
        <v>41</v>
      </c>
      <c r="D46" s="179">
        <v>89</v>
      </c>
      <c r="E46" s="180">
        <v>0.15187713310580206</v>
      </c>
      <c r="F46" s="174">
        <v>0.43627450980392157</v>
      </c>
      <c r="G46" s="181">
        <v>0.24242424242424243</v>
      </c>
      <c r="H46" s="210">
        <v>0.12121212121212122</v>
      </c>
      <c r="I46" s="182">
        <v>0.14038342609771182</v>
      </c>
      <c r="J46" s="183">
        <v>-0.14409400123685839</v>
      </c>
      <c r="K46" s="166"/>
      <c r="L46" s="172">
        <v>3</v>
      </c>
      <c r="M46" s="172" t="s">
        <v>37</v>
      </c>
      <c r="N46" s="179">
        <v>213</v>
      </c>
      <c r="O46" s="180">
        <v>0.14978902953586498</v>
      </c>
      <c r="P46" s="174">
        <v>3.8035714285714284</v>
      </c>
      <c r="Q46" s="181">
        <v>0.10465116279069768</v>
      </c>
      <c r="R46" s="210">
        <v>5.8139534883720929E-2</v>
      </c>
      <c r="S46" s="182">
        <v>4.9095607235142127E-2</v>
      </c>
      <c r="T46" s="183">
        <v>-0.27519379844961239</v>
      </c>
      <c r="U46" s="167"/>
      <c r="V46" s="172">
        <v>3</v>
      </c>
      <c r="W46" s="172" t="s">
        <v>42</v>
      </c>
      <c r="X46" s="179">
        <v>104</v>
      </c>
      <c r="Y46" s="180">
        <v>0.16352201257861634</v>
      </c>
      <c r="Z46" s="174">
        <v>1.368421052631579</v>
      </c>
      <c r="AA46" s="181">
        <v>0.04</v>
      </c>
      <c r="AB46" s="210">
        <v>0.12</v>
      </c>
      <c r="AC46" s="182">
        <v>-0.14181818181818182</v>
      </c>
      <c r="AD46" s="183">
        <v>7.454545454545454E-2</v>
      </c>
      <c r="AE46" s="178"/>
      <c r="AF46" s="172">
        <v>3</v>
      </c>
      <c r="AG46" s="172" t="s">
        <v>45</v>
      </c>
      <c r="AH46" s="179">
        <v>77</v>
      </c>
      <c r="AI46" s="180">
        <v>0.14893617021276595</v>
      </c>
      <c r="AJ46" s="174">
        <v>0.64166666666666672</v>
      </c>
      <c r="AK46" s="181">
        <v>0.25</v>
      </c>
      <c r="AL46" s="210">
        <v>0.125</v>
      </c>
      <c r="AM46" s="182">
        <v>-0.21808510638297873</v>
      </c>
      <c r="AN46" s="183">
        <v>-0.13031914893617019</v>
      </c>
    </row>
    <row r="47" spans="2:40" ht="20.25" x14ac:dyDescent="0.3">
      <c r="B47" s="172">
        <v>4</v>
      </c>
      <c r="C47" s="172" t="s">
        <v>37</v>
      </c>
      <c r="D47" s="179">
        <v>72</v>
      </c>
      <c r="E47" s="180">
        <v>0.12286689419795221</v>
      </c>
      <c r="F47" s="174">
        <v>0.3380281690140845</v>
      </c>
      <c r="G47" s="181">
        <v>5.128205128205128E-2</v>
      </c>
      <c r="H47" s="210">
        <v>0.10256410256410256</v>
      </c>
      <c r="I47" s="182">
        <v>-5.33691115086464E-2</v>
      </c>
      <c r="J47" s="183">
        <v>4.4424567680381631E-2</v>
      </c>
      <c r="K47" s="166"/>
      <c r="L47" s="172">
        <v>4</v>
      </c>
      <c r="M47" s="172" t="s">
        <v>41</v>
      </c>
      <c r="N47" s="179">
        <v>204</v>
      </c>
      <c r="O47" s="180">
        <v>0.14345991561181434</v>
      </c>
      <c r="P47" s="174">
        <v>1.9245283018867925</v>
      </c>
      <c r="Q47" s="181">
        <v>0.10204081632653061</v>
      </c>
      <c r="R47" s="210">
        <v>0.26530612244897961</v>
      </c>
      <c r="S47" s="182">
        <v>-0.12872841444270017</v>
      </c>
      <c r="T47" s="183">
        <v>-4.2386185243328101E-2</v>
      </c>
      <c r="U47" s="167"/>
      <c r="V47" s="172">
        <v>4</v>
      </c>
      <c r="W47" s="172" t="s">
        <v>45</v>
      </c>
      <c r="X47" s="179">
        <v>84</v>
      </c>
      <c r="Y47" s="180">
        <v>0.13207547169811321</v>
      </c>
      <c r="Z47" s="174">
        <v>1.0909090909090908</v>
      </c>
      <c r="AA47" s="181">
        <v>0.15789473684210525</v>
      </c>
      <c r="AB47" s="210">
        <v>0.26315789473684209</v>
      </c>
      <c r="AC47" s="182">
        <v>-9.2105263157894746E-2</v>
      </c>
      <c r="AD47" s="183">
        <v>0.13815789473684209</v>
      </c>
      <c r="AE47" s="178"/>
      <c r="AF47" s="172">
        <v>4</v>
      </c>
      <c r="AG47" s="172" t="s">
        <v>42</v>
      </c>
      <c r="AH47" s="179">
        <v>76</v>
      </c>
      <c r="AI47" s="180">
        <v>0.14700193423597679</v>
      </c>
      <c r="AJ47" s="174">
        <v>0.70370370370370372</v>
      </c>
      <c r="AK47" s="181">
        <v>0.18181818181818182</v>
      </c>
      <c r="AL47" s="210">
        <v>4.5454545454545456E-2</v>
      </c>
      <c r="AM47" s="182">
        <v>-0.19656019656019658</v>
      </c>
      <c r="AN47" s="183">
        <v>-0.17076167076167076</v>
      </c>
    </row>
    <row r="48" spans="2:40" ht="20.25" x14ac:dyDescent="0.3">
      <c r="B48" s="172">
        <v>5</v>
      </c>
      <c r="C48" s="172" t="s">
        <v>237</v>
      </c>
      <c r="D48" s="179">
        <v>69</v>
      </c>
      <c r="E48" s="180">
        <v>0.11774744027303755</v>
      </c>
      <c r="F48" s="174">
        <v>0.86250000000000004</v>
      </c>
      <c r="G48" s="181">
        <v>0.17647058823529413</v>
      </c>
      <c r="H48" s="210">
        <v>0.11764705882352941</v>
      </c>
      <c r="I48" s="182">
        <v>-4.0920716112531952E-2</v>
      </c>
      <c r="J48" s="183">
        <v>-0.18670076726342713</v>
      </c>
      <c r="K48" s="166"/>
      <c r="L48" s="172">
        <v>5</v>
      </c>
      <c r="M48" s="172" t="s">
        <v>42</v>
      </c>
      <c r="N48" s="179">
        <v>163</v>
      </c>
      <c r="O48" s="180">
        <v>0.11462728551336146</v>
      </c>
      <c r="P48" s="174">
        <v>1.5673076923076923</v>
      </c>
      <c r="Q48" s="181">
        <v>2.7777777777777776E-2</v>
      </c>
      <c r="R48" s="210">
        <v>0.25</v>
      </c>
      <c r="S48" s="182">
        <v>-1.2222222222222225E-2</v>
      </c>
      <c r="T48" s="183">
        <v>0.13</v>
      </c>
      <c r="U48" s="167"/>
      <c r="V48" s="172">
        <v>5</v>
      </c>
      <c r="W48" s="172" t="s">
        <v>237</v>
      </c>
      <c r="X48" s="179">
        <v>66</v>
      </c>
      <c r="Y48" s="180">
        <v>0.10377358490566038</v>
      </c>
      <c r="Z48" s="174">
        <v>1.6923076923076923</v>
      </c>
      <c r="AA48" s="181">
        <v>0</v>
      </c>
      <c r="AB48" s="210">
        <v>0.125</v>
      </c>
      <c r="AC48" s="182">
        <v>0</v>
      </c>
      <c r="AD48" s="183">
        <v>0.125</v>
      </c>
      <c r="AE48" s="178"/>
      <c r="AF48" s="172">
        <v>5</v>
      </c>
      <c r="AG48" s="172" t="s">
        <v>37</v>
      </c>
      <c r="AH48" s="179">
        <v>52</v>
      </c>
      <c r="AI48" s="180">
        <v>0.10058027079303675</v>
      </c>
      <c r="AJ48" s="174">
        <v>1</v>
      </c>
      <c r="AK48" s="181">
        <v>0.13333333333333333</v>
      </c>
      <c r="AL48" s="210">
        <v>0.13333333333333333</v>
      </c>
      <c r="AM48" s="182">
        <v>-0.66666666666666674</v>
      </c>
      <c r="AN48" s="183">
        <v>-6.666666666666668E-2</v>
      </c>
    </row>
    <row r="49" spans="2:40" ht="20.25" x14ac:dyDescent="0.3">
      <c r="B49" s="172">
        <v>6</v>
      </c>
      <c r="C49" s="172" t="s">
        <v>42</v>
      </c>
      <c r="D49" s="179">
        <v>45</v>
      </c>
      <c r="E49" s="180">
        <v>7.6791808873720141E-2</v>
      </c>
      <c r="F49" s="174">
        <v>0.27607361963190186</v>
      </c>
      <c r="G49" s="181">
        <v>6.6666666666666666E-2</v>
      </c>
      <c r="H49" s="210">
        <v>0.13333333333333333</v>
      </c>
      <c r="I49" s="182">
        <v>3.888888888888889E-2</v>
      </c>
      <c r="J49" s="183">
        <v>-0.11666666666666667</v>
      </c>
      <c r="K49" s="166"/>
      <c r="L49" s="172">
        <v>6</v>
      </c>
      <c r="M49" s="172" t="s">
        <v>34</v>
      </c>
      <c r="N49" s="179">
        <v>81</v>
      </c>
      <c r="O49" s="180">
        <v>5.6962025316455694E-2</v>
      </c>
      <c r="P49" s="174">
        <v>3.6818181818181817</v>
      </c>
      <c r="Q49" s="181">
        <v>0.35483870967741937</v>
      </c>
      <c r="R49" s="210">
        <v>0</v>
      </c>
      <c r="S49" s="182">
        <v>0.35483870967741937</v>
      </c>
      <c r="T49" s="183">
        <v>0</v>
      </c>
      <c r="U49" s="167"/>
      <c r="V49" s="172">
        <v>6</v>
      </c>
      <c r="W49" s="172" t="s">
        <v>37</v>
      </c>
      <c r="X49" s="179">
        <v>56</v>
      </c>
      <c r="Y49" s="180">
        <v>8.8050314465408799E-2</v>
      </c>
      <c r="Z49" s="174">
        <v>1.0769230769230769</v>
      </c>
      <c r="AA49" s="181">
        <v>5.5555555555555552E-2</v>
      </c>
      <c r="AB49" s="210">
        <v>0.33333333333333331</v>
      </c>
      <c r="AC49" s="182">
        <v>-7.7777777777777779E-2</v>
      </c>
      <c r="AD49" s="183">
        <v>0.19999999999999998</v>
      </c>
      <c r="AE49" s="178"/>
      <c r="AF49" s="172">
        <v>6</v>
      </c>
      <c r="AG49" s="172" t="s">
        <v>40</v>
      </c>
      <c r="AH49" s="179">
        <v>39</v>
      </c>
      <c r="AI49" s="180">
        <v>7.5435203094777567E-2</v>
      </c>
      <c r="AJ49" s="174">
        <v>0.90697674418604646</v>
      </c>
      <c r="AK49" s="181">
        <v>0.66666666666666663</v>
      </c>
      <c r="AL49" s="210">
        <v>0</v>
      </c>
      <c r="AM49" s="182">
        <v>0.66666666666666663</v>
      </c>
      <c r="AN49" s="183">
        <v>0</v>
      </c>
    </row>
    <row r="50" spans="2:40" ht="20.25" x14ac:dyDescent="0.3">
      <c r="B50" s="172">
        <v>7</v>
      </c>
      <c r="C50" s="172" t="s">
        <v>34</v>
      </c>
      <c r="D50" s="179">
        <v>42</v>
      </c>
      <c r="E50" s="180">
        <v>7.1672354948805458E-2</v>
      </c>
      <c r="F50" s="174">
        <v>0.51851851851851849</v>
      </c>
      <c r="G50" s="181">
        <v>0.10526315789473684</v>
      </c>
      <c r="H50" s="210">
        <v>5.2631578947368418E-2</v>
      </c>
      <c r="I50" s="182">
        <v>-0.24957555178268254</v>
      </c>
      <c r="J50" s="183">
        <v>5.2631578947368418E-2</v>
      </c>
      <c r="K50" s="166"/>
      <c r="L50" s="172">
        <v>7</v>
      </c>
      <c r="M50" s="172" t="s">
        <v>237</v>
      </c>
      <c r="N50" s="179">
        <v>80</v>
      </c>
      <c r="O50" s="180">
        <v>5.6258790436005623E-2</v>
      </c>
      <c r="P50" s="174">
        <v>1.2121212121212122</v>
      </c>
      <c r="Q50" s="181">
        <v>0.21739130434782608</v>
      </c>
      <c r="R50" s="210">
        <v>0.30434782608695654</v>
      </c>
      <c r="S50" s="182">
        <v>0.21739130434782608</v>
      </c>
      <c r="T50" s="183">
        <v>0.17934782608695654</v>
      </c>
      <c r="U50" s="167"/>
      <c r="V50" s="172">
        <v>7</v>
      </c>
      <c r="W50" s="172" t="s">
        <v>40</v>
      </c>
      <c r="X50" s="179">
        <v>38</v>
      </c>
      <c r="Y50" s="180">
        <v>5.9748427672955975E-2</v>
      </c>
      <c r="Z50" s="174">
        <v>0.97435897435897434</v>
      </c>
      <c r="AA50" s="181">
        <v>0</v>
      </c>
      <c r="AB50" s="210">
        <v>0.5</v>
      </c>
      <c r="AC50" s="182">
        <v>-0.66666666666666663</v>
      </c>
      <c r="AD50" s="183">
        <v>0.5</v>
      </c>
      <c r="AE50" s="178"/>
      <c r="AF50" s="172">
        <v>7</v>
      </c>
      <c r="AG50" s="172" t="s">
        <v>237</v>
      </c>
      <c r="AH50" s="179">
        <v>39</v>
      </c>
      <c r="AI50" s="180">
        <v>7.5435203094777567E-2</v>
      </c>
      <c r="AJ50" s="174">
        <v>0.95121951219512191</v>
      </c>
      <c r="AK50" s="181">
        <v>0</v>
      </c>
      <c r="AL50" s="210">
        <v>0</v>
      </c>
      <c r="AM50" s="182">
        <v>-0.2</v>
      </c>
      <c r="AN50" s="183">
        <v>-0.4</v>
      </c>
    </row>
    <row r="51" spans="2:40" ht="20.25" x14ac:dyDescent="0.3">
      <c r="B51" s="172">
        <v>8</v>
      </c>
      <c r="C51" s="172" t="s">
        <v>43</v>
      </c>
      <c r="D51" s="179">
        <v>21</v>
      </c>
      <c r="E51" s="180">
        <v>3.5836177474402729E-2</v>
      </c>
      <c r="F51" s="174">
        <v>0.48837209302325579</v>
      </c>
      <c r="G51" s="181">
        <v>0.15384615384615385</v>
      </c>
      <c r="H51" s="210">
        <v>0.23076923076923078</v>
      </c>
      <c r="I51" s="182">
        <v>-9.6153846153846145E-2</v>
      </c>
      <c r="J51" s="183">
        <v>-0.14423076923076922</v>
      </c>
      <c r="K51" s="166"/>
      <c r="L51" s="172">
        <v>8</v>
      </c>
      <c r="M51" s="172" t="s">
        <v>40</v>
      </c>
      <c r="N51" s="179">
        <v>54</v>
      </c>
      <c r="O51" s="180">
        <v>3.7974683544303799E-2</v>
      </c>
      <c r="P51" s="174">
        <v>1.4210526315789473</v>
      </c>
      <c r="Q51" s="181">
        <v>0.35714285714285715</v>
      </c>
      <c r="R51" s="210">
        <v>0.14285714285714285</v>
      </c>
      <c r="S51" s="182">
        <v>0.35714285714285715</v>
      </c>
      <c r="T51" s="183">
        <v>-0.35714285714285715</v>
      </c>
      <c r="U51" s="167"/>
      <c r="V51" s="172">
        <v>8</v>
      </c>
      <c r="W51" s="172" t="s">
        <v>43</v>
      </c>
      <c r="X51" s="179">
        <v>30</v>
      </c>
      <c r="Y51" s="180">
        <v>4.716981132075472E-2</v>
      </c>
      <c r="Z51" s="174">
        <v>1.25</v>
      </c>
      <c r="AA51" s="181">
        <v>0</v>
      </c>
      <c r="AB51" s="210">
        <v>0.33333333333333331</v>
      </c>
      <c r="AC51" s="182">
        <v>-0.2</v>
      </c>
      <c r="AD51" s="183">
        <v>-6.6666666666666707E-2</v>
      </c>
      <c r="AE51" s="178"/>
      <c r="AF51" s="172">
        <v>8</v>
      </c>
      <c r="AG51" s="172" t="s">
        <v>43</v>
      </c>
      <c r="AH51" s="179">
        <v>24</v>
      </c>
      <c r="AI51" s="180">
        <v>4.6421663442940041E-2</v>
      </c>
      <c r="AJ51" s="174">
        <v>0.96</v>
      </c>
      <c r="AK51" s="181">
        <v>0.2</v>
      </c>
      <c r="AL51" s="210">
        <v>0.4</v>
      </c>
      <c r="AM51" s="182">
        <v>-8.5714285714285687E-2</v>
      </c>
      <c r="AN51" s="183">
        <v>-2.8571428571428525E-2</v>
      </c>
    </row>
    <row r="52" spans="2:40" ht="20.25" x14ac:dyDescent="0.3">
      <c r="B52" s="172">
        <v>9</v>
      </c>
      <c r="C52" s="172" t="s">
        <v>40</v>
      </c>
      <c r="D52" s="179">
        <v>17</v>
      </c>
      <c r="E52" s="180">
        <v>2.9010238907849831E-2</v>
      </c>
      <c r="F52" s="174">
        <v>0.31481481481481483</v>
      </c>
      <c r="G52" s="181">
        <v>0.1111111111111111</v>
      </c>
      <c r="H52" s="210">
        <v>0.22222222222222221</v>
      </c>
      <c r="I52" s="182">
        <v>-0.24603174603174605</v>
      </c>
      <c r="J52" s="183">
        <v>7.9365079365079361E-2</v>
      </c>
      <c r="K52" s="166"/>
      <c r="L52" s="172">
        <v>9</v>
      </c>
      <c r="M52" s="172" t="s">
        <v>43</v>
      </c>
      <c r="N52" s="179">
        <v>43</v>
      </c>
      <c r="O52" s="180">
        <v>3.0239099859353025E-2</v>
      </c>
      <c r="P52" s="174">
        <v>1.4333333333333333</v>
      </c>
      <c r="Q52" s="181">
        <v>0.25</v>
      </c>
      <c r="R52" s="210">
        <v>0.375</v>
      </c>
      <c r="S52" s="182">
        <v>0.25</v>
      </c>
      <c r="T52" s="183">
        <v>4.1666666666666685E-2</v>
      </c>
      <c r="U52" s="167"/>
      <c r="V52" s="172">
        <v>9</v>
      </c>
      <c r="W52" s="172" t="s">
        <v>34</v>
      </c>
      <c r="X52" s="179">
        <v>22</v>
      </c>
      <c r="Y52" s="180">
        <v>3.4591194968553458E-2</v>
      </c>
      <c r="Z52" s="174">
        <v>1.6923076923076923</v>
      </c>
      <c r="AA52" s="181">
        <v>0</v>
      </c>
      <c r="AB52" s="210">
        <v>0</v>
      </c>
      <c r="AC52" s="182">
        <v>-0.66666666666666663</v>
      </c>
      <c r="AD52" s="183">
        <v>0</v>
      </c>
      <c r="AE52" s="178"/>
      <c r="AF52" s="172">
        <v>9</v>
      </c>
      <c r="AG52" s="172" t="s">
        <v>34</v>
      </c>
      <c r="AH52" s="179">
        <v>13</v>
      </c>
      <c r="AI52" s="180">
        <v>2.5145067698259187E-2</v>
      </c>
      <c r="AJ52" s="174">
        <v>0.76470588235294112</v>
      </c>
      <c r="AK52" s="181">
        <v>0.66666666666666663</v>
      </c>
      <c r="AL52" s="210">
        <v>0</v>
      </c>
      <c r="AM52" s="182">
        <v>0.26666666666666661</v>
      </c>
      <c r="AN52" s="183">
        <v>0</v>
      </c>
    </row>
    <row r="53" spans="2:40" ht="20.25" x14ac:dyDescent="0.3">
      <c r="B53" s="172">
        <v>9</v>
      </c>
      <c r="C53" s="172" t="s">
        <v>662</v>
      </c>
      <c r="D53" s="179">
        <v>0</v>
      </c>
      <c r="E53" s="180">
        <v>0</v>
      </c>
      <c r="F53" s="174">
        <v>0</v>
      </c>
      <c r="G53" s="181" t="e">
        <v>#DIV/0!</v>
      </c>
      <c r="H53" s="210" t="e">
        <v>#DIV/0!</v>
      </c>
      <c r="I53" s="508" t="e">
        <v>#DIV/0!</v>
      </c>
      <c r="J53" s="509" t="e">
        <v>#DIV/0!</v>
      </c>
      <c r="K53" s="166"/>
      <c r="L53" s="172">
        <v>9</v>
      </c>
      <c r="M53" s="172" t="s">
        <v>662</v>
      </c>
      <c r="N53" s="179">
        <v>1</v>
      </c>
      <c r="O53" s="180">
        <v>7.0323488045007034E-4</v>
      </c>
      <c r="P53" s="174">
        <v>1</v>
      </c>
      <c r="Q53" s="181">
        <v>0</v>
      </c>
      <c r="R53" s="210">
        <v>1</v>
      </c>
      <c r="S53" s="508">
        <v>-1</v>
      </c>
      <c r="T53" s="509">
        <v>1</v>
      </c>
      <c r="U53" s="167"/>
      <c r="V53" s="172">
        <v>9</v>
      </c>
      <c r="W53" s="172" t="s">
        <v>662</v>
      </c>
      <c r="X53" s="179">
        <v>1</v>
      </c>
      <c r="Y53" s="180">
        <v>1.5723270440251573E-3</v>
      </c>
      <c r="Z53" s="174">
        <v>0.5</v>
      </c>
      <c r="AA53" s="181">
        <v>1</v>
      </c>
      <c r="AB53" s="210">
        <v>0</v>
      </c>
      <c r="AC53" s="508">
        <v>0.5</v>
      </c>
      <c r="AD53" s="509">
        <v>0</v>
      </c>
      <c r="AE53" s="178"/>
      <c r="AF53" s="172">
        <v>9</v>
      </c>
      <c r="AG53" s="172" t="s">
        <v>662</v>
      </c>
      <c r="AH53" s="179">
        <v>2</v>
      </c>
      <c r="AI53" s="180">
        <v>3.8684719535783366E-3</v>
      </c>
      <c r="AJ53" s="174" t="e">
        <v>#DIV/0!</v>
      </c>
      <c r="AK53" s="181">
        <v>0.5</v>
      </c>
      <c r="AL53" s="210">
        <v>0</v>
      </c>
      <c r="AM53" s="182" t="e">
        <v>#N/A</v>
      </c>
      <c r="AN53" s="183" t="e">
        <v>#N/A</v>
      </c>
    </row>
    <row r="54" spans="2:40" x14ac:dyDescent="0.3">
      <c r="K54" s="162"/>
      <c r="P54" s="2"/>
      <c r="S54" s="2"/>
      <c r="T54" s="2"/>
      <c r="U54" s="2"/>
    </row>
    <row r="55" spans="2:40" x14ac:dyDescent="0.3">
      <c r="P55" s="2"/>
      <c r="S55" s="2"/>
      <c r="T55" s="2"/>
      <c r="U55" s="2"/>
    </row>
  </sheetData>
  <mergeCells count="84">
    <mergeCell ref="N2:T2"/>
    <mergeCell ref="D3:E5"/>
    <mergeCell ref="N3:O5"/>
    <mergeCell ref="B2:B5"/>
    <mergeCell ref="C2:C5"/>
    <mergeCell ref="D2:J2"/>
    <mergeCell ref="L2:L5"/>
    <mergeCell ref="M2:M5"/>
    <mergeCell ref="S4:T4"/>
    <mergeCell ref="F4:F5"/>
    <mergeCell ref="G3:H4"/>
    <mergeCell ref="I4:J4"/>
    <mergeCell ref="Q3:R4"/>
    <mergeCell ref="P4:P5"/>
    <mergeCell ref="AH3:AI5"/>
    <mergeCell ref="V2:V5"/>
    <mergeCell ref="W2:W5"/>
    <mergeCell ref="X2:AD2"/>
    <mergeCell ref="AF2:AF5"/>
    <mergeCell ref="AG2:AG5"/>
    <mergeCell ref="AH2:AN2"/>
    <mergeCell ref="AA3:AB4"/>
    <mergeCell ref="Z4:Z5"/>
    <mergeCell ref="AC4:AD4"/>
    <mergeCell ref="X3:Y5"/>
    <mergeCell ref="AK3:AL4"/>
    <mergeCell ref="AJ4:AJ5"/>
    <mergeCell ref="AM4:AN4"/>
    <mergeCell ref="B21:B24"/>
    <mergeCell ref="C21:C24"/>
    <mergeCell ref="D21:J21"/>
    <mergeCell ref="L21:L24"/>
    <mergeCell ref="M21:M24"/>
    <mergeCell ref="D22:E24"/>
    <mergeCell ref="G22:H23"/>
    <mergeCell ref="F23:F24"/>
    <mergeCell ref="I23:J23"/>
    <mergeCell ref="S42:T42"/>
    <mergeCell ref="AA41:AB42"/>
    <mergeCell ref="AF21:AF24"/>
    <mergeCell ref="AG21:AG24"/>
    <mergeCell ref="AH21:AN21"/>
    <mergeCell ref="N21:T21"/>
    <mergeCell ref="N22:O24"/>
    <mergeCell ref="S23:T23"/>
    <mergeCell ref="AA22:AB23"/>
    <mergeCell ref="AK22:AL23"/>
    <mergeCell ref="AJ23:AJ24"/>
    <mergeCell ref="AM23:AN23"/>
    <mergeCell ref="Q22:R23"/>
    <mergeCell ref="P23:P24"/>
    <mergeCell ref="AM42:AN42"/>
    <mergeCell ref="Z42:Z43"/>
    <mergeCell ref="B40:B43"/>
    <mergeCell ref="C40:C43"/>
    <mergeCell ref="D40:J40"/>
    <mergeCell ref="L40:L43"/>
    <mergeCell ref="M40:M43"/>
    <mergeCell ref="G41:H42"/>
    <mergeCell ref="F42:F43"/>
    <mergeCell ref="I42:J42"/>
    <mergeCell ref="D41:E43"/>
    <mergeCell ref="AC42:AD42"/>
    <mergeCell ref="X41:Y43"/>
    <mergeCell ref="AH41:AI43"/>
    <mergeCell ref="AF40:AF43"/>
    <mergeCell ref="AG40:AG43"/>
    <mergeCell ref="AH40:AN40"/>
    <mergeCell ref="AH22:AI24"/>
    <mergeCell ref="Q41:R42"/>
    <mergeCell ref="P42:P43"/>
    <mergeCell ref="AK41:AL42"/>
    <mergeCell ref="AJ42:AJ43"/>
    <mergeCell ref="V40:V43"/>
    <mergeCell ref="W40:W43"/>
    <mergeCell ref="X40:AD40"/>
    <mergeCell ref="N40:T40"/>
    <mergeCell ref="N41:O43"/>
    <mergeCell ref="Z23:Z24"/>
    <mergeCell ref="AC23:AD23"/>
    <mergeCell ref="X22:Y24"/>
    <mergeCell ref="V21:V24"/>
    <mergeCell ref="W21:W24"/>
    <mergeCell ref="X21:AD21"/>
  </mergeCells>
  <phoneticPr fontId="3" type="noConversion"/>
  <conditionalFormatting sqref="B2:AN53">
    <cfRule type="containsErrors" dxfId="81" priority="1">
      <formula>ISERROR(B2)</formula>
    </cfRule>
    <cfRule type="cellIs" dxfId="80" priority="2" operator="equal">
      <formula>0</formula>
    </cfRule>
  </conditionalFormatting>
  <conditionalFormatting sqref="F6:F19">
    <cfRule type="cellIs" dxfId="79" priority="135" operator="lessThan">
      <formula>1</formula>
    </cfRule>
    <cfRule type="cellIs" dxfId="78" priority="136" operator="greaterThan">
      <formula>1</formula>
    </cfRule>
  </conditionalFormatting>
  <conditionalFormatting sqref="F25:F38">
    <cfRule type="cellIs" dxfId="77" priority="63" operator="lessThan">
      <formula>1</formula>
    </cfRule>
    <cfRule type="cellIs" dxfId="76" priority="64" operator="greaterThan">
      <formula>1</formula>
    </cfRule>
  </conditionalFormatting>
  <conditionalFormatting sqref="F44:F53">
    <cfRule type="cellIs" dxfId="75" priority="40" operator="greaterThan">
      <formula>1</formula>
    </cfRule>
    <cfRule type="cellIs" dxfId="74" priority="39" operator="lessThan">
      <formula>1</formula>
    </cfRule>
  </conditionalFormatting>
  <conditionalFormatting sqref="I6:J19">
    <cfRule type="cellIs" dxfId="73" priority="134" operator="greaterThan">
      <formula>0</formula>
    </cfRule>
    <cfRule type="cellIs" dxfId="72" priority="133" operator="lessThan">
      <formula>0</formula>
    </cfRule>
  </conditionalFormatting>
  <conditionalFormatting sqref="I25:J38">
    <cfRule type="cellIs" dxfId="71" priority="61" operator="lessThan">
      <formula>0</formula>
    </cfRule>
    <cfRule type="cellIs" dxfId="70" priority="62" operator="greaterThan">
      <formula>0</formula>
    </cfRule>
  </conditionalFormatting>
  <conditionalFormatting sqref="I44:J52">
    <cfRule type="cellIs" dxfId="69" priority="37" operator="lessThan">
      <formula>0</formula>
    </cfRule>
    <cfRule type="cellIs" dxfId="68" priority="38" operator="greaterThan">
      <formula>0</formula>
    </cfRule>
  </conditionalFormatting>
  <conditionalFormatting sqref="I53:J53">
    <cfRule type="cellIs" dxfId="67" priority="9" operator="lessThan">
      <formula>0</formula>
    </cfRule>
    <cfRule type="cellIs" dxfId="66" priority="10" operator="greaterThan">
      <formula>0</formula>
    </cfRule>
  </conditionalFormatting>
  <conditionalFormatting sqref="J6:J19">
    <cfRule type="cellIs" dxfId="65" priority="131" operator="lessThan">
      <formula>0</formula>
    </cfRule>
    <cfRule type="cellIs" dxfId="64" priority="132" operator="greaterThan">
      <formula>0</formula>
    </cfRule>
  </conditionalFormatting>
  <conditionalFormatting sqref="J25:J38">
    <cfRule type="cellIs" dxfId="63" priority="60" operator="greaterThan">
      <formula>0</formula>
    </cfRule>
    <cfRule type="cellIs" dxfId="62" priority="59" operator="lessThan">
      <formula>0</formula>
    </cfRule>
  </conditionalFormatting>
  <conditionalFormatting sqref="J44:J53">
    <cfRule type="cellIs" dxfId="61" priority="35" operator="lessThan">
      <formula>0</formula>
    </cfRule>
    <cfRule type="cellIs" dxfId="60" priority="36" operator="greaterThan">
      <formula>0</formula>
    </cfRule>
  </conditionalFormatting>
  <conditionalFormatting sqref="P6:P19">
    <cfRule type="cellIs" dxfId="59" priority="82" operator="greaterThan">
      <formula>1</formula>
    </cfRule>
    <cfRule type="cellIs" dxfId="58" priority="81" operator="lessThan">
      <formula>1</formula>
    </cfRule>
  </conditionalFormatting>
  <conditionalFormatting sqref="P25:P38">
    <cfRule type="cellIs" dxfId="57" priority="57" operator="lessThan">
      <formula>1</formula>
    </cfRule>
    <cfRule type="cellIs" dxfId="56" priority="58" operator="greaterThan">
      <formula>1</formula>
    </cfRule>
  </conditionalFormatting>
  <conditionalFormatting sqref="P44:P53">
    <cfRule type="cellIs" dxfId="55" priority="33" operator="lessThan">
      <formula>1</formula>
    </cfRule>
    <cfRule type="cellIs" dxfId="54" priority="34" operator="greaterThan">
      <formula>1</formula>
    </cfRule>
  </conditionalFormatting>
  <conditionalFormatting sqref="S6:T19">
    <cfRule type="cellIs" dxfId="53" priority="79" operator="lessThan">
      <formula>0</formula>
    </cfRule>
    <cfRule type="cellIs" dxfId="52" priority="80" operator="greaterThan">
      <formula>0</formula>
    </cfRule>
  </conditionalFormatting>
  <conditionalFormatting sqref="S25:T38">
    <cfRule type="cellIs" dxfId="51" priority="56" operator="greaterThan">
      <formula>0</formula>
    </cfRule>
    <cfRule type="cellIs" dxfId="50" priority="55" operator="lessThan">
      <formula>0</formula>
    </cfRule>
  </conditionalFormatting>
  <conditionalFormatting sqref="S44:T52">
    <cfRule type="cellIs" dxfId="49" priority="31" operator="lessThan">
      <formula>0</formula>
    </cfRule>
    <cfRule type="cellIs" dxfId="48" priority="32" operator="greaterThan">
      <formula>0</formula>
    </cfRule>
  </conditionalFormatting>
  <conditionalFormatting sqref="S53:T53">
    <cfRule type="cellIs" dxfId="47" priority="7" operator="lessThan">
      <formula>0</formula>
    </cfRule>
    <cfRule type="cellIs" dxfId="46" priority="8" operator="greaterThan">
      <formula>0</formula>
    </cfRule>
  </conditionalFormatting>
  <conditionalFormatting sqref="T6:T19">
    <cfRule type="cellIs" dxfId="45" priority="77" operator="lessThan">
      <formula>0</formula>
    </cfRule>
    <cfRule type="cellIs" dxfId="44" priority="78" operator="greaterThan">
      <formula>0</formula>
    </cfRule>
  </conditionalFormatting>
  <conditionalFormatting sqref="T25:T38">
    <cfRule type="cellIs" dxfId="43" priority="53" operator="lessThan">
      <formula>0</formula>
    </cfRule>
    <cfRule type="cellIs" dxfId="42" priority="54" operator="greaterThan">
      <formula>0</formula>
    </cfRule>
  </conditionalFormatting>
  <conditionalFormatting sqref="T44:T53">
    <cfRule type="cellIs" dxfId="41" priority="30" operator="greaterThan">
      <formula>0</formula>
    </cfRule>
    <cfRule type="cellIs" dxfId="40" priority="29" operator="lessThan">
      <formula>0</formula>
    </cfRule>
  </conditionalFormatting>
  <conditionalFormatting sqref="Z6:Z19">
    <cfRule type="cellIs" dxfId="39" priority="76" operator="greaterThan">
      <formula>1</formula>
    </cfRule>
    <cfRule type="cellIs" dxfId="38" priority="75" operator="lessThan">
      <formula>1</formula>
    </cfRule>
  </conditionalFormatting>
  <conditionalFormatting sqref="Z25:Z38">
    <cfRule type="cellIs" dxfId="37" priority="51" operator="lessThan">
      <formula>1</formula>
    </cfRule>
    <cfRule type="cellIs" dxfId="36" priority="52" operator="greaterThan">
      <formula>1</formula>
    </cfRule>
  </conditionalFormatting>
  <conditionalFormatting sqref="Z44:Z53">
    <cfRule type="cellIs" dxfId="35" priority="27" operator="lessThan">
      <formula>1</formula>
    </cfRule>
    <cfRule type="cellIs" dxfId="34" priority="28" operator="greaterThan">
      <formula>1</formula>
    </cfRule>
  </conditionalFormatting>
  <conditionalFormatting sqref="AC6:AD19">
    <cfRule type="cellIs" dxfId="33" priority="74" operator="greaterThan">
      <formula>0</formula>
    </cfRule>
    <cfRule type="cellIs" dxfId="32" priority="73" operator="lessThan">
      <formula>0</formula>
    </cfRule>
  </conditionalFormatting>
  <conditionalFormatting sqref="AC25:AD38">
    <cfRule type="cellIs" dxfId="31" priority="50" operator="greaterThan">
      <formula>0</formula>
    </cfRule>
    <cfRule type="cellIs" dxfId="30" priority="49" operator="lessThan">
      <formula>0</formula>
    </cfRule>
  </conditionalFormatting>
  <conditionalFormatting sqref="AC44:AD52">
    <cfRule type="cellIs" dxfId="29" priority="25" operator="lessThan">
      <formula>0</formula>
    </cfRule>
    <cfRule type="cellIs" dxfId="28" priority="26" operator="greaterThan">
      <formula>0</formula>
    </cfRule>
  </conditionalFormatting>
  <conditionalFormatting sqref="AC53:AD53">
    <cfRule type="cellIs" dxfId="27" priority="5" operator="lessThan">
      <formula>0</formula>
    </cfRule>
    <cfRule type="cellIs" dxfId="26" priority="6" operator="greaterThan">
      <formula>0</formula>
    </cfRule>
  </conditionalFormatting>
  <conditionalFormatting sqref="AD6:AD19">
    <cfRule type="cellIs" dxfId="25" priority="72" operator="greaterThan">
      <formula>0</formula>
    </cfRule>
    <cfRule type="cellIs" dxfId="24" priority="71" operator="lessThan">
      <formula>0</formula>
    </cfRule>
  </conditionalFormatting>
  <conditionalFormatting sqref="AD25:AD38">
    <cfRule type="cellIs" dxfId="23" priority="47" operator="lessThan">
      <formula>0</formula>
    </cfRule>
    <cfRule type="cellIs" dxfId="22" priority="48" operator="greaterThan">
      <formula>0</formula>
    </cfRule>
  </conditionalFormatting>
  <conditionalFormatting sqref="AD44:AD53">
    <cfRule type="cellIs" dxfId="21" priority="23" operator="lessThan">
      <formula>0</formula>
    </cfRule>
    <cfRule type="cellIs" dxfId="20" priority="24" operator="greaterThan">
      <formula>0</formula>
    </cfRule>
  </conditionalFormatting>
  <conditionalFormatting sqref="AJ6:AJ19">
    <cfRule type="cellIs" dxfId="19" priority="69" operator="lessThan">
      <formula>1</formula>
    </cfRule>
    <cfRule type="cellIs" dxfId="18" priority="70" operator="greaterThan">
      <formula>1</formula>
    </cfRule>
  </conditionalFormatting>
  <conditionalFormatting sqref="AJ25:AJ38">
    <cfRule type="cellIs" dxfId="17" priority="45" operator="lessThan">
      <formula>1</formula>
    </cfRule>
    <cfRule type="cellIs" dxfId="16" priority="46" operator="greaterThan">
      <formula>1</formula>
    </cfRule>
  </conditionalFormatting>
  <conditionalFormatting sqref="AJ44:AJ53">
    <cfRule type="cellIs" dxfId="15" priority="22" operator="greaterThan">
      <formula>1</formula>
    </cfRule>
    <cfRule type="cellIs" dxfId="14" priority="21" operator="lessThan">
      <formula>1</formula>
    </cfRule>
  </conditionalFormatting>
  <conditionalFormatting sqref="AM6:AN19">
    <cfRule type="cellIs" dxfId="13" priority="67" operator="lessThan">
      <formula>0</formula>
    </cfRule>
    <cfRule type="cellIs" dxfId="12" priority="68" operator="greaterThan">
      <formula>0</formula>
    </cfRule>
  </conditionalFormatting>
  <conditionalFormatting sqref="AM25:AN38">
    <cfRule type="cellIs" dxfId="11" priority="43" operator="lessThan">
      <formula>0</formula>
    </cfRule>
    <cfRule type="cellIs" dxfId="10" priority="44" operator="greaterThan">
      <formula>0</formula>
    </cfRule>
  </conditionalFormatting>
  <conditionalFormatting sqref="AM44:AN52">
    <cfRule type="cellIs" dxfId="9" priority="20" operator="greaterThan">
      <formula>0</formula>
    </cfRule>
    <cfRule type="cellIs" dxfId="8" priority="19" operator="lessThan">
      <formula>0</formula>
    </cfRule>
  </conditionalFormatting>
  <conditionalFormatting sqref="AM53:AN53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AN6:AN19">
    <cfRule type="cellIs" dxfId="5" priority="65" operator="lessThan">
      <formula>0</formula>
    </cfRule>
    <cfRule type="cellIs" dxfId="4" priority="66" operator="greaterThan">
      <formula>0</formula>
    </cfRule>
  </conditionalFormatting>
  <conditionalFormatting sqref="AN25:AN38">
    <cfRule type="cellIs" dxfId="3" priority="41" operator="lessThan">
      <formula>0</formula>
    </cfRule>
    <cfRule type="cellIs" dxfId="2" priority="42" operator="greaterThan">
      <formula>0</formula>
    </cfRule>
  </conditionalFormatting>
  <conditionalFormatting sqref="AN44:AN53">
    <cfRule type="cellIs" dxfId="1" priority="17" operator="lessThan">
      <formula>0</formula>
    </cfRule>
    <cfRule type="cellIs" dxfId="0" priority="18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7B81-2CD7-4BFA-A5CC-250F26AE5928}">
  <sheetPr>
    <tabColor theme="5" tint="0.79998168889431442"/>
  </sheetPr>
  <dimension ref="B1:DV125"/>
  <sheetViews>
    <sheetView showGridLines="0" zoomScale="70" zoomScaleNormal="70" workbookViewId="0">
      <pane xSplit="9" ySplit="6" topLeftCell="J25" activePane="bottomRight" state="frozen"/>
      <selection pane="topRight" activeCell="D20" sqref="D20:D32"/>
      <selection pane="bottomLeft" activeCell="D20" sqref="D20:D32"/>
      <selection pane="bottomRight" activeCell="O27" sqref="O27:O28"/>
    </sheetView>
  </sheetViews>
  <sheetFormatPr defaultColWidth="9" defaultRowHeight="23.25" customHeight="1" outlineLevelRow="1" outlineLevelCol="2" x14ac:dyDescent="0.3"/>
  <cols>
    <col min="1" max="1" width="3.25" style="13" customWidth="1"/>
    <col min="2" max="2" width="12.125" style="13" bestFit="1" customWidth="1"/>
    <col min="3" max="4" width="6.75" style="13" customWidth="1" outlineLevel="1"/>
    <col min="5" max="5" width="6.625" style="13" customWidth="1" outlineLevel="1"/>
    <col min="6" max="7" width="6.625" style="13" bestFit="1" customWidth="1"/>
    <col min="8" max="8" width="11" style="13" bestFit="1" customWidth="1"/>
    <col min="9" max="9" width="9.25" style="13" bestFit="1" customWidth="1"/>
    <col min="10" max="12" width="11.5" style="13" customWidth="1" outlineLevel="1"/>
    <col min="13" max="14" width="11.5" style="13" customWidth="1"/>
    <col min="15" max="15" width="6.75" style="13" customWidth="1"/>
    <col min="16" max="18" width="11.5" style="13" customWidth="1" outlineLevel="1"/>
    <col min="19" max="20" width="11.5" style="16" customWidth="1"/>
    <col min="21" max="21" width="6.75" style="16" customWidth="1"/>
    <col min="22" max="22" width="11.5" style="16" customWidth="1" outlineLevel="1"/>
    <col min="23" max="23" width="13.5" style="16" customWidth="1" outlineLevel="1"/>
    <col min="24" max="24" width="9.875" style="16" customWidth="1" outlineLevel="1"/>
    <col min="25" max="25" width="11.5" style="16" customWidth="1" outlineLevel="1"/>
    <col min="26" max="26" width="13.5" style="16" customWidth="1" outlineLevel="1"/>
    <col min="27" max="27" width="9.875" style="16" customWidth="1" outlineLevel="1"/>
    <col min="28" max="28" width="11.5" style="16" customWidth="1"/>
    <col min="29" max="29" width="13.5" style="16" customWidth="1"/>
    <col min="30" max="30" width="9.875" style="16" customWidth="1"/>
    <col min="31" max="31" width="11.5" style="16" customWidth="1"/>
    <col min="32" max="32" width="13.5" style="16" customWidth="1"/>
    <col min="33" max="33" width="9.875" style="16" customWidth="1"/>
    <col min="34" max="34" width="6.75" style="16" customWidth="1"/>
    <col min="35" max="36" width="10.875" style="16" customWidth="1"/>
    <col min="37" max="37" width="10.875" style="16" customWidth="1" outlineLevel="1"/>
    <col min="38" max="39" width="10.875" style="17" customWidth="1"/>
    <col min="40" max="40" width="6.75" style="17" customWidth="1"/>
    <col min="41" max="41" width="10.875" style="17" customWidth="1" outlineLevel="1"/>
    <col min="42" max="43" width="10.875" style="17" customWidth="1"/>
    <col min="44" max="44" width="6.75" style="17" customWidth="1"/>
    <col min="45" max="45" width="10.875" style="17" customWidth="1" outlineLevel="1"/>
    <col min="46" max="47" width="10.875" style="17" customWidth="1"/>
    <col min="48" max="48" width="6.75" style="17" customWidth="1"/>
    <col min="49" max="49" width="10.875" style="17" customWidth="1" outlineLevel="2"/>
    <col min="50" max="50" width="10.875" style="18" customWidth="1" outlineLevel="2"/>
    <col min="51" max="51" width="10.875" style="13" customWidth="1" outlineLevel="2"/>
    <col min="52" max="52" width="6.75" style="13" customWidth="1" outlineLevel="2"/>
    <col min="53" max="53" width="10.875" style="13" customWidth="1" outlineLevel="2"/>
    <col min="54" max="54" width="10.875" style="28" customWidth="1" outlineLevel="2"/>
    <col min="55" max="55" width="10.875" style="13" customWidth="1" outlineLevel="2"/>
    <col min="56" max="56" width="6.75" style="13" customWidth="1" outlineLevel="2"/>
    <col min="57" max="58" width="10.875" style="13" customWidth="1"/>
    <col min="59" max="59" width="6.75" style="13" customWidth="1"/>
    <col min="60" max="61" width="10.875" style="13" customWidth="1" outlineLevel="2"/>
    <col min="62" max="62" width="6.75" style="13" customWidth="1" outlineLevel="2"/>
    <col min="63" max="64" width="10.875" style="13" customWidth="1" outlineLevel="2"/>
    <col min="65" max="65" width="6.75" style="13" customWidth="1" outlineLevel="2"/>
    <col min="66" max="69" width="10.875" style="13" customWidth="1" outlineLevel="1"/>
    <col min="70" max="70" width="6.75" style="13" customWidth="1" outlineLevel="1"/>
    <col min="71" max="72" width="10.875" style="13" customWidth="1" outlineLevel="1"/>
    <col min="73" max="73" width="6.75" style="13" customWidth="1" outlineLevel="1"/>
    <col min="74" max="75" width="10.875" style="13" customWidth="1" outlineLevel="1"/>
    <col min="76" max="76" width="6.75" style="13" customWidth="1" outlineLevel="1"/>
    <col min="77" max="78" width="10.875" style="13" customWidth="1" outlineLevel="1"/>
    <col min="79" max="79" width="6.75" style="13" customWidth="1" outlineLevel="1"/>
    <col min="80" max="84" width="10.625" style="13" customWidth="1" outlineLevel="1"/>
    <col min="85" max="94" width="10.625" style="13" customWidth="1" outlineLevel="2"/>
    <col min="95" max="99" width="10.625" style="15" customWidth="1" outlineLevel="2"/>
    <col min="100" max="109" width="10.625" style="14" customWidth="1"/>
    <col min="110" max="139" width="9" style="13" customWidth="1"/>
    <col min="140" max="16384" width="9" style="13"/>
  </cols>
  <sheetData>
    <row r="1" spans="2:111" ht="23.25" customHeight="1" x14ac:dyDescent="0.3">
      <c r="L1" s="14"/>
      <c r="M1" s="15"/>
      <c r="AM1" s="602"/>
      <c r="AY1" s="19"/>
      <c r="AZ1" s="19"/>
      <c r="BA1" s="19"/>
      <c r="BB1" s="20"/>
      <c r="BC1" s="19"/>
      <c r="BD1" s="19"/>
      <c r="BE1" s="19"/>
      <c r="BF1" s="19"/>
      <c r="BG1" s="19"/>
      <c r="CV1" s="13"/>
      <c r="CW1" s="21"/>
      <c r="CX1" s="21"/>
      <c r="CY1" s="21"/>
    </row>
    <row r="2" spans="2:111" ht="23.25" customHeight="1" thickBot="1" x14ac:dyDescent="0.35">
      <c r="H2" s="22"/>
      <c r="I2" s="22"/>
      <c r="L2" s="15"/>
      <c r="M2" s="15"/>
      <c r="N2" s="601"/>
      <c r="Q2" s="22"/>
      <c r="R2" s="22"/>
      <c r="T2" s="23"/>
      <c r="U2" s="23"/>
      <c r="AB2" s="23"/>
      <c r="AC2" s="23"/>
      <c r="AD2" s="23"/>
      <c r="AE2" s="23"/>
      <c r="AF2" s="23" t="s">
        <v>57</v>
      </c>
      <c r="AG2" s="23"/>
      <c r="AH2" s="23"/>
      <c r="AI2" s="23"/>
      <c r="AJ2" s="23"/>
      <c r="AK2" s="24"/>
      <c r="AL2" s="25" t="s">
        <v>33</v>
      </c>
      <c r="AM2" s="26" t="s">
        <v>58</v>
      </c>
      <c r="AN2" s="26"/>
      <c r="AO2" s="26"/>
      <c r="AP2" s="26"/>
      <c r="AQ2" s="26"/>
      <c r="AR2" s="26"/>
      <c r="AS2" s="16"/>
      <c r="AT2" s="23"/>
      <c r="AU2" s="26"/>
      <c r="AV2" s="26"/>
      <c r="AW2" s="26"/>
      <c r="AX2" s="26"/>
      <c r="AY2" s="27"/>
      <c r="AZ2" s="22"/>
      <c r="BA2" s="22"/>
      <c r="BB2" s="18"/>
      <c r="BC2" s="22"/>
      <c r="BD2" s="22"/>
      <c r="BE2" s="16"/>
      <c r="BF2" s="22"/>
      <c r="BG2" s="22"/>
      <c r="BH2" s="28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I2" s="22"/>
      <c r="CJ2" s="22"/>
      <c r="CK2" s="22"/>
      <c r="CL2" s="22"/>
      <c r="CN2" s="22"/>
      <c r="CO2" s="22"/>
      <c r="CP2" s="22"/>
      <c r="CQ2" s="16"/>
      <c r="CR2" s="29"/>
      <c r="CS2" s="29"/>
      <c r="CT2" s="29"/>
      <c r="CU2" s="29"/>
      <c r="CV2" s="15"/>
      <c r="DB2" s="30"/>
      <c r="DC2" s="30"/>
      <c r="DD2" s="30"/>
      <c r="DE2" s="30"/>
      <c r="DF2" s="30"/>
    </row>
    <row r="3" spans="2:111" ht="19.5" customHeight="1" x14ac:dyDescent="0.3">
      <c r="B3" s="831" t="s">
        <v>59</v>
      </c>
      <c r="C3" s="834" t="s">
        <v>60</v>
      </c>
      <c r="D3" s="835"/>
      <c r="E3" s="835"/>
      <c r="F3" s="835"/>
      <c r="G3" s="836"/>
      <c r="H3" s="837" t="s">
        <v>61</v>
      </c>
      <c r="I3" s="839" t="s">
        <v>62</v>
      </c>
      <c r="J3" s="842" t="s">
        <v>63</v>
      </c>
      <c r="K3" s="843"/>
      <c r="L3" s="843"/>
      <c r="M3" s="843"/>
      <c r="N3" s="843"/>
      <c r="O3" s="844"/>
      <c r="P3" s="825" t="s">
        <v>64</v>
      </c>
      <c r="Q3" s="826"/>
      <c r="R3" s="826"/>
      <c r="S3" s="826"/>
      <c r="T3" s="826"/>
      <c r="U3" s="827"/>
      <c r="V3" s="853" t="s">
        <v>34</v>
      </c>
      <c r="W3" s="854"/>
      <c r="X3" s="854"/>
      <c r="Y3" s="854"/>
      <c r="Z3" s="854"/>
      <c r="AA3" s="854"/>
      <c r="AB3" s="854"/>
      <c r="AC3" s="854"/>
      <c r="AD3" s="854"/>
      <c r="AE3" s="854"/>
      <c r="AF3" s="854"/>
      <c r="AG3" s="854"/>
      <c r="AH3" s="855"/>
      <c r="AI3" s="892" t="s">
        <v>258</v>
      </c>
      <c r="AJ3" s="893"/>
      <c r="AK3" s="893"/>
      <c r="AL3" s="893"/>
      <c r="AM3" s="893"/>
      <c r="AN3" s="893"/>
      <c r="AO3" s="893"/>
      <c r="AP3" s="893"/>
      <c r="AQ3" s="893"/>
      <c r="AR3" s="893"/>
      <c r="AS3" s="893"/>
      <c r="AT3" s="893"/>
      <c r="AU3" s="893"/>
      <c r="AV3" s="893"/>
      <c r="AW3" s="893"/>
      <c r="AX3" s="893"/>
      <c r="AY3" s="893"/>
      <c r="AZ3" s="893"/>
      <c r="BA3" s="893"/>
      <c r="BB3" s="893"/>
      <c r="BC3" s="893"/>
      <c r="BD3" s="893"/>
      <c r="BE3" s="893"/>
      <c r="BF3" s="893"/>
      <c r="BG3" s="893"/>
      <c r="BH3" s="893"/>
      <c r="BI3" s="893"/>
      <c r="BJ3" s="893"/>
      <c r="BK3" s="893"/>
      <c r="BL3" s="893"/>
      <c r="BM3" s="894"/>
      <c r="BN3" s="895" t="s">
        <v>272</v>
      </c>
      <c r="BO3" s="895"/>
      <c r="BP3" s="895"/>
      <c r="BQ3" s="895"/>
      <c r="BR3" s="895"/>
      <c r="BS3" s="895"/>
      <c r="BT3" s="895"/>
      <c r="BU3" s="895"/>
      <c r="BV3" s="895"/>
      <c r="BW3" s="895"/>
      <c r="BX3" s="895"/>
      <c r="BY3" s="895"/>
      <c r="BZ3" s="895"/>
      <c r="CA3" s="895"/>
      <c r="CB3" s="865" t="s">
        <v>65</v>
      </c>
      <c r="CC3" s="866"/>
      <c r="CD3" s="866"/>
      <c r="CE3" s="866"/>
      <c r="CF3" s="866"/>
      <c r="CG3" s="866"/>
      <c r="CH3" s="866"/>
      <c r="CI3" s="866"/>
      <c r="CJ3" s="866"/>
      <c r="CK3" s="866"/>
      <c r="CL3" s="866"/>
      <c r="CM3" s="866"/>
      <c r="CN3" s="866"/>
      <c r="CO3" s="866"/>
      <c r="CP3" s="866"/>
      <c r="CQ3" s="866"/>
      <c r="CR3" s="866"/>
      <c r="CS3" s="866"/>
      <c r="CT3" s="866"/>
      <c r="CU3" s="866"/>
      <c r="CV3" s="866"/>
      <c r="CW3" s="866"/>
      <c r="CX3" s="866"/>
      <c r="CY3" s="866"/>
      <c r="CZ3" s="866"/>
      <c r="DA3" s="866"/>
      <c r="DB3" s="866"/>
      <c r="DC3" s="866"/>
      <c r="DD3" s="866"/>
      <c r="DE3" s="867"/>
    </row>
    <row r="4" spans="2:111" ht="15.75" customHeight="1" x14ac:dyDescent="0.25">
      <c r="B4" s="832"/>
      <c r="C4" s="848" t="s">
        <v>66</v>
      </c>
      <c r="D4" s="848" t="s">
        <v>22</v>
      </c>
      <c r="E4" s="848" t="s">
        <v>67</v>
      </c>
      <c r="F4" s="848" t="s">
        <v>19</v>
      </c>
      <c r="G4" s="848" t="s">
        <v>68</v>
      </c>
      <c r="H4" s="838"/>
      <c r="I4" s="840"/>
      <c r="J4" s="845"/>
      <c r="K4" s="846"/>
      <c r="L4" s="846"/>
      <c r="M4" s="846"/>
      <c r="N4" s="846"/>
      <c r="O4" s="847"/>
      <c r="P4" s="828"/>
      <c r="Q4" s="829"/>
      <c r="R4" s="829"/>
      <c r="S4" s="829"/>
      <c r="T4" s="829"/>
      <c r="U4" s="830"/>
      <c r="V4" s="856"/>
      <c r="W4" s="857"/>
      <c r="X4" s="857"/>
      <c r="Y4" s="857"/>
      <c r="Z4" s="857"/>
      <c r="AA4" s="857"/>
      <c r="AB4" s="857"/>
      <c r="AC4" s="857"/>
      <c r="AD4" s="857"/>
      <c r="AE4" s="857"/>
      <c r="AF4" s="857"/>
      <c r="AG4" s="857"/>
      <c r="AH4" s="858"/>
      <c r="AI4" s="863" t="s">
        <v>71</v>
      </c>
      <c r="AJ4" s="864"/>
      <c r="AK4" s="859" t="s">
        <v>217</v>
      </c>
      <c r="AL4" s="860"/>
      <c r="AM4" s="860"/>
      <c r="AN4" s="861"/>
      <c r="AO4" s="862" t="s">
        <v>218</v>
      </c>
      <c r="AP4" s="860"/>
      <c r="AQ4" s="860"/>
      <c r="AR4" s="861"/>
      <c r="AS4" s="862" t="s">
        <v>273</v>
      </c>
      <c r="AT4" s="860"/>
      <c r="AU4" s="860"/>
      <c r="AV4" s="861"/>
      <c r="AW4" s="878" t="s">
        <v>223</v>
      </c>
      <c r="AX4" s="860"/>
      <c r="AY4" s="860"/>
      <c r="AZ4" s="861"/>
      <c r="BA4" s="878" t="s">
        <v>224</v>
      </c>
      <c r="BB4" s="860"/>
      <c r="BC4" s="860"/>
      <c r="BD4" s="861"/>
      <c r="BE4" s="879" t="s">
        <v>214</v>
      </c>
      <c r="BF4" s="860"/>
      <c r="BG4" s="861"/>
      <c r="BH4" s="899" t="s">
        <v>221</v>
      </c>
      <c r="BI4" s="885"/>
      <c r="BJ4" s="886"/>
      <c r="BK4" s="878" t="s">
        <v>222</v>
      </c>
      <c r="BL4" s="860"/>
      <c r="BM4" s="900"/>
      <c r="BN4" s="896" t="s">
        <v>71</v>
      </c>
      <c r="BO4" s="896"/>
      <c r="BP4" s="897" t="s">
        <v>69</v>
      </c>
      <c r="BQ4" s="896"/>
      <c r="BR4" s="898"/>
      <c r="BS4" s="897" t="s">
        <v>70</v>
      </c>
      <c r="BT4" s="896"/>
      <c r="BU4" s="898"/>
      <c r="BV4" s="897" t="s">
        <v>273</v>
      </c>
      <c r="BW4" s="896"/>
      <c r="BX4" s="898"/>
      <c r="BY4" s="897" t="s">
        <v>215</v>
      </c>
      <c r="BZ4" s="896"/>
      <c r="CA4" s="898"/>
      <c r="CB4" s="868" t="s">
        <v>280</v>
      </c>
      <c r="CC4" s="869"/>
      <c r="CD4" s="869"/>
      <c r="CE4" s="869"/>
      <c r="CF4" s="869"/>
      <c r="CG4" s="229"/>
      <c r="CH4" s="229"/>
      <c r="CI4" s="229"/>
      <c r="CJ4" s="229"/>
      <c r="CK4" s="229"/>
      <c r="CL4" s="229"/>
      <c r="CM4" s="229"/>
      <c r="CN4" s="229"/>
      <c r="CO4" s="229"/>
      <c r="CP4" s="229"/>
      <c r="CQ4" s="229"/>
      <c r="CR4" s="229"/>
      <c r="CS4" s="229"/>
      <c r="CT4" s="229"/>
      <c r="CU4" s="229"/>
      <c r="CV4" s="229"/>
      <c r="CW4" s="229"/>
      <c r="CX4" s="229"/>
      <c r="CY4" s="229"/>
      <c r="CZ4" s="230"/>
      <c r="DA4" s="872" t="s">
        <v>73</v>
      </c>
      <c r="DB4" s="869"/>
      <c r="DC4" s="869"/>
      <c r="DD4" s="869"/>
      <c r="DE4" s="873"/>
    </row>
    <row r="5" spans="2:111" ht="13.5" customHeight="1" x14ac:dyDescent="0.25">
      <c r="B5" s="832"/>
      <c r="C5" s="849"/>
      <c r="D5" s="849"/>
      <c r="E5" s="849"/>
      <c r="F5" s="849"/>
      <c r="G5" s="849"/>
      <c r="H5" s="838"/>
      <c r="I5" s="840"/>
      <c r="J5" s="819" t="s">
        <v>66</v>
      </c>
      <c r="K5" s="821" t="s">
        <v>71</v>
      </c>
      <c r="L5" s="848" t="s">
        <v>67</v>
      </c>
      <c r="M5" s="848" t="s">
        <v>72</v>
      </c>
      <c r="N5" s="851" t="s">
        <v>73</v>
      </c>
      <c r="O5" s="31"/>
      <c r="P5" s="819" t="s">
        <v>66</v>
      </c>
      <c r="Q5" s="819" t="s">
        <v>71</v>
      </c>
      <c r="R5" s="821" t="s">
        <v>74</v>
      </c>
      <c r="S5" s="821" t="s">
        <v>75</v>
      </c>
      <c r="T5" s="823" t="s">
        <v>76</v>
      </c>
      <c r="U5" s="32"/>
      <c r="V5" s="876" t="s">
        <v>77</v>
      </c>
      <c r="W5" s="108"/>
      <c r="X5" s="109"/>
      <c r="Y5" s="823" t="s">
        <v>78</v>
      </c>
      <c r="Z5" s="108"/>
      <c r="AA5" s="109"/>
      <c r="AB5" s="823" t="s">
        <v>79</v>
      </c>
      <c r="AC5" s="108"/>
      <c r="AD5" s="109"/>
      <c r="AE5" s="823" t="s">
        <v>80</v>
      </c>
      <c r="AF5" s="108"/>
      <c r="AG5" s="108"/>
      <c r="AH5" s="32"/>
      <c r="AI5" s="888" t="s">
        <v>270</v>
      </c>
      <c r="AJ5" s="880" t="s">
        <v>271</v>
      </c>
      <c r="AK5" s="882" t="s">
        <v>282</v>
      </c>
      <c r="AL5" s="880" t="s">
        <v>274</v>
      </c>
      <c r="AM5" s="880" t="s">
        <v>275</v>
      </c>
      <c r="AN5" s="33"/>
      <c r="AO5" s="880" t="s">
        <v>283</v>
      </c>
      <c r="AP5" s="880" t="s">
        <v>284</v>
      </c>
      <c r="AQ5" s="880" t="s">
        <v>285</v>
      </c>
      <c r="AR5" s="33"/>
      <c r="AS5" s="880" t="s">
        <v>286</v>
      </c>
      <c r="AT5" s="880" t="s">
        <v>287</v>
      </c>
      <c r="AU5" s="880" t="s">
        <v>277</v>
      </c>
      <c r="AV5" s="33"/>
      <c r="AW5" s="888" t="s">
        <v>288</v>
      </c>
      <c r="AX5" s="888" t="s">
        <v>289</v>
      </c>
      <c r="AY5" s="889" t="s">
        <v>290</v>
      </c>
      <c r="AZ5" s="34"/>
      <c r="BA5" s="888" t="s">
        <v>291</v>
      </c>
      <c r="BB5" s="888" t="s">
        <v>292</v>
      </c>
      <c r="BC5" s="889" t="s">
        <v>293</v>
      </c>
      <c r="BD5" s="34"/>
      <c r="BE5" s="880" t="s">
        <v>278</v>
      </c>
      <c r="BF5" s="887" t="s">
        <v>216</v>
      </c>
      <c r="BG5" s="34"/>
      <c r="BH5" s="880" t="s">
        <v>294</v>
      </c>
      <c r="BI5" s="887" t="s">
        <v>295</v>
      </c>
      <c r="BJ5" s="34"/>
      <c r="BK5" s="880" t="s">
        <v>296</v>
      </c>
      <c r="BL5" s="887" t="s">
        <v>297</v>
      </c>
      <c r="BM5" s="32"/>
      <c r="BN5" s="888" t="s">
        <v>270</v>
      </c>
      <c r="BO5" s="880" t="s">
        <v>271</v>
      </c>
      <c r="BP5" s="880" t="s">
        <v>274</v>
      </c>
      <c r="BQ5" s="887" t="s">
        <v>275</v>
      </c>
      <c r="BR5" s="34"/>
      <c r="BS5" s="880" t="s">
        <v>81</v>
      </c>
      <c r="BT5" s="887" t="s">
        <v>82</v>
      </c>
      <c r="BU5" s="34"/>
      <c r="BV5" s="880" t="s">
        <v>276</v>
      </c>
      <c r="BW5" s="887" t="s">
        <v>277</v>
      </c>
      <c r="BX5" s="34"/>
      <c r="BY5" s="880" t="s">
        <v>278</v>
      </c>
      <c r="BZ5" s="887" t="s">
        <v>216</v>
      </c>
      <c r="CA5" s="34"/>
      <c r="CB5" s="870"/>
      <c r="CC5" s="871"/>
      <c r="CD5" s="871"/>
      <c r="CE5" s="871"/>
      <c r="CF5" s="871"/>
      <c r="CG5" s="884" t="s">
        <v>21</v>
      </c>
      <c r="CH5" s="885"/>
      <c r="CI5" s="885"/>
      <c r="CJ5" s="885"/>
      <c r="CK5" s="886"/>
      <c r="CL5" s="884" t="s">
        <v>22</v>
      </c>
      <c r="CM5" s="885"/>
      <c r="CN5" s="885"/>
      <c r="CO5" s="885"/>
      <c r="CP5" s="886"/>
      <c r="CQ5" s="884" t="s">
        <v>20</v>
      </c>
      <c r="CR5" s="885"/>
      <c r="CS5" s="885"/>
      <c r="CT5" s="885"/>
      <c r="CU5" s="886"/>
      <c r="CV5" s="884" t="s">
        <v>19</v>
      </c>
      <c r="CW5" s="885"/>
      <c r="CX5" s="885"/>
      <c r="CY5" s="885"/>
      <c r="CZ5" s="886"/>
      <c r="DA5" s="874"/>
      <c r="DB5" s="871"/>
      <c r="DC5" s="871"/>
      <c r="DD5" s="871"/>
      <c r="DE5" s="875"/>
    </row>
    <row r="6" spans="2:111" ht="27" customHeight="1" x14ac:dyDescent="0.3">
      <c r="B6" s="833"/>
      <c r="C6" s="850"/>
      <c r="D6" s="850"/>
      <c r="E6" s="850"/>
      <c r="F6" s="850"/>
      <c r="G6" s="850"/>
      <c r="H6" s="822"/>
      <c r="I6" s="841"/>
      <c r="J6" s="820"/>
      <c r="K6" s="822"/>
      <c r="L6" s="850"/>
      <c r="M6" s="850"/>
      <c r="N6" s="852"/>
      <c r="O6" s="127" t="s">
        <v>83</v>
      </c>
      <c r="P6" s="820"/>
      <c r="Q6" s="820"/>
      <c r="R6" s="822"/>
      <c r="S6" s="822"/>
      <c r="T6" s="824"/>
      <c r="U6" s="127" t="s">
        <v>83</v>
      </c>
      <c r="V6" s="877"/>
      <c r="W6" s="128" t="s">
        <v>84</v>
      </c>
      <c r="X6" s="128" t="s">
        <v>57</v>
      </c>
      <c r="Y6" s="824"/>
      <c r="Z6" s="128" t="s">
        <v>84</v>
      </c>
      <c r="AA6" s="128" t="s">
        <v>57</v>
      </c>
      <c r="AB6" s="824"/>
      <c r="AC6" s="128" t="s">
        <v>84</v>
      </c>
      <c r="AD6" s="128" t="s">
        <v>57</v>
      </c>
      <c r="AE6" s="824"/>
      <c r="AF6" s="128" t="s">
        <v>84</v>
      </c>
      <c r="AG6" s="128" t="s">
        <v>57</v>
      </c>
      <c r="AH6" s="127" t="s">
        <v>85</v>
      </c>
      <c r="AI6" s="881"/>
      <c r="AJ6" s="881"/>
      <c r="AK6" s="883"/>
      <c r="AL6" s="881"/>
      <c r="AM6" s="881"/>
      <c r="AN6" s="129" t="s">
        <v>279</v>
      </c>
      <c r="AO6" s="881"/>
      <c r="AP6" s="881"/>
      <c r="AQ6" s="881"/>
      <c r="AR6" s="129" t="s">
        <v>279</v>
      </c>
      <c r="AS6" s="881"/>
      <c r="AT6" s="881"/>
      <c r="AU6" s="881"/>
      <c r="AV6" s="129" t="s">
        <v>279</v>
      </c>
      <c r="AW6" s="881"/>
      <c r="AX6" s="881"/>
      <c r="AY6" s="890"/>
      <c r="AZ6" s="129" t="s">
        <v>279</v>
      </c>
      <c r="BA6" s="881"/>
      <c r="BB6" s="881"/>
      <c r="BC6" s="881"/>
      <c r="BD6" s="129" t="s">
        <v>279</v>
      </c>
      <c r="BE6" s="891"/>
      <c r="BF6" s="891"/>
      <c r="BG6" s="130" t="s">
        <v>279</v>
      </c>
      <c r="BH6" s="881"/>
      <c r="BI6" s="881"/>
      <c r="BJ6" s="130" t="s">
        <v>279</v>
      </c>
      <c r="BK6" s="881"/>
      <c r="BL6" s="881"/>
      <c r="BM6" s="131" t="s">
        <v>279</v>
      </c>
      <c r="BN6" s="881"/>
      <c r="BO6" s="881"/>
      <c r="BP6" s="881"/>
      <c r="BQ6" s="881"/>
      <c r="BR6" s="129" t="s">
        <v>279</v>
      </c>
      <c r="BS6" s="881"/>
      <c r="BT6" s="881"/>
      <c r="BU6" s="129" t="s">
        <v>279</v>
      </c>
      <c r="BV6" s="881"/>
      <c r="BW6" s="881"/>
      <c r="BX6" s="129" t="s">
        <v>279</v>
      </c>
      <c r="BY6" s="891"/>
      <c r="BZ6" s="891"/>
      <c r="CA6" s="129" t="s">
        <v>279</v>
      </c>
      <c r="CB6" s="234" t="s">
        <v>281</v>
      </c>
      <c r="CC6" s="36" t="s">
        <v>86</v>
      </c>
      <c r="CD6" s="36" t="s">
        <v>87</v>
      </c>
      <c r="CE6" s="36" t="s">
        <v>88</v>
      </c>
      <c r="CF6" s="36" t="s">
        <v>89</v>
      </c>
      <c r="CG6" s="232" t="s">
        <v>281</v>
      </c>
      <c r="CH6" s="233" t="s">
        <v>86</v>
      </c>
      <c r="CI6" s="233" t="s">
        <v>87</v>
      </c>
      <c r="CJ6" s="233" t="s">
        <v>88</v>
      </c>
      <c r="CK6" s="233" t="s">
        <v>89</v>
      </c>
      <c r="CL6" s="231" t="s">
        <v>281</v>
      </c>
      <c r="CM6" s="233" t="s">
        <v>86</v>
      </c>
      <c r="CN6" s="233" t="s">
        <v>87</v>
      </c>
      <c r="CO6" s="233" t="s">
        <v>88</v>
      </c>
      <c r="CP6" s="233" t="s">
        <v>89</v>
      </c>
      <c r="CQ6" s="231" t="s">
        <v>281</v>
      </c>
      <c r="CR6" s="233" t="s">
        <v>86</v>
      </c>
      <c r="CS6" s="233" t="s">
        <v>87</v>
      </c>
      <c r="CT6" s="233" t="s">
        <v>88</v>
      </c>
      <c r="CU6" s="233" t="s">
        <v>89</v>
      </c>
      <c r="CV6" s="231" t="s">
        <v>281</v>
      </c>
      <c r="CW6" s="233" t="s">
        <v>86</v>
      </c>
      <c r="CX6" s="233" t="s">
        <v>87</v>
      </c>
      <c r="CY6" s="233" t="s">
        <v>88</v>
      </c>
      <c r="CZ6" s="233" t="s">
        <v>89</v>
      </c>
      <c r="DA6" s="35" t="s">
        <v>281</v>
      </c>
      <c r="DB6" s="36" t="s">
        <v>86</v>
      </c>
      <c r="DC6" s="36" t="s">
        <v>87</v>
      </c>
      <c r="DD6" s="36" t="s">
        <v>88</v>
      </c>
      <c r="DE6" s="37" t="s">
        <v>89</v>
      </c>
    </row>
    <row r="7" spans="2:111" ht="15" customHeight="1" outlineLevel="1" x14ac:dyDescent="0.3">
      <c r="B7" s="38" t="s">
        <v>90</v>
      </c>
      <c r="C7" s="39">
        <v>45441</v>
      </c>
      <c r="D7" s="39">
        <v>45805</v>
      </c>
      <c r="E7" s="39">
        <v>45267</v>
      </c>
      <c r="F7" s="39">
        <v>45638</v>
      </c>
      <c r="G7" s="39">
        <v>46037</v>
      </c>
      <c r="H7" s="40" t="s">
        <v>91</v>
      </c>
      <c r="I7" s="41" t="s">
        <v>92</v>
      </c>
      <c r="J7" s="110">
        <v>0</v>
      </c>
      <c r="K7" s="46">
        <v>0</v>
      </c>
      <c r="L7" s="111">
        <v>5125</v>
      </c>
      <c r="M7" s="46">
        <v>11328</v>
      </c>
      <c r="N7" s="132">
        <v>0</v>
      </c>
      <c r="O7" s="42" t="s">
        <v>30</v>
      </c>
      <c r="P7" s="104">
        <v>0</v>
      </c>
      <c r="Q7" s="110">
        <v>0</v>
      </c>
      <c r="R7" s="46"/>
      <c r="S7" s="46">
        <v>0</v>
      </c>
      <c r="T7" s="132">
        <v>0</v>
      </c>
      <c r="U7" s="42" t="s">
        <v>30</v>
      </c>
      <c r="V7" s="43"/>
      <c r="W7" s="44"/>
      <c r="X7" s="44"/>
      <c r="Y7" s="44">
        <v>1028</v>
      </c>
      <c r="Z7" s="44">
        <v>418</v>
      </c>
      <c r="AA7" s="44">
        <v>610</v>
      </c>
      <c r="AB7" s="46">
        <v>6600</v>
      </c>
      <c r="AC7" s="46">
        <v>392</v>
      </c>
      <c r="AD7" s="46">
        <v>6208</v>
      </c>
      <c r="AE7" s="132">
        <v>0</v>
      </c>
      <c r="AF7" s="132">
        <v>0</v>
      </c>
      <c r="AG7" s="132">
        <v>0</v>
      </c>
      <c r="AH7" s="42" t="s">
        <v>30</v>
      </c>
      <c r="AI7" s="44"/>
      <c r="AJ7" s="42"/>
      <c r="AK7" s="110">
        <v>4375</v>
      </c>
      <c r="AL7" s="46">
        <v>5452</v>
      </c>
      <c r="AM7" s="132">
        <v>0</v>
      </c>
      <c r="AN7" s="44" t="s">
        <v>30</v>
      </c>
      <c r="AO7" s="44">
        <v>2466</v>
      </c>
      <c r="AP7" s="46">
        <v>2756</v>
      </c>
      <c r="AQ7" s="132">
        <v>0</v>
      </c>
      <c r="AR7" s="44" t="s">
        <v>30</v>
      </c>
      <c r="AS7" s="44">
        <v>1909</v>
      </c>
      <c r="AT7" s="46">
        <v>2674</v>
      </c>
      <c r="AU7" s="132">
        <v>0</v>
      </c>
      <c r="AV7" s="44" t="s">
        <v>30</v>
      </c>
      <c r="AW7" s="44">
        <v>1527</v>
      </c>
      <c r="AX7" s="46">
        <v>2533</v>
      </c>
      <c r="AY7" s="132">
        <v>0</v>
      </c>
      <c r="AZ7" s="44" t="s">
        <v>30</v>
      </c>
      <c r="BA7" s="44">
        <v>382</v>
      </c>
      <c r="BB7" s="46">
        <v>141</v>
      </c>
      <c r="BC7" s="132">
        <v>0</v>
      </c>
      <c r="BD7" s="44" t="s">
        <v>30</v>
      </c>
      <c r="BE7" s="46">
        <v>152</v>
      </c>
      <c r="BF7" s="132">
        <v>0</v>
      </c>
      <c r="BG7" s="44" t="s">
        <v>30</v>
      </c>
      <c r="BH7" s="46">
        <v>83</v>
      </c>
      <c r="BI7" s="132">
        <v>0</v>
      </c>
      <c r="BJ7" s="44" t="s">
        <v>30</v>
      </c>
      <c r="BK7" s="46">
        <v>103</v>
      </c>
      <c r="BL7" s="132">
        <v>0</v>
      </c>
      <c r="BM7" s="42" t="s">
        <v>30</v>
      </c>
      <c r="BN7" s="43"/>
      <c r="BO7" s="44"/>
      <c r="BP7" s="44">
        <v>5452</v>
      </c>
      <c r="BQ7" s="44">
        <v>0</v>
      </c>
      <c r="BR7" s="44" t="s">
        <v>30</v>
      </c>
      <c r="BS7" s="44">
        <v>2756</v>
      </c>
      <c r="BT7" s="44">
        <v>0</v>
      </c>
      <c r="BU7" s="44" t="s">
        <v>30</v>
      </c>
      <c r="BV7" s="44">
        <v>2674</v>
      </c>
      <c r="BW7" s="44">
        <v>0</v>
      </c>
      <c r="BX7" s="44" t="s">
        <v>30</v>
      </c>
      <c r="BY7" s="44">
        <v>152</v>
      </c>
      <c r="BZ7" s="44">
        <v>0</v>
      </c>
      <c r="CA7" s="44" t="s">
        <v>30</v>
      </c>
      <c r="CB7" s="235">
        <v>162</v>
      </c>
      <c r="CC7" s="47">
        <v>1938</v>
      </c>
      <c r="CD7" s="47">
        <v>3220</v>
      </c>
      <c r="CE7" s="47">
        <v>2266</v>
      </c>
      <c r="CF7" s="47">
        <v>3742</v>
      </c>
      <c r="CG7" s="45"/>
      <c r="CH7" s="44"/>
      <c r="CI7" s="44"/>
      <c r="CJ7" s="44"/>
      <c r="CK7" s="44"/>
      <c r="CL7" s="44"/>
      <c r="CM7" s="44"/>
      <c r="CN7" s="44"/>
      <c r="CO7" s="44"/>
      <c r="CP7" s="44"/>
      <c r="CQ7" s="46"/>
      <c r="CR7" s="46"/>
      <c r="CS7" s="47"/>
      <c r="CT7" s="47"/>
      <c r="CU7" s="47"/>
      <c r="CV7" s="46">
        <v>162</v>
      </c>
      <c r="CW7" s="46">
        <v>1938</v>
      </c>
      <c r="CX7" s="47">
        <v>3220</v>
      </c>
      <c r="CY7" s="47">
        <v>2266</v>
      </c>
      <c r="CZ7" s="47">
        <v>3742</v>
      </c>
      <c r="DA7" s="46">
        <v>0</v>
      </c>
      <c r="DB7" s="46">
        <v>0</v>
      </c>
      <c r="DC7" s="47">
        <v>0</v>
      </c>
      <c r="DD7" s="47">
        <v>0</v>
      </c>
      <c r="DE7" s="48">
        <v>0</v>
      </c>
      <c r="DG7" s="14"/>
    </row>
    <row r="8" spans="2:111" ht="15" customHeight="1" outlineLevel="1" x14ac:dyDescent="0.3">
      <c r="B8" s="38" t="s">
        <v>90</v>
      </c>
      <c r="C8" s="49">
        <v>45442</v>
      </c>
      <c r="D8" s="49">
        <v>45806</v>
      </c>
      <c r="E8" s="49">
        <v>45268</v>
      </c>
      <c r="F8" s="49">
        <v>45639</v>
      </c>
      <c r="G8" s="49">
        <v>46038</v>
      </c>
      <c r="H8" s="40" t="s">
        <v>93</v>
      </c>
      <c r="I8" s="41" t="s">
        <v>92</v>
      </c>
      <c r="J8" s="110">
        <v>0</v>
      </c>
      <c r="K8" s="46">
        <v>0</v>
      </c>
      <c r="L8" s="111">
        <v>4355</v>
      </c>
      <c r="M8" s="46">
        <v>16596</v>
      </c>
      <c r="N8" s="132">
        <v>0</v>
      </c>
      <c r="O8" s="42" t="s">
        <v>30</v>
      </c>
      <c r="P8" s="104">
        <v>0</v>
      </c>
      <c r="Q8" s="110">
        <v>0</v>
      </c>
      <c r="R8" s="46"/>
      <c r="S8" s="46">
        <v>0</v>
      </c>
      <c r="T8" s="132">
        <v>0</v>
      </c>
      <c r="U8" s="42" t="s">
        <v>30</v>
      </c>
      <c r="V8" s="43"/>
      <c r="W8" s="44"/>
      <c r="X8" s="44"/>
      <c r="Y8" s="44">
        <v>1176</v>
      </c>
      <c r="Z8" s="44">
        <v>470</v>
      </c>
      <c r="AA8" s="44">
        <v>706</v>
      </c>
      <c r="AB8" s="46">
        <v>8035</v>
      </c>
      <c r="AC8" s="46">
        <v>492</v>
      </c>
      <c r="AD8" s="46">
        <v>7543</v>
      </c>
      <c r="AE8" s="132">
        <v>0</v>
      </c>
      <c r="AF8" s="132">
        <v>0</v>
      </c>
      <c r="AG8" s="132">
        <v>0</v>
      </c>
      <c r="AH8" s="42" t="s">
        <v>30</v>
      </c>
      <c r="AI8" s="44"/>
      <c r="AJ8" s="42"/>
      <c r="AK8" s="110">
        <v>3555</v>
      </c>
      <c r="AL8" s="46">
        <v>4316</v>
      </c>
      <c r="AM8" s="132">
        <v>0</v>
      </c>
      <c r="AN8" s="44" t="s">
        <v>30</v>
      </c>
      <c r="AO8" s="44">
        <v>1797</v>
      </c>
      <c r="AP8" s="46">
        <v>2434</v>
      </c>
      <c r="AQ8" s="132">
        <v>0</v>
      </c>
      <c r="AR8" s="44" t="s">
        <v>30</v>
      </c>
      <c r="AS8" s="44">
        <v>1758</v>
      </c>
      <c r="AT8" s="46">
        <v>1867</v>
      </c>
      <c r="AU8" s="132">
        <v>0</v>
      </c>
      <c r="AV8" s="44" t="s">
        <v>30</v>
      </c>
      <c r="AW8" s="44">
        <v>1237</v>
      </c>
      <c r="AX8" s="46">
        <v>1732</v>
      </c>
      <c r="AY8" s="132">
        <v>0</v>
      </c>
      <c r="AZ8" s="44" t="s">
        <v>30</v>
      </c>
      <c r="BA8" s="44">
        <v>521</v>
      </c>
      <c r="BB8" s="46">
        <v>135</v>
      </c>
      <c r="BC8" s="132">
        <v>0</v>
      </c>
      <c r="BD8" s="44" t="s">
        <v>30</v>
      </c>
      <c r="BE8" s="46">
        <v>234</v>
      </c>
      <c r="BF8" s="132">
        <v>0</v>
      </c>
      <c r="BG8" s="44" t="s">
        <v>30</v>
      </c>
      <c r="BH8" s="46">
        <v>70</v>
      </c>
      <c r="BI8" s="132">
        <v>0</v>
      </c>
      <c r="BJ8" s="44" t="s">
        <v>30</v>
      </c>
      <c r="BK8" s="46">
        <v>193</v>
      </c>
      <c r="BL8" s="132">
        <v>0</v>
      </c>
      <c r="BM8" s="42" t="s">
        <v>30</v>
      </c>
      <c r="BN8" s="43"/>
      <c r="BO8" s="44"/>
      <c r="BP8" s="44">
        <v>4316</v>
      </c>
      <c r="BQ8" s="44">
        <v>0</v>
      </c>
      <c r="BR8" s="44" t="s">
        <v>30</v>
      </c>
      <c r="BS8" s="44">
        <v>2434</v>
      </c>
      <c r="BT8" s="44">
        <v>0</v>
      </c>
      <c r="BU8" s="44" t="s">
        <v>30</v>
      </c>
      <c r="BV8" s="44">
        <v>1867</v>
      </c>
      <c r="BW8" s="44">
        <v>0</v>
      </c>
      <c r="BX8" s="44" t="s">
        <v>30</v>
      </c>
      <c r="BY8" s="44">
        <v>234</v>
      </c>
      <c r="BZ8" s="44">
        <v>0</v>
      </c>
      <c r="CA8" s="44" t="s">
        <v>30</v>
      </c>
      <c r="CB8" s="235">
        <v>289</v>
      </c>
      <c r="CC8" s="47">
        <v>4304</v>
      </c>
      <c r="CD8" s="47">
        <v>3346</v>
      </c>
      <c r="CE8" s="47">
        <v>3223</v>
      </c>
      <c r="CF8" s="47">
        <v>5434</v>
      </c>
      <c r="CG8" s="45"/>
      <c r="CH8" s="44"/>
      <c r="CI8" s="44"/>
      <c r="CJ8" s="44"/>
      <c r="CK8" s="44"/>
      <c r="CL8" s="44"/>
      <c r="CM8" s="44"/>
      <c r="CN8" s="44"/>
      <c r="CO8" s="44"/>
      <c r="CP8" s="44"/>
      <c r="CQ8" s="46"/>
      <c r="CR8" s="46"/>
      <c r="CS8" s="47"/>
      <c r="CT8" s="47"/>
      <c r="CU8" s="47"/>
      <c r="CV8" s="46">
        <v>289</v>
      </c>
      <c r="CW8" s="46">
        <v>4304</v>
      </c>
      <c r="CX8" s="47">
        <v>3346</v>
      </c>
      <c r="CY8" s="47">
        <v>3223</v>
      </c>
      <c r="CZ8" s="47">
        <v>5434</v>
      </c>
      <c r="DA8" s="46">
        <v>0</v>
      </c>
      <c r="DB8" s="46">
        <v>0</v>
      </c>
      <c r="DC8" s="47">
        <v>0</v>
      </c>
      <c r="DD8" s="47">
        <v>0</v>
      </c>
      <c r="DE8" s="48">
        <v>0</v>
      </c>
      <c r="DG8" s="14"/>
    </row>
    <row r="9" spans="2:111" ht="15" customHeight="1" outlineLevel="1" x14ac:dyDescent="0.3">
      <c r="B9" s="38" t="s">
        <v>90</v>
      </c>
      <c r="C9" s="49">
        <v>45443</v>
      </c>
      <c r="D9" s="49">
        <v>45807</v>
      </c>
      <c r="E9" s="49">
        <v>45269</v>
      </c>
      <c r="F9" s="49">
        <v>45640</v>
      </c>
      <c r="G9" s="49">
        <v>46039</v>
      </c>
      <c r="H9" s="40" t="s">
        <v>94</v>
      </c>
      <c r="I9" s="41" t="s">
        <v>92</v>
      </c>
      <c r="J9" s="110">
        <v>0</v>
      </c>
      <c r="K9" s="46">
        <v>0</v>
      </c>
      <c r="L9" s="111">
        <v>3084</v>
      </c>
      <c r="M9" s="46">
        <v>14456</v>
      </c>
      <c r="N9" s="132">
        <v>0</v>
      </c>
      <c r="O9" s="42" t="s">
        <v>30</v>
      </c>
      <c r="P9" s="104">
        <v>0</v>
      </c>
      <c r="Q9" s="110">
        <v>0</v>
      </c>
      <c r="R9" s="46"/>
      <c r="S9" s="46">
        <v>0</v>
      </c>
      <c r="T9" s="132">
        <v>0</v>
      </c>
      <c r="U9" s="42" t="s">
        <v>30</v>
      </c>
      <c r="V9" s="43"/>
      <c r="W9" s="44"/>
      <c r="X9" s="44"/>
      <c r="Y9" s="44">
        <v>803</v>
      </c>
      <c r="Z9" s="44">
        <v>293</v>
      </c>
      <c r="AA9" s="44">
        <v>510</v>
      </c>
      <c r="AB9" s="46">
        <v>8933</v>
      </c>
      <c r="AC9" s="46">
        <v>222</v>
      </c>
      <c r="AD9" s="46">
        <v>8711</v>
      </c>
      <c r="AE9" s="132">
        <v>0</v>
      </c>
      <c r="AF9" s="132">
        <v>0</v>
      </c>
      <c r="AG9" s="132">
        <v>0</v>
      </c>
      <c r="AH9" s="42" t="s">
        <v>30</v>
      </c>
      <c r="AI9" s="44"/>
      <c r="AJ9" s="42"/>
      <c r="AK9" s="110">
        <v>2504</v>
      </c>
      <c r="AL9" s="46">
        <v>4266</v>
      </c>
      <c r="AM9" s="132">
        <v>0</v>
      </c>
      <c r="AN9" s="44" t="s">
        <v>30</v>
      </c>
      <c r="AO9" s="44">
        <v>1226</v>
      </c>
      <c r="AP9" s="46">
        <v>2355</v>
      </c>
      <c r="AQ9" s="132">
        <v>0</v>
      </c>
      <c r="AR9" s="44" t="s">
        <v>30</v>
      </c>
      <c r="AS9" s="44">
        <v>1278</v>
      </c>
      <c r="AT9" s="46">
        <v>1866</v>
      </c>
      <c r="AU9" s="132">
        <v>0</v>
      </c>
      <c r="AV9" s="44" t="s">
        <v>30</v>
      </c>
      <c r="AW9" s="44">
        <v>988</v>
      </c>
      <c r="AX9" s="46">
        <v>1775</v>
      </c>
      <c r="AY9" s="132">
        <v>0</v>
      </c>
      <c r="AZ9" s="44" t="s">
        <v>30</v>
      </c>
      <c r="BA9" s="44">
        <v>290</v>
      </c>
      <c r="BB9" s="46">
        <v>91</v>
      </c>
      <c r="BC9" s="132">
        <v>0</v>
      </c>
      <c r="BD9" s="44" t="s">
        <v>30</v>
      </c>
      <c r="BE9" s="46">
        <v>154</v>
      </c>
      <c r="BF9" s="132">
        <v>0</v>
      </c>
      <c r="BG9" s="44" t="s">
        <v>30</v>
      </c>
      <c r="BH9" s="46">
        <v>56</v>
      </c>
      <c r="BI9" s="132">
        <v>0</v>
      </c>
      <c r="BJ9" s="44" t="s">
        <v>30</v>
      </c>
      <c r="BK9" s="46">
        <v>123</v>
      </c>
      <c r="BL9" s="132">
        <v>0</v>
      </c>
      <c r="BM9" s="42" t="s">
        <v>30</v>
      </c>
      <c r="BN9" s="43"/>
      <c r="BO9" s="44"/>
      <c r="BP9" s="44">
        <v>4266</v>
      </c>
      <c r="BQ9" s="44">
        <v>0</v>
      </c>
      <c r="BR9" s="44" t="s">
        <v>30</v>
      </c>
      <c r="BS9" s="44">
        <v>2355</v>
      </c>
      <c r="BT9" s="44">
        <v>0</v>
      </c>
      <c r="BU9" s="44" t="s">
        <v>30</v>
      </c>
      <c r="BV9" s="44">
        <v>1866</v>
      </c>
      <c r="BW9" s="44">
        <v>0</v>
      </c>
      <c r="BX9" s="44" t="s">
        <v>30</v>
      </c>
      <c r="BY9" s="44">
        <v>154</v>
      </c>
      <c r="BZ9" s="44">
        <v>0</v>
      </c>
      <c r="CA9" s="44" t="s">
        <v>30</v>
      </c>
      <c r="CB9" s="235">
        <v>1796</v>
      </c>
      <c r="CC9" s="47">
        <v>4130</v>
      </c>
      <c r="CD9" s="47">
        <v>2557</v>
      </c>
      <c r="CE9" s="47">
        <v>1481</v>
      </c>
      <c r="CF9" s="47">
        <v>4492</v>
      </c>
      <c r="CG9" s="45"/>
      <c r="CH9" s="44"/>
      <c r="CI9" s="44"/>
      <c r="CJ9" s="44"/>
      <c r="CK9" s="44"/>
      <c r="CL9" s="44"/>
      <c r="CM9" s="44"/>
      <c r="CN9" s="44"/>
      <c r="CO9" s="44"/>
      <c r="CP9" s="44"/>
      <c r="CQ9" s="46"/>
      <c r="CR9" s="46"/>
      <c r="CS9" s="47"/>
      <c r="CT9" s="47"/>
      <c r="CU9" s="47"/>
      <c r="CV9" s="46">
        <v>1796</v>
      </c>
      <c r="CW9" s="46">
        <v>4130</v>
      </c>
      <c r="CX9" s="47">
        <v>2557</v>
      </c>
      <c r="CY9" s="47">
        <v>1481</v>
      </c>
      <c r="CZ9" s="47">
        <v>4492</v>
      </c>
      <c r="DA9" s="46">
        <v>0</v>
      </c>
      <c r="DB9" s="46">
        <v>0</v>
      </c>
      <c r="DC9" s="47">
        <v>0</v>
      </c>
      <c r="DD9" s="47">
        <v>0</v>
      </c>
      <c r="DE9" s="48">
        <v>0</v>
      </c>
      <c r="DG9" s="14"/>
    </row>
    <row r="10" spans="2:111" ht="15" customHeight="1" outlineLevel="1" x14ac:dyDescent="0.3">
      <c r="B10" s="38" t="s">
        <v>90</v>
      </c>
      <c r="C10" s="49">
        <v>45444</v>
      </c>
      <c r="D10" s="49">
        <v>45808</v>
      </c>
      <c r="E10" s="49">
        <v>45270</v>
      </c>
      <c r="F10" s="49">
        <v>45641</v>
      </c>
      <c r="G10" s="49">
        <v>46040</v>
      </c>
      <c r="H10" s="40" t="s">
        <v>95</v>
      </c>
      <c r="I10" s="41" t="s">
        <v>92</v>
      </c>
      <c r="J10" s="110">
        <v>0</v>
      </c>
      <c r="K10" s="46">
        <v>0</v>
      </c>
      <c r="L10" s="111">
        <v>3103</v>
      </c>
      <c r="M10" s="46">
        <v>11406</v>
      </c>
      <c r="N10" s="132">
        <v>0</v>
      </c>
      <c r="O10" s="42" t="s">
        <v>30</v>
      </c>
      <c r="P10" s="104">
        <v>0</v>
      </c>
      <c r="Q10" s="110">
        <v>0</v>
      </c>
      <c r="R10" s="46"/>
      <c r="S10" s="46">
        <v>0</v>
      </c>
      <c r="T10" s="132">
        <v>0</v>
      </c>
      <c r="U10" s="42" t="s">
        <v>30</v>
      </c>
      <c r="V10" s="43"/>
      <c r="W10" s="44"/>
      <c r="X10" s="44"/>
      <c r="Y10" s="44">
        <v>579</v>
      </c>
      <c r="Z10" s="44">
        <v>242</v>
      </c>
      <c r="AA10" s="44">
        <v>337</v>
      </c>
      <c r="AB10" s="46">
        <v>6649</v>
      </c>
      <c r="AC10" s="46">
        <v>480</v>
      </c>
      <c r="AD10" s="46">
        <v>6169</v>
      </c>
      <c r="AE10" s="132">
        <v>0</v>
      </c>
      <c r="AF10" s="132">
        <v>0</v>
      </c>
      <c r="AG10" s="132">
        <v>0</v>
      </c>
      <c r="AH10" s="42" t="s">
        <v>30</v>
      </c>
      <c r="AI10" s="44"/>
      <c r="AJ10" s="42"/>
      <c r="AK10" s="110">
        <v>3117</v>
      </c>
      <c r="AL10" s="46">
        <v>4152</v>
      </c>
      <c r="AM10" s="132">
        <v>0</v>
      </c>
      <c r="AN10" s="44" t="s">
        <v>30</v>
      </c>
      <c r="AO10" s="44">
        <v>1932</v>
      </c>
      <c r="AP10" s="46">
        <v>2482</v>
      </c>
      <c r="AQ10" s="132">
        <v>0</v>
      </c>
      <c r="AR10" s="44" t="s">
        <v>30</v>
      </c>
      <c r="AS10" s="44">
        <v>1185</v>
      </c>
      <c r="AT10" s="46">
        <v>1577</v>
      </c>
      <c r="AU10" s="132">
        <v>0</v>
      </c>
      <c r="AV10" s="44" t="s">
        <v>30</v>
      </c>
      <c r="AW10" s="44">
        <v>870</v>
      </c>
      <c r="AX10" s="46">
        <v>1408</v>
      </c>
      <c r="AY10" s="132">
        <v>0</v>
      </c>
      <c r="AZ10" s="44" t="s">
        <v>30</v>
      </c>
      <c r="BA10" s="44">
        <v>315</v>
      </c>
      <c r="BB10" s="46">
        <v>169</v>
      </c>
      <c r="BC10" s="132">
        <v>0</v>
      </c>
      <c r="BD10" s="44" t="s">
        <v>30</v>
      </c>
      <c r="BE10" s="46">
        <v>225</v>
      </c>
      <c r="BF10" s="132">
        <v>0</v>
      </c>
      <c r="BG10" s="44" t="s">
        <v>30</v>
      </c>
      <c r="BH10" s="46">
        <v>44</v>
      </c>
      <c r="BI10" s="132">
        <v>0</v>
      </c>
      <c r="BJ10" s="44" t="s">
        <v>30</v>
      </c>
      <c r="BK10" s="46">
        <v>210</v>
      </c>
      <c r="BL10" s="132">
        <v>0</v>
      </c>
      <c r="BM10" s="42" t="s">
        <v>30</v>
      </c>
      <c r="BN10" s="43"/>
      <c r="BO10" s="44"/>
      <c r="BP10" s="44">
        <v>4152</v>
      </c>
      <c r="BQ10" s="44">
        <v>0</v>
      </c>
      <c r="BR10" s="44" t="s">
        <v>30</v>
      </c>
      <c r="BS10" s="44">
        <v>2482</v>
      </c>
      <c r="BT10" s="44">
        <v>0</v>
      </c>
      <c r="BU10" s="44" t="s">
        <v>30</v>
      </c>
      <c r="BV10" s="44">
        <v>1577</v>
      </c>
      <c r="BW10" s="44">
        <v>0</v>
      </c>
      <c r="BX10" s="44" t="s">
        <v>30</v>
      </c>
      <c r="BY10" s="44">
        <v>225</v>
      </c>
      <c r="BZ10" s="44">
        <v>0</v>
      </c>
      <c r="CA10" s="44" t="s">
        <v>30</v>
      </c>
      <c r="CB10" s="235">
        <v>1078</v>
      </c>
      <c r="CC10" s="47">
        <v>2541</v>
      </c>
      <c r="CD10" s="47">
        <v>2219</v>
      </c>
      <c r="CE10" s="47">
        <v>1215</v>
      </c>
      <c r="CF10" s="47">
        <v>4353</v>
      </c>
      <c r="CG10" s="45"/>
      <c r="CH10" s="44"/>
      <c r="CI10" s="44"/>
      <c r="CJ10" s="44"/>
      <c r="CK10" s="44"/>
      <c r="CL10" s="44"/>
      <c r="CM10" s="44"/>
      <c r="CN10" s="44"/>
      <c r="CO10" s="44"/>
      <c r="CP10" s="44"/>
      <c r="CQ10" s="46"/>
      <c r="CR10" s="46"/>
      <c r="CS10" s="47"/>
      <c r="CT10" s="47"/>
      <c r="CU10" s="47"/>
      <c r="CV10" s="46">
        <v>1078</v>
      </c>
      <c r="CW10" s="46">
        <v>2541</v>
      </c>
      <c r="CX10" s="47">
        <v>2219</v>
      </c>
      <c r="CY10" s="47">
        <v>1215</v>
      </c>
      <c r="CZ10" s="47">
        <v>4353</v>
      </c>
      <c r="DA10" s="46">
        <v>0</v>
      </c>
      <c r="DB10" s="46">
        <v>0</v>
      </c>
      <c r="DC10" s="47">
        <v>0</v>
      </c>
      <c r="DD10" s="47">
        <v>0</v>
      </c>
      <c r="DE10" s="48">
        <v>0</v>
      </c>
      <c r="DG10" s="14"/>
    </row>
    <row r="11" spans="2:111" ht="15" customHeight="1" outlineLevel="1" x14ac:dyDescent="0.3">
      <c r="B11" s="38" t="s">
        <v>90</v>
      </c>
      <c r="C11" s="49">
        <v>45445</v>
      </c>
      <c r="D11" s="49">
        <v>45809</v>
      </c>
      <c r="E11" s="49">
        <v>45271</v>
      </c>
      <c r="F11" s="49">
        <v>45642</v>
      </c>
      <c r="G11" s="49">
        <v>46041</v>
      </c>
      <c r="H11" s="40" t="s">
        <v>96</v>
      </c>
      <c r="I11" s="41" t="s">
        <v>92</v>
      </c>
      <c r="J11" s="110">
        <v>7782</v>
      </c>
      <c r="K11" s="46">
        <v>23293</v>
      </c>
      <c r="L11" s="111">
        <v>5403</v>
      </c>
      <c r="M11" s="46">
        <v>10860</v>
      </c>
      <c r="N11" s="132">
        <v>0</v>
      </c>
      <c r="O11" s="42" t="s">
        <v>30</v>
      </c>
      <c r="P11" s="104">
        <v>0</v>
      </c>
      <c r="Q11" s="110">
        <v>0</v>
      </c>
      <c r="R11" s="46"/>
      <c r="S11" s="46">
        <v>0</v>
      </c>
      <c r="T11" s="132">
        <v>0</v>
      </c>
      <c r="U11" s="42" t="s">
        <v>30</v>
      </c>
      <c r="V11" s="43"/>
      <c r="W11" s="44"/>
      <c r="X11" s="44"/>
      <c r="Y11" s="44">
        <v>1180</v>
      </c>
      <c r="Z11" s="44">
        <v>807</v>
      </c>
      <c r="AA11" s="44">
        <v>373</v>
      </c>
      <c r="AB11" s="46">
        <v>11466</v>
      </c>
      <c r="AC11" s="46">
        <v>889</v>
      </c>
      <c r="AD11" s="46">
        <v>10577</v>
      </c>
      <c r="AE11" s="132">
        <v>0</v>
      </c>
      <c r="AF11" s="132">
        <v>0</v>
      </c>
      <c r="AG11" s="132">
        <v>0</v>
      </c>
      <c r="AH11" s="42" t="s">
        <v>30</v>
      </c>
      <c r="AI11" s="44">
        <v>350</v>
      </c>
      <c r="AJ11" s="42">
        <v>265</v>
      </c>
      <c r="AK11" s="110">
        <v>3972</v>
      </c>
      <c r="AL11" s="46">
        <v>4310</v>
      </c>
      <c r="AM11" s="132">
        <v>0</v>
      </c>
      <c r="AN11" s="44" t="s">
        <v>30</v>
      </c>
      <c r="AO11" s="44">
        <v>1544</v>
      </c>
      <c r="AP11" s="46">
        <v>2365</v>
      </c>
      <c r="AQ11" s="132">
        <v>0</v>
      </c>
      <c r="AR11" s="44" t="s">
        <v>30</v>
      </c>
      <c r="AS11" s="44">
        <v>2428</v>
      </c>
      <c r="AT11" s="46">
        <v>1892</v>
      </c>
      <c r="AU11" s="132">
        <v>0</v>
      </c>
      <c r="AV11" s="44" t="s">
        <v>30</v>
      </c>
      <c r="AW11" s="44">
        <v>2098</v>
      </c>
      <c r="AX11" s="46">
        <v>1768</v>
      </c>
      <c r="AY11" s="132">
        <v>0</v>
      </c>
      <c r="AZ11" s="44" t="s">
        <v>30</v>
      </c>
      <c r="BA11" s="44">
        <v>330</v>
      </c>
      <c r="BB11" s="46">
        <v>124</v>
      </c>
      <c r="BC11" s="132">
        <v>0</v>
      </c>
      <c r="BD11" s="44" t="s">
        <v>30</v>
      </c>
      <c r="BE11" s="46">
        <v>362</v>
      </c>
      <c r="BF11" s="132">
        <v>0</v>
      </c>
      <c r="BG11" s="44" t="s">
        <v>30</v>
      </c>
      <c r="BH11" s="46">
        <v>85</v>
      </c>
      <c r="BI11" s="132">
        <v>0</v>
      </c>
      <c r="BJ11" s="44" t="s">
        <v>30</v>
      </c>
      <c r="BK11" s="46">
        <v>335</v>
      </c>
      <c r="BL11" s="132">
        <v>0</v>
      </c>
      <c r="BM11" s="42" t="s">
        <v>30</v>
      </c>
      <c r="BN11" s="43">
        <v>350</v>
      </c>
      <c r="BO11" s="44">
        <v>265</v>
      </c>
      <c r="BP11" s="44">
        <v>4310</v>
      </c>
      <c r="BQ11" s="44">
        <v>0</v>
      </c>
      <c r="BR11" s="44" t="s">
        <v>30</v>
      </c>
      <c r="BS11" s="44">
        <v>2365</v>
      </c>
      <c r="BT11" s="44">
        <v>0</v>
      </c>
      <c r="BU11" s="44" t="s">
        <v>30</v>
      </c>
      <c r="BV11" s="44">
        <v>1892</v>
      </c>
      <c r="BW11" s="44">
        <v>0</v>
      </c>
      <c r="BX11" s="44" t="s">
        <v>30</v>
      </c>
      <c r="BY11" s="44">
        <v>362</v>
      </c>
      <c r="BZ11" s="44">
        <v>0</v>
      </c>
      <c r="CA11" s="44" t="s">
        <v>30</v>
      </c>
      <c r="CB11" s="235">
        <v>330</v>
      </c>
      <c r="CC11" s="47">
        <v>3604.5</v>
      </c>
      <c r="CD11" s="47">
        <v>5582</v>
      </c>
      <c r="CE11" s="47">
        <v>2182</v>
      </c>
      <c r="CF11" s="47">
        <v>5378</v>
      </c>
      <c r="CG11" s="244"/>
      <c r="CH11" s="245"/>
      <c r="CI11" s="245"/>
      <c r="CJ11" s="245"/>
      <c r="CK11" s="245"/>
      <c r="CL11" s="248">
        <v>361</v>
      </c>
      <c r="CM11" s="248">
        <v>4371</v>
      </c>
      <c r="CN11" s="248">
        <v>8380</v>
      </c>
      <c r="CO11" s="248">
        <v>2739</v>
      </c>
      <c r="CP11" s="248">
        <v>7442</v>
      </c>
      <c r="CQ11" s="46"/>
      <c r="CR11" s="46"/>
      <c r="CS11" s="47"/>
      <c r="CT11" s="47"/>
      <c r="CU11" s="47"/>
      <c r="CV11" s="46">
        <v>299</v>
      </c>
      <c r="CW11" s="46">
        <v>2838</v>
      </c>
      <c r="CX11" s="47">
        <v>2784</v>
      </c>
      <c r="CY11" s="47">
        <v>1625</v>
      </c>
      <c r="CZ11" s="47">
        <v>3314</v>
      </c>
      <c r="DA11" s="46">
        <v>0</v>
      </c>
      <c r="DB11" s="46">
        <v>0</v>
      </c>
      <c r="DC11" s="47">
        <v>0</v>
      </c>
      <c r="DD11" s="47">
        <v>0</v>
      </c>
      <c r="DE11" s="48">
        <v>0</v>
      </c>
      <c r="DG11" s="14"/>
    </row>
    <row r="12" spans="2:111" ht="15" customHeight="1" outlineLevel="1" x14ac:dyDescent="0.3">
      <c r="B12" s="38" t="s">
        <v>90</v>
      </c>
      <c r="C12" s="49">
        <v>45446</v>
      </c>
      <c r="D12" s="49">
        <v>45810</v>
      </c>
      <c r="E12" s="49">
        <v>45272</v>
      </c>
      <c r="F12" s="49">
        <v>45643</v>
      </c>
      <c r="G12" s="49">
        <v>46042</v>
      </c>
      <c r="H12" s="40" t="s">
        <v>97</v>
      </c>
      <c r="I12" s="41" t="s">
        <v>92</v>
      </c>
      <c r="J12" s="110">
        <v>9929</v>
      </c>
      <c r="K12" s="46">
        <v>33528</v>
      </c>
      <c r="L12" s="111">
        <v>5145</v>
      </c>
      <c r="M12" s="46">
        <v>11074</v>
      </c>
      <c r="N12" s="132">
        <v>0</v>
      </c>
      <c r="O12" s="42" t="s">
        <v>30</v>
      </c>
      <c r="P12" s="104">
        <v>0</v>
      </c>
      <c r="Q12" s="110">
        <v>0</v>
      </c>
      <c r="R12" s="46"/>
      <c r="S12" s="46">
        <v>0</v>
      </c>
      <c r="T12" s="132">
        <v>0</v>
      </c>
      <c r="U12" s="42" t="s">
        <v>30</v>
      </c>
      <c r="V12" s="43"/>
      <c r="W12" s="44"/>
      <c r="X12" s="44"/>
      <c r="Y12" s="44">
        <v>1355</v>
      </c>
      <c r="Z12" s="44">
        <v>708</v>
      </c>
      <c r="AA12" s="44">
        <v>647</v>
      </c>
      <c r="AB12" s="46">
        <v>6843</v>
      </c>
      <c r="AC12" s="46">
        <v>785</v>
      </c>
      <c r="AD12" s="46">
        <v>6058</v>
      </c>
      <c r="AE12" s="132">
        <v>0</v>
      </c>
      <c r="AF12" s="132">
        <v>0</v>
      </c>
      <c r="AG12" s="132">
        <v>0</v>
      </c>
      <c r="AH12" s="42" t="s">
        <v>30</v>
      </c>
      <c r="AI12" s="44">
        <v>471</v>
      </c>
      <c r="AJ12" s="42">
        <v>333</v>
      </c>
      <c r="AK12" s="110">
        <v>4178</v>
      </c>
      <c r="AL12" s="46">
        <v>4922</v>
      </c>
      <c r="AM12" s="132">
        <v>0</v>
      </c>
      <c r="AN12" s="44" t="s">
        <v>30</v>
      </c>
      <c r="AO12" s="44">
        <v>1971</v>
      </c>
      <c r="AP12" s="46">
        <v>2615</v>
      </c>
      <c r="AQ12" s="132">
        <v>0</v>
      </c>
      <c r="AR12" s="44" t="s">
        <v>30</v>
      </c>
      <c r="AS12" s="44">
        <v>2207</v>
      </c>
      <c r="AT12" s="46">
        <v>2040</v>
      </c>
      <c r="AU12" s="132">
        <v>0</v>
      </c>
      <c r="AV12" s="44" t="s">
        <v>30</v>
      </c>
      <c r="AW12" s="44">
        <v>1886</v>
      </c>
      <c r="AX12" s="46">
        <v>1795</v>
      </c>
      <c r="AY12" s="132">
        <v>0</v>
      </c>
      <c r="AZ12" s="44" t="s">
        <v>30</v>
      </c>
      <c r="BA12" s="44">
        <v>321</v>
      </c>
      <c r="BB12" s="46">
        <v>245</v>
      </c>
      <c r="BC12" s="132">
        <v>0</v>
      </c>
      <c r="BD12" s="44" t="s">
        <v>30</v>
      </c>
      <c r="BE12" s="46">
        <v>547</v>
      </c>
      <c r="BF12" s="132">
        <v>0</v>
      </c>
      <c r="BG12" s="44" t="s">
        <v>30</v>
      </c>
      <c r="BH12" s="46">
        <v>66</v>
      </c>
      <c r="BI12" s="132">
        <v>0</v>
      </c>
      <c r="BJ12" s="44" t="s">
        <v>30</v>
      </c>
      <c r="BK12" s="46">
        <v>511</v>
      </c>
      <c r="BL12" s="132">
        <v>0</v>
      </c>
      <c r="BM12" s="42" t="s">
        <v>30</v>
      </c>
      <c r="BN12" s="43">
        <v>471</v>
      </c>
      <c r="BO12" s="44">
        <v>333</v>
      </c>
      <c r="BP12" s="44">
        <v>4922</v>
      </c>
      <c r="BQ12" s="44">
        <v>0</v>
      </c>
      <c r="BR12" s="44" t="s">
        <v>30</v>
      </c>
      <c r="BS12" s="44">
        <v>2615</v>
      </c>
      <c r="BT12" s="44">
        <v>0</v>
      </c>
      <c r="BU12" s="44" t="s">
        <v>30</v>
      </c>
      <c r="BV12" s="44">
        <v>2040</v>
      </c>
      <c r="BW12" s="44">
        <v>0</v>
      </c>
      <c r="BX12" s="44" t="s">
        <v>30</v>
      </c>
      <c r="BY12" s="44">
        <v>547</v>
      </c>
      <c r="BZ12" s="44">
        <v>0</v>
      </c>
      <c r="CA12" s="44" t="s">
        <v>30</v>
      </c>
      <c r="CB12" s="235">
        <v>259.5</v>
      </c>
      <c r="CC12" s="47">
        <v>5869</v>
      </c>
      <c r="CD12" s="47">
        <v>6641.5</v>
      </c>
      <c r="CE12" s="47">
        <v>3412</v>
      </c>
      <c r="CF12" s="47">
        <v>6119</v>
      </c>
      <c r="CG12" s="244"/>
      <c r="CH12" s="245"/>
      <c r="CI12" s="245"/>
      <c r="CJ12" s="245"/>
      <c r="CK12" s="245"/>
      <c r="CL12" s="248">
        <v>299</v>
      </c>
      <c r="CM12" s="248">
        <v>9393</v>
      </c>
      <c r="CN12" s="248">
        <v>10438</v>
      </c>
      <c r="CO12" s="248">
        <v>4495</v>
      </c>
      <c r="CP12" s="248">
        <v>8903</v>
      </c>
      <c r="CQ12" s="46"/>
      <c r="CR12" s="46"/>
      <c r="CS12" s="47"/>
      <c r="CT12" s="47"/>
      <c r="CU12" s="47"/>
      <c r="CV12" s="46">
        <v>220</v>
      </c>
      <c r="CW12" s="46">
        <v>2345</v>
      </c>
      <c r="CX12" s="47">
        <v>2845</v>
      </c>
      <c r="CY12" s="47">
        <v>2329</v>
      </c>
      <c r="CZ12" s="47">
        <v>3335</v>
      </c>
      <c r="DA12" s="46">
        <v>0</v>
      </c>
      <c r="DB12" s="46">
        <v>0</v>
      </c>
      <c r="DC12" s="47">
        <v>0</v>
      </c>
      <c r="DD12" s="47">
        <v>0</v>
      </c>
      <c r="DE12" s="48">
        <v>0</v>
      </c>
      <c r="DG12" s="14"/>
    </row>
    <row r="13" spans="2:111" ht="15" customHeight="1" outlineLevel="1" x14ac:dyDescent="0.3">
      <c r="B13" s="38" t="s">
        <v>90</v>
      </c>
      <c r="C13" s="49">
        <v>45447</v>
      </c>
      <c r="D13" s="49">
        <v>45811</v>
      </c>
      <c r="E13" s="49">
        <v>45273</v>
      </c>
      <c r="F13" s="49">
        <v>45644</v>
      </c>
      <c r="G13" s="49">
        <v>46043</v>
      </c>
      <c r="H13" s="40" t="s">
        <v>98</v>
      </c>
      <c r="I13" s="41" t="s">
        <v>92</v>
      </c>
      <c r="J13" s="110">
        <v>11888</v>
      </c>
      <c r="K13" s="46">
        <v>35017</v>
      </c>
      <c r="L13" s="111">
        <v>6004</v>
      </c>
      <c r="M13" s="46">
        <v>14966</v>
      </c>
      <c r="N13" s="132">
        <v>0</v>
      </c>
      <c r="O13" s="42" t="s">
        <v>30</v>
      </c>
      <c r="P13" s="104">
        <v>0</v>
      </c>
      <c r="Q13" s="110">
        <v>0</v>
      </c>
      <c r="R13" s="46"/>
      <c r="S13" s="46">
        <v>0</v>
      </c>
      <c r="T13" s="132">
        <v>0</v>
      </c>
      <c r="U13" s="42" t="s">
        <v>30</v>
      </c>
      <c r="V13" s="43"/>
      <c r="W13" s="44"/>
      <c r="X13" s="44"/>
      <c r="Y13" s="44">
        <v>5332</v>
      </c>
      <c r="Z13" s="44">
        <v>994</v>
      </c>
      <c r="AA13" s="44">
        <v>4338</v>
      </c>
      <c r="AB13" s="46">
        <v>9257</v>
      </c>
      <c r="AC13" s="46">
        <v>1038</v>
      </c>
      <c r="AD13" s="46">
        <v>8219</v>
      </c>
      <c r="AE13" s="132">
        <v>0</v>
      </c>
      <c r="AF13" s="132">
        <v>0</v>
      </c>
      <c r="AG13" s="132">
        <v>0</v>
      </c>
      <c r="AH13" s="42" t="s">
        <v>30</v>
      </c>
      <c r="AI13" s="44">
        <v>982</v>
      </c>
      <c r="AJ13" s="42">
        <v>547</v>
      </c>
      <c r="AK13" s="110">
        <v>8331</v>
      </c>
      <c r="AL13" s="46">
        <v>9028</v>
      </c>
      <c r="AM13" s="132">
        <v>0</v>
      </c>
      <c r="AN13" s="44" t="s">
        <v>30</v>
      </c>
      <c r="AO13" s="44">
        <v>5027</v>
      </c>
      <c r="AP13" s="46">
        <v>4579</v>
      </c>
      <c r="AQ13" s="132">
        <v>0</v>
      </c>
      <c r="AR13" s="44" t="s">
        <v>30</v>
      </c>
      <c r="AS13" s="44">
        <v>3304</v>
      </c>
      <c r="AT13" s="46">
        <v>4226</v>
      </c>
      <c r="AU13" s="132">
        <v>0</v>
      </c>
      <c r="AV13" s="44" t="s">
        <v>30</v>
      </c>
      <c r="AW13" s="44">
        <v>2673</v>
      </c>
      <c r="AX13" s="46">
        <v>2603</v>
      </c>
      <c r="AY13" s="132">
        <v>0</v>
      </c>
      <c r="AZ13" s="44" t="s">
        <v>30</v>
      </c>
      <c r="BA13" s="44">
        <v>631</v>
      </c>
      <c r="BB13" s="46">
        <v>1623</v>
      </c>
      <c r="BC13" s="132">
        <v>0</v>
      </c>
      <c r="BD13" s="44" t="s">
        <v>30</v>
      </c>
      <c r="BE13" s="46">
        <v>396</v>
      </c>
      <c r="BF13" s="132">
        <v>0</v>
      </c>
      <c r="BG13" s="44" t="s">
        <v>30</v>
      </c>
      <c r="BH13" s="46">
        <v>107</v>
      </c>
      <c r="BI13" s="132">
        <v>0</v>
      </c>
      <c r="BJ13" s="44" t="s">
        <v>30</v>
      </c>
      <c r="BK13" s="46">
        <v>343</v>
      </c>
      <c r="BL13" s="132">
        <v>0</v>
      </c>
      <c r="BM13" s="42" t="s">
        <v>30</v>
      </c>
      <c r="BN13" s="43">
        <v>982</v>
      </c>
      <c r="BO13" s="44">
        <v>547</v>
      </c>
      <c r="BP13" s="44">
        <v>9028</v>
      </c>
      <c r="BQ13" s="44">
        <v>0</v>
      </c>
      <c r="BR13" s="44" t="s">
        <v>30</v>
      </c>
      <c r="BS13" s="44">
        <v>4579</v>
      </c>
      <c r="BT13" s="44">
        <v>0</v>
      </c>
      <c r="BU13" s="44" t="s">
        <v>30</v>
      </c>
      <c r="BV13" s="44">
        <v>4226</v>
      </c>
      <c r="BW13" s="44">
        <v>0</v>
      </c>
      <c r="BX13" s="44" t="s">
        <v>30</v>
      </c>
      <c r="BY13" s="44">
        <v>396</v>
      </c>
      <c r="BZ13" s="44">
        <v>0</v>
      </c>
      <c r="CA13" s="44" t="s">
        <v>30</v>
      </c>
      <c r="CB13" s="235">
        <v>251</v>
      </c>
      <c r="CC13" s="47">
        <v>5210.5</v>
      </c>
      <c r="CD13" s="47">
        <v>7032</v>
      </c>
      <c r="CE13" s="47">
        <v>4199.5</v>
      </c>
      <c r="CF13" s="47">
        <v>8298.5</v>
      </c>
      <c r="CG13" s="244"/>
      <c r="CH13" s="245"/>
      <c r="CI13" s="245"/>
      <c r="CJ13" s="245"/>
      <c r="CK13" s="245"/>
      <c r="CL13" s="248">
        <v>313</v>
      </c>
      <c r="CM13" s="248">
        <v>5256</v>
      </c>
      <c r="CN13" s="248">
        <v>11214</v>
      </c>
      <c r="CO13" s="248">
        <v>5226</v>
      </c>
      <c r="CP13" s="248">
        <v>13008</v>
      </c>
      <c r="CQ13" s="46"/>
      <c r="CR13" s="46"/>
      <c r="CS13" s="47"/>
      <c r="CT13" s="47"/>
      <c r="CU13" s="47"/>
      <c r="CV13" s="46">
        <v>189</v>
      </c>
      <c r="CW13" s="46">
        <v>5165</v>
      </c>
      <c r="CX13" s="47">
        <v>2850</v>
      </c>
      <c r="CY13" s="47">
        <v>3173</v>
      </c>
      <c r="CZ13" s="47">
        <v>3589</v>
      </c>
      <c r="DA13" s="46">
        <v>0</v>
      </c>
      <c r="DB13" s="46">
        <v>0</v>
      </c>
      <c r="DC13" s="47">
        <v>0</v>
      </c>
      <c r="DD13" s="47">
        <v>0</v>
      </c>
      <c r="DE13" s="48">
        <v>0</v>
      </c>
      <c r="DG13" s="14"/>
    </row>
    <row r="14" spans="2:111" ht="15" customHeight="1" outlineLevel="1" x14ac:dyDescent="0.3">
      <c r="B14" s="38" t="s">
        <v>90</v>
      </c>
      <c r="C14" s="49">
        <v>45448</v>
      </c>
      <c r="D14" s="49">
        <v>45812</v>
      </c>
      <c r="E14" s="49">
        <v>45274</v>
      </c>
      <c r="F14" s="49">
        <v>45645</v>
      </c>
      <c r="G14" s="49">
        <v>46044</v>
      </c>
      <c r="H14" s="40" t="s">
        <v>99</v>
      </c>
      <c r="I14" s="41" t="s">
        <v>100</v>
      </c>
      <c r="J14" s="110">
        <v>13161</v>
      </c>
      <c r="K14" s="46">
        <v>35996</v>
      </c>
      <c r="L14" s="111">
        <v>7880</v>
      </c>
      <c r="M14" s="46">
        <v>14047</v>
      </c>
      <c r="N14" s="132">
        <v>0</v>
      </c>
      <c r="O14" s="42" t="s">
        <v>30</v>
      </c>
      <c r="P14" s="104">
        <v>0</v>
      </c>
      <c r="Q14" s="110">
        <v>0</v>
      </c>
      <c r="R14" s="46"/>
      <c r="S14" s="46">
        <v>0</v>
      </c>
      <c r="T14" s="132">
        <v>0</v>
      </c>
      <c r="U14" s="42" t="s">
        <v>30</v>
      </c>
      <c r="V14" s="43"/>
      <c r="W14" s="44"/>
      <c r="X14" s="44"/>
      <c r="Y14" s="44">
        <v>1669</v>
      </c>
      <c r="Z14" s="44">
        <v>861</v>
      </c>
      <c r="AA14" s="44">
        <v>808</v>
      </c>
      <c r="AB14" s="46">
        <v>9249</v>
      </c>
      <c r="AC14" s="46">
        <v>542</v>
      </c>
      <c r="AD14" s="46">
        <v>8707</v>
      </c>
      <c r="AE14" s="132">
        <v>0</v>
      </c>
      <c r="AF14" s="132">
        <v>0</v>
      </c>
      <c r="AG14" s="132">
        <v>0</v>
      </c>
      <c r="AH14" s="42" t="s">
        <v>30</v>
      </c>
      <c r="AI14" s="44">
        <v>3549</v>
      </c>
      <c r="AJ14" s="42">
        <v>1365</v>
      </c>
      <c r="AK14" s="110">
        <v>6022</v>
      </c>
      <c r="AL14" s="46">
        <v>6146</v>
      </c>
      <c r="AM14" s="132">
        <v>0</v>
      </c>
      <c r="AN14" s="44" t="s">
        <v>30</v>
      </c>
      <c r="AO14" s="44">
        <v>2816</v>
      </c>
      <c r="AP14" s="46">
        <v>3435</v>
      </c>
      <c r="AQ14" s="132">
        <v>0</v>
      </c>
      <c r="AR14" s="44" t="s">
        <v>30</v>
      </c>
      <c r="AS14" s="44">
        <v>3206</v>
      </c>
      <c r="AT14" s="46">
        <v>2576</v>
      </c>
      <c r="AU14" s="132">
        <v>0</v>
      </c>
      <c r="AV14" s="44" t="s">
        <v>30</v>
      </c>
      <c r="AW14" s="44">
        <v>2525</v>
      </c>
      <c r="AX14" s="46">
        <v>1816</v>
      </c>
      <c r="AY14" s="132">
        <v>0</v>
      </c>
      <c r="AZ14" s="44" t="s">
        <v>30</v>
      </c>
      <c r="BA14" s="44">
        <v>681</v>
      </c>
      <c r="BB14" s="46">
        <v>760</v>
      </c>
      <c r="BC14" s="132">
        <v>0</v>
      </c>
      <c r="BD14" s="44" t="s">
        <v>30</v>
      </c>
      <c r="BE14" s="46">
        <v>296</v>
      </c>
      <c r="BF14" s="132">
        <v>0</v>
      </c>
      <c r="BG14" s="44" t="s">
        <v>30</v>
      </c>
      <c r="BH14" s="46">
        <v>88</v>
      </c>
      <c r="BI14" s="132">
        <v>0</v>
      </c>
      <c r="BJ14" s="44" t="s">
        <v>30</v>
      </c>
      <c r="BK14" s="46">
        <v>247</v>
      </c>
      <c r="BL14" s="132">
        <v>0</v>
      </c>
      <c r="BM14" s="42" t="s">
        <v>30</v>
      </c>
      <c r="BN14" s="43">
        <v>3549</v>
      </c>
      <c r="BO14" s="44">
        <v>1365</v>
      </c>
      <c r="BP14" s="44">
        <v>6146</v>
      </c>
      <c r="BQ14" s="44">
        <v>0</v>
      </c>
      <c r="BR14" s="44" t="s">
        <v>30</v>
      </c>
      <c r="BS14" s="44">
        <v>3435</v>
      </c>
      <c r="BT14" s="44">
        <v>0</v>
      </c>
      <c r="BU14" s="44" t="s">
        <v>30</v>
      </c>
      <c r="BV14" s="44">
        <v>2576</v>
      </c>
      <c r="BW14" s="44">
        <v>0</v>
      </c>
      <c r="BX14" s="44" t="s">
        <v>30</v>
      </c>
      <c r="BY14" s="44">
        <v>296</v>
      </c>
      <c r="BZ14" s="44">
        <v>0</v>
      </c>
      <c r="CA14" s="44" t="s">
        <v>30</v>
      </c>
      <c r="CB14" s="235">
        <v>439</v>
      </c>
      <c r="CC14" s="47">
        <v>4901</v>
      </c>
      <c r="CD14" s="47">
        <v>6549</v>
      </c>
      <c r="CE14" s="47">
        <v>5577</v>
      </c>
      <c r="CF14" s="47">
        <v>7555.5</v>
      </c>
      <c r="CG14" s="244"/>
      <c r="CH14" s="245"/>
      <c r="CI14" s="245"/>
      <c r="CJ14" s="245"/>
      <c r="CK14" s="245"/>
      <c r="CL14" s="248">
        <v>734</v>
      </c>
      <c r="CM14" s="248">
        <v>4620</v>
      </c>
      <c r="CN14" s="248">
        <v>10475</v>
      </c>
      <c r="CO14" s="248">
        <v>8648</v>
      </c>
      <c r="CP14" s="248">
        <v>11519</v>
      </c>
      <c r="CQ14" s="46"/>
      <c r="CR14" s="46"/>
      <c r="CS14" s="47"/>
      <c r="CT14" s="47"/>
      <c r="CU14" s="47"/>
      <c r="CV14" s="46">
        <v>144</v>
      </c>
      <c r="CW14" s="46">
        <v>5182</v>
      </c>
      <c r="CX14" s="47">
        <v>2623</v>
      </c>
      <c r="CY14" s="47">
        <v>2506</v>
      </c>
      <c r="CZ14" s="47">
        <v>3592</v>
      </c>
      <c r="DA14" s="46">
        <v>0</v>
      </c>
      <c r="DB14" s="46">
        <v>0</v>
      </c>
      <c r="DC14" s="47">
        <v>0</v>
      </c>
      <c r="DD14" s="47">
        <v>0</v>
      </c>
      <c r="DE14" s="48">
        <v>0</v>
      </c>
    </row>
    <row r="15" spans="2:111" ht="15" customHeight="1" outlineLevel="1" x14ac:dyDescent="0.3">
      <c r="B15" s="38" t="s">
        <v>90</v>
      </c>
      <c r="C15" s="49">
        <v>45449</v>
      </c>
      <c r="D15" s="49">
        <v>45813</v>
      </c>
      <c r="E15" s="49">
        <v>45275</v>
      </c>
      <c r="F15" s="49">
        <v>45646</v>
      </c>
      <c r="G15" s="49">
        <v>46045</v>
      </c>
      <c r="H15" s="40" t="s">
        <v>101</v>
      </c>
      <c r="I15" s="41" t="s">
        <v>100</v>
      </c>
      <c r="J15" s="110">
        <v>13287</v>
      </c>
      <c r="K15" s="46">
        <v>40823</v>
      </c>
      <c r="L15" s="111">
        <v>9189</v>
      </c>
      <c r="M15" s="46">
        <v>15404</v>
      </c>
      <c r="N15" s="132">
        <v>0</v>
      </c>
      <c r="O15" s="42" t="s">
        <v>30</v>
      </c>
      <c r="P15" s="104">
        <v>0</v>
      </c>
      <c r="Q15" s="110">
        <v>0</v>
      </c>
      <c r="R15" s="46"/>
      <c r="S15" s="46">
        <v>0</v>
      </c>
      <c r="T15" s="132">
        <v>0</v>
      </c>
      <c r="U15" s="42" t="s">
        <v>30</v>
      </c>
      <c r="V15" s="43"/>
      <c r="W15" s="44"/>
      <c r="X15" s="44"/>
      <c r="Y15" s="44">
        <v>2175</v>
      </c>
      <c r="Z15" s="44">
        <v>1593</v>
      </c>
      <c r="AA15" s="44">
        <v>582</v>
      </c>
      <c r="AB15" s="46">
        <v>12561</v>
      </c>
      <c r="AC15" s="46">
        <v>594</v>
      </c>
      <c r="AD15" s="46">
        <v>11967</v>
      </c>
      <c r="AE15" s="132">
        <v>0</v>
      </c>
      <c r="AF15" s="132">
        <v>0</v>
      </c>
      <c r="AG15" s="132">
        <v>0</v>
      </c>
      <c r="AH15" s="42" t="s">
        <v>30</v>
      </c>
      <c r="AI15" s="44">
        <v>2041</v>
      </c>
      <c r="AJ15" s="42">
        <v>898</v>
      </c>
      <c r="AK15" s="110">
        <v>4370</v>
      </c>
      <c r="AL15" s="46">
        <v>5479</v>
      </c>
      <c r="AM15" s="132">
        <v>0</v>
      </c>
      <c r="AN15" s="44" t="s">
        <v>30</v>
      </c>
      <c r="AO15" s="44">
        <v>1682</v>
      </c>
      <c r="AP15" s="46">
        <v>2859</v>
      </c>
      <c r="AQ15" s="132">
        <v>0</v>
      </c>
      <c r="AR15" s="44" t="s">
        <v>30</v>
      </c>
      <c r="AS15" s="44">
        <v>2688</v>
      </c>
      <c r="AT15" s="46">
        <v>2374</v>
      </c>
      <c r="AU15" s="132">
        <v>0</v>
      </c>
      <c r="AV15" s="44" t="s">
        <v>30</v>
      </c>
      <c r="AW15" s="44">
        <v>2190</v>
      </c>
      <c r="AX15" s="46">
        <v>1501</v>
      </c>
      <c r="AY15" s="132">
        <v>0</v>
      </c>
      <c r="AZ15" s="44" t="s">
        <v>30</v>
      </c>
      <c r="BA15" s="44">
        <v>498</v>
      </c>
      <c r="BB15" s="46">
        <v>873</v>
      </c>
      <c r="BC15" s="132">
        <v>0</v>
      </c>
      <c r="BD15" s="44" t="s">
        <v>30</v>
      </c>
      <c r="BE15" s="46">
        <v>590</v>
      </c>
      <c r="BF15" s="132">
        <v>0</v>
      </c>
      <c r="BG15" s="44" t="s">
        <v>30</v>
      </c>
      <c r="BH15" s="46">
        <v>421</v>
      </c>
      <c r="BI15" s="132">
        <v>0</v>
      </c>
      <c r="BJ15" s="44" t="s">
        <v>30</v>
      </c>
      <c r="BK15" s="46">
        <v>504</v>
      </c>
      <c r="BL15" s="132">
        <v>0</v>
      </c>
      <c r="BM15" s="42" t="s">
        <v>30</v>
      </c>
      <c r="BN15" s="43">
        <v>2041</v>
      </c>
      <c r="BO15" s="44">
        <v>898</v>
      </c>
      <c r="BP15" s="44">
        <v>5479</v>
      </c>
      <c r="BQ15" s="44">
        <v>0</v>
      </c>
      <c r="BR15" s="44" t="s">
        <v>30</v>
      </c>
      <c r="BS15" s="44">
        <v>2859</v>
      </c>
      <c r="BT15" s="44">
        <v>0</v>
      </c>
      <c r="BU15" s="44" t="s">
        <v>30</v>
      </c>
      <c r="BV15" s="44">
        <v>2374</v>
      </c>
      <c r="BW15" s="44">
        <v>0</v>
      </c>
      <c r="BX15" s="44" t="s">
        <v>30</v>
      </c>
      <c r="BY15" s="44">
        <v>590</v>
      </c>
      <c r="BZ15" s="44">
        <v>0</v>
      </c>
      <c r="CA15" s="44" t="s">
        <v>30</v>
      </c>
      <c r="CB15" s="235">
        <v>375.5</v>
      </c>
      <c r="CC15" s="47">
        <v>5692.5</v>
      </c>
      <c r="CD15" s="47">
        <v>6283.5</v>
      </c>
      <c r="CE15" s="47">
        <v>5049</v>
      </c>
      <c r="CF15" s="47">
        <v>10713</v>
      </c>
      <c r="CG15" s="244"/>
      <c r="CH15" s="245"/>
      <c r="CI15" s="245"/>
      <c r="CJ15" s="245"/>
      <c r="CK15" s="245"/>
      <c r="CL15" s="248">
        <v>587</v>
      </c>
      <c r="CM15" s="248">
        <v>6093</v>
      </c>
      <c r="CN15" s="248">
        <v>10499</v>
      </c>
      <c r="CO15" s="248">
        <v>8031</v>
      </c>
      <c r="CP15" s="248">
        <v>15613</v>
      </c>
      <c r="CQ15" s="46"/>
      <c r="CR15" s="46"/>
      <c r="CS15" s="47"/>
      <c r="CT15" s="47"/>
      <c r="CU15" s="47"/>
      <c r="CV15" s="46">
        <v>164</v>
      </c>
      <c r="CW15" s="46">
        <v>5292</v>
      </c>
      <c r="CX15" s="47">
        <v>2068</v>
      </c>
      <c r="CY15" s="47">
        <v>2067</v>
      </c>
      <c r="CZ15" s="47">
        <v>5813</v>
      </c>
      <c r="DA15" s="46">
        <v>0</v>
      </c>
      <c r="DB15" s="46">
        <v>0</v>
      </c>
      <c r="DC15" s="47">
        <v>0</v>
      </c>
      <c r="DD15" s="47">
        <v>0</v>
      </c>
      <c r="DE15" s="48">
        <v>0</v>
      </c>
    </row>
    <row r="16" spans="2:111" ht="15" customHeight="1" outlineLevel="1" x14ac:dyDescent="0.3">
      <c r="B16" s="38" t="s">
        <v>90</v>
      </c>
      <c r="C16" s="49">
        <v>45450</v>
      </c>
      <c r="D16" s="49">
        <v>45814</v>
      </c>
      <c r="E16" s="49">
        <v>45276</v>
      </c>
      <c r="F16" s="49">
        <v>45647</v>
      </c>
      <c r="G16" s="49">
        <v>46046</v>
      </c>
      <c r="H16" s="40" t="s">
        <v>102</v>
      </c>
      <c r="I16" s="41" t="s">
        <v>100</v>
      </c>
      <c r="J16" s="110">
        <v>10489</v>
      </c>
      <c r="K16" s="46">
        <v>24341</v>
      </c>
      <c r="L16" s="111">
        <v>5037</v>
      </c>
      <c r="M16" s="46">
        <v>13925</v>
      </c>
      <c r="N16" s="132">
        <v>0</v>
      </c>
      <c r="O16" s="42" t="s">
        <v>30</v>
      </c>
      <c r="P16" s="104">
        <v>0</v>
      </c>
      <c r="Q16" s="110">
        <v>0</v>
      </c>
      <c r="R16" s="46"/>
      <c r="S16" s="46">
        <v>0</v>
      </c>
      <c r="T16" s="132">
        <v>0</v>
      </c>
      <c r="U16" s="42" t="s">
        <v>30</v>
      </c>
      <c r="V16" s="43"/>
      <c r="W16" s="44"/>
      <c r="X16" s="44"/>
      <c r="Y16" s="44">
        <v>1059</v>
      </c>
      <c r="Z16" s="44">
        <v>659</v>
      </c>
      <c r="AA16" s="44">
        <v>400</v>
      </c>
      <c r="AB16" s="46">
        <v>10221</v>
      </c>
      <c r="AC16" s="46">
        <v>371</v>
      </c>
      <c r="AD16" s="46">
        <v>9850</v>
      </c>
      <c r="AE16" s="132">
        <v>0</v>
      </c>
      <c r="AF16" s="132">
        <v>0</v>
      </c>
      <c r="AG16" s="132">
        <v>0</v>
      </c>
      <c r="AH16" s="42" t="s">
        <v>30</v>
      </c>
      <c r="AI16" s="44">
        <v>1375</v>
      </c>
      <c r="AJ16" s="42">
        <v>933</v>
      </c>
      <c r="AK16" s="110">
        <v>3159</v>
      </c>
      <c r="AL16" s="46">
        <v>4884</v>
      </c>
      <c r="AM16" s="132">
        <v>0</v>
      </c>
      <c r="AN16" s="44" t="s">
        <v>30</v>
      </c>
      <c r="AO16" s="44">
        <v>1271</v>
      </c>
      <c r="AP16" s="46">
        <v>2720</v>
      </c>
      <c r="AQ16" s="132">
        <v>0</v>
      </c>
      <c r="AR16" s="44" t="s">
        <v>30</v>
      </c>
      <c r="AS16" s="44">
        <v>1888</v>
      </c>
      <c r="AT16" s="46">
        <v>1531</v>
      </c>
      <c r="AU16" s="132">
        <v>0</v>
      </c>
      <c r="AV16" s="44" t="s">
        <v>30</v>
      </c>
      <c r="AW16" s="44">
        <v>1471</v>
      </c>
      <c r="AX16" s="46">
        <v>1148</v>
      </c>
      <c r="AY16" s="132">
        <v>0</v>
      </c>
      <c r="AZ16" s="44" t="s">
        <v>30</v>
      </c>
      <c r="BA16" s="44">
        <v>417</v>
      </c>
      <c r="BB16" s="46">
        <v>383</v>
      </c>
      <c r="BC16" s="132">
        <v>0</v>
      </c>
      <c r="BD16" s="44" t="s">
        <v>30</v>
      </c>
      <c r="BE16" s="46">
        <v>723</v>
      </c>
      <c r="BF16" s="132">
        <v>0</v>
      </c>
      <c r="BG16" s="44" t="s">
        <v>30</v>
      </c>
      <c r="BH16" s="46">
        <v>554</v>
      </c>
      <c r="BI16" s="132">
        <v>0</v>
      </c>
      <c r="BJ16" s="44" t="s">
        <v>30</v>
      </c>
      <c r="BK16" s="46">
        <v>617</v>
      </c>
      <c r="BL16" s="132">
        <v>0</v>
      </c>
      <c r="BM16" s="42" t="s">
        <v>30</v>
      </c>
      <c r="BN16" s="43">
        <v>1375</v>
      </c>
      <c r="BO16" s="44">
        <v>933</v>
      </c>
      <c r="BP16" s="44">
        <v>4884</v>
      </c>
      <c r="BQ16" s="44">
        <v>0</v>
      </c>
      <c r="BR16" s="44" t="s">
        <v>30</v>
      </c>
      <c r="BS16" s="44">
        <v>2720</v>
      </c>
      <c r="BT16" s="44">
        <v>0</v>
      </c>
      <c r="BU16" s="44" t="s">
        <v>30</v>
      </c>
      <c r="BV16" s="44">
        <v>1531</v>
      </c>
      <c r="BW16" s="44">
        <v>0</v>
      </c>
      <c r="BX16" s="44" t="s">
        <v>30</v>
      </c>
      <c r="BY16" s="44">
        <v>723</v>
      </c>
      <c r="BZ16" s="44">
        <v>0</v>
      </c>
      <c r="CA16" s="44" t="s">
        <v>30</v>
      </c>
      <c r="CB16" s="235">
        <v>340</v>
      </c>
      <c r="CC16" s="47">
        <v>4355.5</v>
      </c>
      <c r="CD16" s="47">
        <v>4159</v>
      </c>
      <c r="CE16" s="47">
        <v>3345</v>
      </c>
      <c r="CF16" s="47">
        <v>6933.5</v>
      </c>
      <c r="CG16" s="244"/>
      <c r="CH16" s="245"/>
      <c r="CI16" s="245"/>
      <c r="CJ16" s="245"/>
      <c r="CK16" s="245"/>
      <c r="CL16" s="248">
        <v>416</v>
      </c>
      <c r="CM16" s="248">
        <v>4602</v>
      </c>
      <c r="CN16" s="248">
        <v>6274</v>
      </c>
      <c r="CO16" s="248">
        <v>5081</v>
      </c>
      <c r="CP16" s="248">
        <v>7968</v>
      </c>
      <c r="CQ16" s="46"/>
      <c r="CR16" s="46"/>
      <c r="CS16" s="47"/>
      <c r="CT16" s="47"/>
      <c r="CU16" s="47"/>
      <c r="CV16" s="46">
        <v>264</v>
      </c>
      <c r="CW16" s="46">
        <v>4109</v>
      </c>
      <c r="CX16" s="47">
        <v>2044</v>
      </c>
      <c r="CY16" s="47">
        <v>1609</v>
      </c>
      <c r="CZ16" s="47">
        <v>5899</v>
      </c>
      <c r="DA16" s="46">
        <v>0</v>
      </c>
      <c r="DB16" s="46">
        <v>0</v>
      </c>
      <c r="DC16" s="47">
        <v>0</v>
      </c>
      <c r="DD16" s="47">
        <v>0</v>
      </c>
      <c r="DE16" s="48">
        <v>0</v>
      </c>
    </row>
    <row r="17" spans="2:116" ht="15" customHeight="1" outlineLevel="1" x14ac:dyDescent="0.3">
      <c r="B17" s="38" t="s">
        <v>90</v>
      </c>
      <c r="C17" s="49">
        <v>45451</v>
      </c>
      <c r="D17" s="49">
        <v>45815</v>
      </c>
      <c r="E17" s="49">
        <v>45277</v>
      </c>
      <c r="F17" s="49">
        <v>45648</v>
      </c>
      <c r="G17" s="49">
        <v>46047</v>
      </c>
      <c r="H17" s="40" t="s">
        <v>103</v>
      </c>
      <c r="I17" s="41" t="s">
        <v>100</v>
      </c>
      <c r="J17" s="110">
        <v>8918</v>
      </c>
      <c r="K17" s="46">
        <v>19431</v>
      </c>
      <c r="L17" s="111">
        <v>3092</v>
      </c>
      <c r="M17" s="46">
        <v>9367</v>
      </c>
      <c r="N17" s="132">
        <v>0</v>
      </c>
      <c r="O17" s="42" t="s">
        <v>30</v>
      </c>
      <c r="P17" s="104">
        <v>0</v>
      </c>
      <c r="Q17" s="110">
        <v>0</v>
      </c>
      <c r="R17" s="46"/>
      <c r="S17" s="46">
        <v>0</v>
      </c>
      <c r="T17" s="132">
        <v>0</v>
      </c>
      <c r="U17" s="42" t="s">
        <v>30</v>
      </c>
      <c r="V17" s="43"/>
      <c r="W17" s="44"/>
      <c r="X17" s="44"/>
      <c r="Y17" s="44">
        <v>713</v>
      </c>
      <c r="Z17" s="44">
        <v>312</v>
      </c>
      <c r="AA17" s="44">
        <v>401</v>
      </c>
      <c r="AB17" s="46">
        <v>5716</v>
      </c>
      <c r="AC17" s="46">
        <v>235</v>
      </c>
      <c r="AD17" s="46">
        <v>5481</v>
      </c>
      <c r="AE17" s="132">
        <v>0</v>
      </c>
      <c r="AF17" s="132">
        <v>0</v>
      </c>
      <c r="AG17" s="132">
        <v>0</v>
      </c>
      <c r="AH17" s="42" t="s">
        <v>30</v>
      </c>
      <c r="AI17" s="44">
        <v>915</v>
      </c>
      <c r="AJ17" s="42">
        <v>605</v>
      </c>
      <c r="AK17" s="110">
        <v>2378</v>
      </c>
      <c r="AL17" s="46">
        <v>3442</v>
      </c>
      <c r="AM17" s="132">
        <v>0</v>
      </c>
      <c r="AN17" s="44" t="s">
        <v>30</v>
      </c>
      <c r="AO17" s="44">
        <v>1032</v>
      </c>
      <c r="AP17" s="46">
        <v>1680</v>
      </c>
      <c r="AQ17" s="132">
        <v>0</v>
      </c>
      <c r="AR17" s="44" t="s">
        <v>30</v>
      </c>
      <c r="AS17" s="44">
        <v>1346</v>
      </c>
      <c r="AT17" s="46">
        <v>1111</v>
      </c>
      <c r="AU17" s="132">
        <v>0</v>
      </c>
      <c r="AV17" s="44" t="s">
        <v>30</v>
      </c>
      <c r="AW17" s="44">
        <v>1080</v>
      </c>
      <c r="AX17" s="46">
        <v>866</v>
      </c>
      <c r="AY17" s="132">
        <v>0</v>
      </c>
      <c r="AZ17" s="44" t="s">
        <v>30</v>
      </c>
      <c r="BA17" s="44">
        <v>266</v>
      </c>
      <c r="BB17" s="46">
        <v>245</v>
      </c>
      <c r="BC17" s="132">
        <v>0</v>
      </c>
      <c r="BD17" s="44" t="s">
        <v>30</v>
      </c>
      <c r="BE17" s="46">
        <v>347</v>
      </c>
      <c r="BF17" s="132">
        <v>0</v>
      </c>
      <c r="BG17" s="44" t="s">
        <v>30</v>
      </c>
      <c r="BH17" s="46">
        <v>254</v>
      </c>
      <c r="BI17" s="132">
        <v>0</v>
      </c>
      <c r="BJ17" s="44" t="s">
        <v>30</v>
      </c>
      <c r="BK17" s="46">
        <v>247</v>
      </c>
      <c r="BL17" s="132">
        <v>0</v>
      </c>
      <c r="BM17" s="42" t="s">
        <v>30</v>
      </c>
      <c r="BN17" s="43">
        <v>915</v>
      </c>
      <c r="BO17" s="44">
        <v>605</v>
      </c>
      <c r="BP17" s="44">
        <v>3442</v>
      </c>
      <c r="BQ17" s="44">
        <v>0</v>
      </c>
      <c r="BR17" s="44" t="s">
        <v>30</v>
      </c>
      <c r="BS17" s="44">
        <v>1680</v>
      </c>
      <c r="BT17" s="44">
        <v>0</v>
      </c>
      <c r="BU17" s="44" t="s">
        <v>30</v>
      </c>
      <c r="BV17" s="44">
        <v>1111</v>
      </c>
      <c r="BW17" s="44">
        <v>0</v>
      </c>
      <c r="BX17" s="44" t="s">
        <v>30</v>
      </c>
      <c r="BY17" s="44">
        <v>347</v>
      </c>
      <c r="BZ17" s="44">
        <v>0</v>
      </c>
      <c r="CA17" s="44" t="s">
        <v>30</v>
      </c>
      <c r="CB17" s="235">
        <v>214</v>
      </c>
      <c r="CC17" s="47">
        <v>3635</v>
      </c>
      <c r="CD17" s="47">
        <v>2901</v>
      </c>
      <c r="CE17" s="47">
        <v>1981</v>
      </c>
      <c r="CF17" s="47">
        <v>5668</v>
      </c>
      <c r="CG17" s="244"/>
      <c r="CH17" s="245"/>
      <c r="CI17" s="245"/>
      <c r="CJ17" s="245"/>
      <c r="CK17" s="245"/>
      <c r="CL17" s="248">
        <v>277</v>
      </c>
      <c r="CM17" s="248">
        <v>3447</v>
      </c>
      <c r="CN17" s="248">
        <v>4217</v>
      </c>
      <c r="CO17" s="248">
        <v>3113</v>
      </c>
      <c r="CP17" s="248">
        <v>8377</v>
      </c>
      <c r="CQ17" s="46"/>
      <c r="CR17" s="46"/>
      <c r="CS17" s="47"/>
      <c r="CT17" s="47"/>
      <c r="CU17" s="47"/>
      <c r="CV17" s="46">
        <v>151</v>
      </c>
      <c r="CW17" s="46">
        <v>3823</v>
      </c>
      <c r="CX17" s="47">
        <v>1585</v>
      </c>
      <c r="CY17" s="47">
        <v>849</v>
      </c>
      <c r="CZ17" s="47">
        <v>2959</v>
      </c>
      <c r="DA17" s="46">
        <v>0</v>
      </c>
      <c r="DB17" s="46">
        <v>0</v>
      </c>
      <c r="DC17" s="47">
        <v>0</v>
      </c>
      <c r="DD17" s="47">
        <v>0</v>
      </c>
      <c r="DE17" s="48">
        <v>0</v>
      </c>
    </row>
    <row r="18" spans="2:116" ht="15" customHeight="1" outlineLevel="1" x14ac:dyDescent="0.3">
      <c r="B18" s="38" t="s">
        <v>90</v>
      </c>
      <c r="C18" s="49">
        <v>45452</v>
      </c>
      <c r="D18" s="49">
        <v>45816</v>
      </c>
      <c r="E18" s="49">
        <v>45278</v>
      </c>
      <c r="F18" s="49">
        <v>45649</v>
      </c>
      <c r="G18" s="49">
        <v>46048</v>
      </c>
      <c r="H18" s="40" t="s">
        <v>104</v>
      </c>
      <c r="I18" s="41" t="s">
        <v>100</v>
      </c>
      <c r="J18" s="110">
        <v>9825</v>
      </c>
      <c r="K18" s="46">
        <v>18941</v>
      </c>
      <c r="L18" s="111">
        <v>5896</v>
      </c>
      <c r="M18" s="46">
        <v>8871</v>
      </c>
      <c r="N18" s="134">
        <v>0</v>
      </c>
      <c r="O18" s="42" t="s">
        <v>30</v>
      </c>
      <c r="P18" s="104">
        <v>0</v>
      </c>
      <c r="Q18" s="110">
        <v>0</v>
      </c>
      <c r="R18" s="46"/>
      <c r="S18" s="46">
        <v>0</v>
      </c>
      <c r="T18" s="134">
        <v>0</v>
      </c>
      <c r="U18" s="42" t="s">
        <v>30</v>
      </c>
      <c r="V18" s="43"/>
      <c r="W18" s="44"/>
      <c r="X18" s="44"/>
      <c r="Y18" s="44">
        <v>1301</v>
      </c>
      <c r="Z18" s="44">
        <v>797</v>
      </c>
      <c r="AA18" s="44">
        <v>504</v>
      </c>
      <c r="AB18" s="46">
        <v>8700</v>
      </c>
      <c r="AC18" s="46">
        <v>360</v>
      </c>
      <c r="AD18" s="46">
        <v>8340</v>
      </c>
      <c r="AE18" s="134">
        <v>0</v>
      </c>
      <c r="AF18" s="134">
        <v>0</v>
      </c>
      <c r="AG18" s="134">
        <v>0</v>
      </c>
      <c r="AH18" s="42" t="s">
        <v>30</v>
      </c>
      <c r="AI18" s="221">
        <v>1306</v>
      </c>
      <c r="AJ18" s="222">
        <v>411</v>
      </c>
      <c r="AK18" s="110">
        <v>4862</v>
      </c>
      <c r="AL18" s="46">
        <v>3765</v>
      </c>
      <c r="AM18" s="134">
        <v>0</v>
      </c>
      <c r="AN18" s="44" t="s">
        <v>30</v>
      </c>
      <c r="AO18" s="44">
        <v>2584</v>
      </c>
      <c r="AP18" s="46">
        <v>1846</v>
      </c>
      <c r="AQ18" s="134">
        <v>0</v>
      </c>
      <c r="AR18" s="44" t="s">
        <v>30</v>
      </c>
      <c r="AS18" s="44">
        <v>2278</v>
      </c>
      <c r="AT18" s="46">
        <v>1331</v>
      </c>
      <c r="AU18" s="134">
        <v>0</v>
      </c>
      <c r="AV18" s="44" t="s">
        <v>30</v>
      </c>
      <c r="AW18" s="44">
        <v>1530</v>
      </c>
      <c r="AX18" s="46">
        <v>1170</v>
      </c>
      <c r="AY18" s="134">
        <v>0</v>
      </c>
      <c r="AZ18" s="44" t="s">
        <v>30</v>
      </c>
      <c r="BA18" s="44">
        <v>748</v>
      </c>
      <c r="BB18" s="46">
        <v>161</v>
      </c>
      <c r="BC18" s="134">
        <v>0</v>
      </c>
      <c r="BD18" s="44" t="s">
        <v>30</v>
      </c>
      <c r="BE18" s="46">
        <v>240</v>
      </c>
      <c r="BF18" s="134">
        <v>0</v>
      </c>
      <c r="BG18" s="44" t="s">
        <v>30</v>
      </c>
      <c r="BH18" s="46">
        <v>161</v>
      </c>
      <c r="BI18" s="134">
        <v>0</v>
      </c>
      <c r="BJ18" s="44" t="s">
        <v>30</v>
      </c>
      <c r="BK18" s="46">
        <v>159</v>
      </c>
      <c r="BL18" s="134">
        <v>0</v>
      </c>
      <c r="BM18" s="42" t="s">
        <v>30</v>
      </c>
      <c r="BN18" s="220">
        <v>1306</v>
      </c>
      <c r="BO18" s="221">
        <v>411</v>
      </c>
      <c r="BP18" s="221">
        <v>3765</v>
      </c>
      <c r="BQ18" s="221">
        <v>0</v>
      </c>
      <c r="BR18" s="221" t="s">
        <v>30</v>
      </c>
      <c r="BS18" s="221">
        <v>1846</v>
      </c>
      <c r="BT18" s="221">
        <v>0</v>
      </c>
      <c r="BU18" s="221" t="s">
        <v>30</v>
      </c>
      <c r="BV18" s="221">
        <v>1331</v>
      </c>
      <c r="BW18" s="221">
        <v>0</v>
      </c>
      <c r="BX18" s="221" t="s">
        <v>30</v>
      </c>
      <c r="BY18" s="221">
        <v>240</v>
      </c>
      <c r="BZ18" s="221">
        <v>0</v>
      </c>
      <c r="CA18" s="221" t="s">
        <v>30</v>
      </c>
      <c r="CB18" s="236">
        <v>224.5</v>
      </c>
      <c r="CC18" s="136">
        <v>3054.5</v>
      </c>
      <c r="CD18" s="136">
        <v>3008</v>
      </c>
      <c r="CE18" s="136">
        <v>1939</v>
      </c>
      <c r="CF18" s="136">
        <v>5680</v>
      </c>
      <c r="CG18" s="244"/>
      <c r="CH18" s="245"/>
      <c r="CI18" s="245"/>
      <c r="CJ18" s="245"/>
      <c r="CK18" s="245"/>
      <c r="CL18" s="248">
        <v>309</v>
      </c>
      <c r="CM18" s="248">
        <v>3172</v>
      </c>
      <c r="CN18" s="248">
        <v>4042</v>
      </c>
      <c r="CO18" s="248">
        <v>2581</v>
      </c>
      <c r="CP18" s="248">
        <v>8837</v>
      </c>
      <c r="CQ18" s="46"/>
      <c r="CR18" s="46"/>
      <c r="CS18" s="47"/>
      <c r="CT18" s="47"/>
      <c r="CU18" s="47"/>
      <c r="CV18" s="46">
        <v>140</v>
      </c>
      <c r="CW18" s="46">
        <v>2937</v>
      </c>
      <c r="CX18" s="47">
        <v>1974</v>
      </c>
      <c r="CY18" s="47">
        <v>1297</v>
      </c>
      <c r="CZ18" s="47">
        <v>2523</v>
      </c>
      <c r="DA18" s="135">
        <v>0</v>
      </c>
      <c r="DB18" s="135">
        <v>0</v>
      </c>
      <c r="DC18" s="136">
        <v>0</v>
      </c>
      <c r="DD18" s="136">
        <v>0</v>
      </c>
      <c r="DE18" s="137">
        <v>0</v>
      </c>
    </row>
    <row r="19" spans="2:116" ht="15" customHeight="1" outlineLevel="1" thickBot="1" x14ac:dyDescent="0.35">
      <c r="B19" s="50" t="s">
        <v>90</v>
      </c>
      <c r="C19" s="51">
        <v>45453</v>
      </c>
      <c r="D19" s="51">
        <v>45817</v>
      </c>
      <c r="E19" s="51">
        <v>45279</v>
      </c>
      <c r="F19" s="51">
        <v>45650</v>
      </c>
      <c r="G19" s="51">
        <v>46049</v>
      </c>
      <c r="H19" s="52" t="s">
        <v>105</v>
      </c>
      <c r="I19" s="53" t="s">
        <v>100</v>
      </c>
      <c r="J19" s="112">
        <v>7276</v>
      </c>
      <c r="K19" s="57">
        <v>23531</v>
      </c>
      <c r="L19" s="113">
        <v>5919</v>
      </c>
      <c r="M19" s="57">
        <v>8919</v>
      </c>
      <c r="N19" s="138">
        <v>0</v>
      </c>
      <c r="O19" s="54" t="s">
        <v>30</v>
      </c>
      <c r="P19" s="105">
        <v>0</v>
      </c>
      <c r="Q19" s="112">
        <v>0</v>
      </c>
      <c r="R19" s="57"/>
      <c r="S19" s="57">
        <v>0</v>
      </c>
      <c r="T19" s="138">
        <v>0</v>
      </c>
      <c r="U19" s="54" t="s">
        <v>30</v>
      </c>
      <c r="V19" s="55">
        <v>3361</v>
      </c>
      <c r="W19" s="56">
        <v>120</v>
      </c>
      <c r="X19" s="56">
        <v>3241</v>
      </c>
      <c r="Y19" s="56">
        <v>1570</v>
      </c>
      <c r="Z19" s="56">
        <v>927</v>
      </c>
      <c r="AA19" s="56">
        <v>643</v>
      </c>
      <c r="AB19" s="57">
        <v>5544</v>
      </c>
      <c r="AC19" s="57">
        <v>391</v>
      </c>
      <c r="AD19" s="57">
        <v>5153</v>
      </c>
      <c r="AE19" s="138">
        <v>0</v>
      </c>
      <c r="AF19" s="138">
        <v>0</v>
      </c>
      <c r="AG19" s="138">
        <v>0</v>
      </c>
      <c r="AH19" s="54" t="s">
        <v>30</v>
      </c>
      <c r="AI19" s="56">
        <v>1092</v>
      </c>
      <c r="AJ19" s="54">
        <v>556</v>
      </c>
      <c r="AK19" s="112">
        <v>5526</v>
      </c>
      <c r="AL19" s="57">
        <v>4800</v>
      </c>
      <c r="AM19" s="138">
        <v>0</v>
      </c>
      <c r="AN19" s="56" t="s">
        <v>30</v>
      </c>
      <c r="AO19" s="56">
        <v>2953</v>
      </c>
      <c r="AP19" s="57">
        <v>2004</v>
      </c>
      <c r="AQ19" s="138">
        <v>0</v>
      </c>
      <c r="AR19" s="56" t="s">
        <v>30</v>
      </c>
      <c r="AS19" s="56">
        <v>2573</v>
      </c>
      <c r="AT19" s="57">
        <v>1829</v>
      </c>
      <c r="AU19" s="138">
        <v>0</v>
      </c>
      <c r="AV19" s="56" t="s">
        <v>30</v>
      </c>
      <c r="AW19" s="56">
        <v>1946</v>
      </c>
      <c r="AX19" s="57">
        <v>1649</v>
      </c>
      <c r="AY19" s="138">
        <v>0</v>
      </c>
      <c r="AZ19" s="56" t="s">
        <v>30</v>
      </c>
      <c r="BA19" s="56">
        <v>627</v>
      </c>
      <c r="BB19" s="57">
        <v>180</v>
      </c>
      <c r="BC19" s="138">
        <v>0</v>
      </c>
      <c r="BD19" s="56" t="s">
        <v>30</v>
      </c>
      <c r="BE19" s="57">
        <v>1116</v>
      </c>
      <c r="BF19" s="138">
        <v>0</v>
      </c>
      <c r="BG19" s="56" t="s">
        <v>30</v>
      </c>
      <c r="BH19" s="57">
        <v>1008</v>
      </c>
      <c r="BI19" s="138">
        <v>0</v>
      </c>
      <c r="BJ19" s="56" t="s">
        <v>30</v>
      </c>
      <c r="BK19" s="57">
        <v>1017</v>
      </c>
      <c r="BL19" s="138">
        <v>0</v>
      </c>
      <c r="BM19" s="54" t="s">
        <v>30</v>
      </c>
      <c r="BN19" s="55">
        <v>1092</v>
      </c>
      <c r="BO19" s="56">
        <v>556</v>
      </c>
      <c r="BP19" s="56">
        <v>4800</v>
      </c>
      <c r="BQ19" s="56">
        <v>0</v>
      </c>
      <c r="BR19" s="56" t="s">
        <v>30</v>
      </c>
      <c r="BS19" s="56">
        <v>2004</v>
      </c>
      <c r="BT19" s="56">
        <v>0</v>
      </c>
      <c r="BU19" s="56" t="s">
        <v>30</v>
      </c>
      <c r="BV19" s="56">
        <v>1829</v>
      </c>
      <c r="BW19" s="56">
        <v>0</v>
      </c>
      <c r="BX19" s="56" t="s">
        <v>30</v>
      </c>
      <c r="BY19" s="56">
        <v>1116</v>
      </c>
      <c r="BZ19" s="56">
        <v>0</v>
      </c>
      <c r="CA19" s="56" t="s">
        <v>30</v>
      </c>
      <c r="CB19" s="237">
        <v>164.5</v>
      </c>
      <c r="CC19" s="58">
        <v>3040.5</v>
      </c>
      <c r="CD19" s="58">
        <v>3517.5</v>
      </c>
      <c r="CE19" s="58">
        <v>2786.5</v>
      </c>
      <c r="CF19" s="58">
        <v>6716</v>
      </c>
      <c r="CG19" s="246"/>
      <c r="CH19" s="247"/>
      <c r="CI19" s="247"/>
      <c r="CJ19" s="247"/>
      <c r="CK19" s="247"/>
      <c r="CL19" s="249">
        <v>217</v>
      </c>
      <c r="CM19" s="249">
        <v>2224</v>
      </c>
      <c r="CN19" s="249">
        <v>5576</v>
      </c>
      <c r="CO19" s="249">
        <v>4393</v>
      </c>
      <c r="CP19" s="249">
        <v>11121</v>
      </c>
      <c r="CQ19" s="57"/>
      <c r="CR19" s="57"/>
      <c r="CS19" s="58"/>
      <c r="CT19" s="58"/>
      <c r="CU19" s="58"/>
      <c r="CV19" s="57">
        <v>112</v>
      </c>
      <c r="CW19" s="57">
        <v>3857</v>
      </c>
      <c r="CX19" s="58">
        <v>1459</v>
      </c>
      <c r="CY19" s="58">
        <v>1180</v>
      </c>
      <c r="CZ19" s="58">
        <v>2311</v>
      </c>
      <c r="DA19" s="57">
        <v>0</v>
      </c>
      <c r="DB19" s="57">
        <v>0</v>
      </c>
      <c r="DC19" s="58">
        <v>0</v>
      </c>
      <c r="DD19" s="58">
        <v>0</v>
      </c>
      <c r="DE19" s="59">
        <v>0</v>
      </c>
    </row>
    <row r="20" spans="2:116" ht="15" customHeight="1" x14ac:dyDescent="0.3">
      <c r="B20" s="115" t="s">
        <v>107</v>
      </c>
      <c r="C20" s="61">
        <v>45454</v>
      </c>
      <c r="D20" s="61">
        <v>45818</v>
      </c>
      <c r="E20" s="61">
        <v>45280</v>
      </c>
      <c r="F20" s="116">
        <v>45651</v>
      </c>
      <c r="G20" s="116">
        <v>46050</v>
      </c>
      <c r="H20" s="117" t="s">
        <v>106</v>
      </c>
      <c r="I20" s="103" t="s">
        <v>109</v>
      </c>
      <c r="J20" s="118">
        <v>24438</v>
      </c>
      <c r="K20" s="67">
        <v>32658</v>
      </c>
      <c r="L20" s="119">
        <v>5246</v>
      </c>
      <c r="M20" s="67">
        <v>9308</v>
      </c>
      <c r="N20" s="139">
        <v>35204</v>
      </c>
      <c r="O20" s="64" t="s">
        <v>30</v>
      </c>
      <c r="P20" s="106">
        <v>0</v>
      </c>
      <c r="Q20" s="118">
        <v>0</v>
      </c>
      <c r="R20" s="67"/>
      <c r="S20" s="67">
        <v>0</v>
      </c>
      <c r="T20" s="139">
        <v>0</v>
      </c>
      <c r="U20" s="64" t="s">
        <v>30</v>
      </c>
      <c r="V20" s="65">
        <v>5383</v>
      </c>
      <c r="W20" s="66">
        <v>194</v>
      </c>
      <c r="X20" s="66">
        <v>5189</v>
      </c>
      <c r="Y20" s="66">
        <v>1377</v>
      </c>
      <c r="Z20" s="66">
        <v>809</v>
      </c>
      <c r="AA20" s="66">
        <v>568</v>
      </c>
      <c r="AB20" s="67">
        <v>3825</v>
      </c>
      <c r="AC20" s="67">
        <v>410</v>
      </c>
      <c r="AD20" s="67">
        <v>3415</v>
      </c>
      <c r="AE20" s="139">
        <v>4053</v>
      </c>
      <c r="AF20" s="139">
        <v>365</v>
      </c>
      <c r="AG20" s="139">
        <v>3688</v>
      </c>
      <c r="AH20" s="64" t="s">
        <v>30</v>
      </c>
      <c r="AI20" s="66">
        <v>1705</v>
      </c>
      <c r="AJ20" s="64">
        <v>699</v>
      </c>
      <c r="AK20" s="118">
        <v>4363</v>
      </c>
      <c r="AL20" s="67">
        <v>3797</v>
      </c>
      <c r="AM20" s="139">
        <v>12123</v>
      </c>
      <c r="AN20" s="66" t="s">
        <v>30</v>
      </c>
      <c r="AO20" s="66">
        <v>2097</v>
      </c>
      <c r="AP20" s="67">
        <v>1736</v>
      </c>
      <c r="AQ20" s="139">
        <v>6004</v>
      </c>
      <c r="AR20" s="66" t="s">
        <v>30</v>
      </c>
      <c r="AS20" s="66">
        <v>2266</v>
      </c>
      <c r="AT20" s="67">
        <v>1571</v>
      </c>
      <c r="AU20" s="139">
        <v>6119</v>
      </c>
      <c r="AV20" s="66" t="s">
        <v>30</v>
      </c>
      <c r="AW20" s="66">
        <v>1838</v>
      </c>
      <c r="AX20" s="67">
        <v>1399</v>
      </c>
      <c r="AY20" s="139">
        <v>5997</v>
      </c>
      <c r="AZ20" s="66" t="s">
        <v>30</v>
      </c>
      <c r="BA20" s="66">
        <v>428</v>
      </c>
      <c r="BB20" s="67">
        <v>203</v>
      </c>
      <c r="BC20" s="139">
        <v>122</v>
      </c>
      <c r="BD20" s="66" t="s">
        <v>30</v>
      </c>
      <c r="BE20" s="67">
        <v>1674</v>
      </c>
      <c r="BF20" s="139">
        <v>188</v>
      </c>
      <c r="BG20" s="66" t="s">
        <v>30</v>
      </c>
      <c r="BH20" s="67">
        <v>919</v>
      </c>
      <c r="BI20" s="139">
        <v>125</v>
      </c>
      <c r="BJ20" s="66" t="s">
        <v>30</v>
      </c>
      <c r="BK20" s="67">
        <v>1394</v>
      </c>
      <c r="BL20" s="139">
        <v>126</v>
      </c>
      <c r="BM20" s="64" t="s">
        <v>30</v>
      </c>
      <c r="BN20" s="65">
        <v>1705</v>
      </c>
      <c r="BO20" s="66">
        <v>699</v>
      </c>
      <c r="BP20" s="66">
        <v>3797</v>
      </c>
      <c r="BQ20" s="66">
        <v>12123</v>
      </c>
      <c r="BR20" s="66" t="s">
        <v>1023</v>
      </c>
      <c r="BS20" s="66">
        <v>1736</v>
      </c>
      <c r="BT20" s="66">
        <v>6004</v>
      </c>
      <c r="BU20" s="66" t="s">
        <v>1023</v>
      </c>
      <c r="BV20" s="66">
        <v>1571</v>
      </c>
      <c r="BW20" s="66">
        <v>6119</v>
      </c>
      <c r="BX20" s="66" t="s">
        <v>1023</v>
      </c>
      <c r="BY20" s="66">
        <v>1674</v>
      </c>
      <c r="BZ20" s="66">
        <v>188</v>
      </c>
      <c r="CA20" s="66" t="s">
        <v>1024</v>
      </c>
      <c r="CB20" s="238">
        <v>276.25</v>
      </c>
      <c r="CC20" s="68">
        <v>2379.25</v>
      </c>
      <c r="CD20" s="68">
        <v>2630.75</v>
      </c>
      <c r="CE20" s="68">
        <v>2327</v>
      </c>
      <c r="CF20" s="68">
        <v>10299.25</v>
      </c>
      <c r="CG20" s="120">
        <v>248</v>
      </c>
      <c r="CH20" s="66">
        <v>1901</v>
      </c>
      <c r="CI20" s="66">
        <v>3411</v>
      </c>
      <c r="CJ20" s="66">
        <v>3165</v>
      </c>
      <c r="CK20" s="66">
        <v>15713</v>
      </c>
      <c r="CL20" s="250">
        <v>332</v>
      </c>
      <c r="CM20" s="250">
        <v>2540</v>
      </c>
      <c r="CN20" s="250">
        <v>4558</v>
      </c>
      <c r="CO20" s="250">
        <v>4230</v>
      </c>
      <c r="CP20" s="250">
        <v>20998</v>
      </c>
      <c r="CQ20" s="140">
        <v>469</v>
      </c>
      <c r="CR20" s="140">
        <v>510</v>
      </c>
      <c r="CS20" s="141">
        <v>1105</v>
      </c>
      <c r="CT20" s="141">
        <v>1061</v>
      </c>
      <c r="CU20" s="141">
        <v>2101</v>
      </c>
      <c r="CV20" s="67">
        <v>56</v>
      </c>
      <c r="CW20" s="67">
        <v>4566</v>
      </c>
      <c r="CX20" s="68">
        <v>1449</v>
      </c>
      <c r="CY20" s="68">
        <v>852</v>
      </c>
      <c r="CZ20" s="68">
        <v>2385</v>
      </c>
      <c r="DA20" s="139">
        <v>6090</v>
      </c>
      <c r="DB20" s="67">
        <v>14631</v>
      </c>
      <c r="DC20" s="68">
        <v>1965</v>
      </c>
      <c r="DD20" s="68">
        <v>3035</v>
      </c>
      <c r="DE20" s="69">
        <v>9483</v>
      </c>
    </row>
    <row r="21" spans="2:116" ht="15" customHeight="1" x14ac:dyDescent="0.3">
      <c r="B21" s="60" t="s">
        <v>107</v>
      </c>
      <c r="C21" s="61">
        <v>45455</v>
      </c>
      <c r="D21" s="61">
        <v>45819</v>
      </c>
      <c r="E21" s="61">
        <v>45281</v>
      </c>
      <c r="F21" s="61">
        <v>45652</v>
      </c>
      <c r="G21" s="61">
        <v>46051</v>
      </c>
      <c r="H21" s="62" t="s">
        <v>108</v>
      </c>
      <c r="I21" s="63" t="s">
        <v>109</v>
      </c>
      <c r="J21" s="118">
        <v>20045</v>
      </c>
      <c r="K21" s="67">
        <v>29575</v>
      </c>
      <c r="L21" s="119">
        <v>10199</v>
      </c>
      <c r="M21" s="67">
        <v>10560</v>
      </c>
      <c r="N21" s="139">
        <v>31716</v>
      </c>
      <c r="O21" s="64" t="s">
        <v>30</v>
      </c>
      <c r="P21" s="106">
        <v>0</v>
      </c>
      <c r="Q21" s="118">
        <v>0</v>
      </c>
      <c r="R21" s="67"/>
      <c r="S21" s="67">
        <v>0</v>
      </c>
      <c r="T21" s="139">
        <v>0</v>
      </c>
      <c r="U21" s="64" t="s">
        <v>30</v>
      </c>
      <c r="V21" s="65">
        <v>4870</v>
      </c>
      <c r="W21" s="66">
        <v>395</v>
      </c>
      <c r="X21" s="66">
        <v>4475</v>
      </c>
      <c r="Y21" s="66">
        <v>2095</v>
      </c>
      <c r="Z21" s="66">
        <v>1230</v>
      </c>
      <c r="AA21" s="66">
        <v>865</v>
      </c>
      <c r="AB21" s="67">
        <v>6515</v>
      </c>
      <c r="AC21" s="67">
        <v>616</v>
      </c>
      <c r="AD21" s="67">
        <v>5899</v>
      </c>
      <c r="AE21" s="139">
        <v>3884</v>
      </c>
      <c r="AF21" s="139">
        <v>1029</v>
      </c>
      <c r="AG21" s="139">
        <v>2855</v>
      </c>
      <c r="AH21" s="64" t="s">
        <v>30</v>
      </c>
      <c r="AI21" s="66">
        <v>2715</v>
      </c>
      <c r="AJ21" s="64">
        <v>463</v>
      </c>
      <c r="AK21" s="118">
        <v>10325</v>
      </c>
      <c r="AL21" s="67">
        <v>5113</v>
      </c>
      <c r="AM21" s="139">
        <v>12683</v>
      </c>
      <c r="AN21" s="66" t="s">
        <v>30</v>
      </c>
      <c r="AO21" s="66">
        <v>4284</v>
      </c>
      <c r="AP21" s="67">
        <v>2401</v>
      </c>
      <c r="AQ21" s="139">
        <v>7058</v>
      </c>
      <c r="AR21" s="66" t="s">
        <v>30</v>
      </c>
      <c r="AS21" s="66">
        <v>6041</v>
      </c>
      <c r="AT21" s="67">
        <v>1924</v>
      </c>
      <c r="AU21" s="139">
        <v>5625</v>
      </c>
      <c r="AV21" s="66" t="s">
        <v>30</v>
      </c>
      <c r="AW21" s="66">
        <v>3412</v>
      </c>
      <c r="AX21" s="67">
        <v>1834</v>
      </c>
      <c r="AY21" s="139">
        <v>5456</v>
      </c>
      <c r="AZ21" s="66" t="s">
        <v>30</v>
      </c>
      <c r="BA21" s="66">
        <v>2629</v>
      </c>
      <c r="BB21" s="67">
        <v>131</v>
      </c>
      <c r="BC21" s="139">
        <v>169</v>
      </c>
      <c r="BD21" s="66" t="s">
        <v>30</v>
      </c>
      <c r="BE21" s="67">
        <v>765</v>
      </c>
      <c r="BF21" s="139">
        <v>639</v>
      </c>
      <c r="BG21" s="66" t="s">
        <v>30</v>
      </c>
      <c r="BH21" s="67">
        <v>575</v>
      </c>
      <c r="BI21" s="139">
        <v>559</v>
      </c>
      <c r="BJ21" s="66" t="s">
        <v>30</v>
      </c>
      <c r="BK21" s="67">
        <v>952</v>
      </c>
      <c r="BL21" s="139">
        <v>347</v>
      </c>
      <c r="BM21" s="64" t="s">
        <v>30</v>
      </c>
      <c r="BN21" s="65">
        <v>2715</v>
      </c>
      <c r="BO21" s="66">
        <v>463</v>
      </c>
      <c r="BP21" s="66">
        <v>5113</v>
      </c>
      <c r="BQ21" s="66">
        <v>12683</v>
      </c>
      <c r="BR21" s="66" t="s">
        <v>1025</v>
      </c>
      <c r="BS21" s="66">
        <v>2401</v>
      </c>
      <c r="BT21" s="66">
        <v>7058</v>
      </c>
      <c r="BU21" s="66" t="s">
        <v>1025</v>
      </c>
      <c r="BV21" s="66">
        <v>1924</v>
      </c>
      <c r="BW21" s="66">
        <v>5625</v>
      </c>
      <c r="BX21" s="66" t="s">
        <v>1026</v>
      </c>
      <c r="BY21" s="66">
        <v>765</v>
      </c>
      <c r="BZ21" s="66">
        <v>639</v>
      </c>
      <c r="CA21" s="66" t="s">
        <v>1027</v>
      </c>
      <c r="CB21" s="238">
        <v>1233.75</v>
      </c>
      <c r="CC21" s="68">
        <v>4452.25</v>
      </c>
      <c r="CD21" s="68">
        <v>3537.5</v>
      </c>
      <c r="CE21" s="68">
        <v>3441</v>
      </c>
      <c r="CF21" s="68">
        <v>4930.25</v>
      </c>
      <c r="CG21" s="120">
        <v>259</v>
      </c>
      <c r="CH21" s="66">
        <v>9205</v>
      </c>
      <c r="CI21" s="66">
        <v>4017</v>
      </c>
      <c r="CJ21" s="66">
        <v>4513</v>
      </c>
      <c r="CK21" s="66">
        <v>2051</v>
      </c>
      <c r="CL21" s="66">
        <v>700</v>
      </c>
      <c r="CM21" s="66">
        <v>3380</v>
      </c>
      <c r="CN21" s="66">
        <v>6950</v>
      </c>
      <c r="CO21" s="66">
        <v>6041</v>
      </c>
      <c r="CP21" s="66">
        <v>12504</v>
      </c>
      <c r="CQ21" s="67">
        <v>3843</v>
      </c>
      <c r="CR21" s="67">
        <v>586</v>
      </c>
      <c r="CS21" s="68">
        <v>1454</v>
      </c>
      <c r="CT21" s="68">
        <v>1627</v>
      </c>
      <c r="CU21" s="68">
        <v>2689</v>
      </c>
      <c r="CV21" s="67">
        <v>133</v>
      </c>
      <c r="CW21" s="67">
        <v>4638</v>
      </c>
      <c r="CX21" s="68">
        <v>1729</v>
      </c>
      <c r="CY21" s="68">
        <v>1583</v>
      </c>
      <c r="CZ21" s="68">
        <v>2477</v>
      </c>
      <c r="DA21" s="139">
        <v>1638</v>
      </c>
      <c r="DB21" s="67">
        <v>16326</v>
      </c>
      <c r="DC21" s="68">
        <v>2681</v>
      </c>
      <c r="DD21" s="68">
        <v>3601</v>
      </c>
      <c r="DE21" s="69">
        <v>7470</v>
      </c>
      <c r="DF21" s="14"/>
      <c r="DG21" s="14"/>
      <c r="DH21" s="14"/>
      <c r="DI21" s="14"/>
      <c r="DJ21" s="14"/>
      <c r="DK21" s="14"/>
      <c r="DL21" s="14"/>
    </row>
    <row r="22" spans="2:116" ht="15" customHeight="1" x14ac:dyDescent="0.3">
      <c r="B22" s="38" t="s">
        <v>107</v>
      </c>
      <c r="C22" s="70">
        <v>45456</v>
      </c>
      <c r="D22" s="70">
        <v>45820</v>
      </c>
      <c r="E22" s="70">
        <v>45282</v>
      </c>
      <c r="F22" s="70">
        <v>45653</v>
      </c>
      <c r="G22" s="70">
        <v>46052</v>
      </c>
      <c r="H22" s="40" t="s">
        <v>110</v>
      </c>
      <c r="I22" s="41" t="s">
        <v>109</v>
      </c>
      <c r="J22" s="110">
        <v>10834</v>
      </c>
      <c r="K22" s="46">
        <v>34768</v>
      </c>
      <c r="L22" s="111">
        <v>8454</v>
      </c>
      <c r="M22" s="46">
        <v>10772</v>
      </c>
      <c r="N22" s="139">
        <v>25881</v>
      </c>
      <c r="O22" s="42" t="s">
        <v>30</v>
      </c>
      <c r="P22" s="104">
        <v>0</v>
      </c>
      <c r="Q22" s="110">
        <v>0</v>
      </c>
      <c r="R22" s="46"/>
      <c r="S22" s="46">
        <v>0</v>
      </c>
      <c r="T22" s="132">
        <v>0</v>
      </c>
      <c r="U22" s="42" t="s">
        <v>30</v>
      </c>
      <c r="V22" s="43">
        <v>5268</v>
      </c>
      <c r="W22" s="44">
        <v>567</v>
      </c>
      <c r="X22" s="44">
        <v>4701</v>
      </c>
      <c r="Y22" s="44">
        <v>1609</v>
      </c>
      <c r="Z22" s="44">
        <v>903</v>
      </c>
      <c r="AA22" s="44">
        <v>706</v>
      </c>
      <c r="AB22" s="46">
        <v>6033</v>
      </c>
      <c r="AC22" s="46">
        <v>906</v>
      </c>
      <c r="AD22" s="46">
        <v>5127</v>
      </c>
      <c r="AE22" s="132">
        <v>2310</v>
      </c>
      <c r="AF22" s="132">
        <v>539</v>
      </c>
      <c r="AG22" s="132">
        <v>1771</v>
      </c>
      <c r="AH22" s="42" t="s">
        <v>30</v>
      </c>
      <c r="AI22" s="44">
        <v>3134</v>
      </c>
      <c r="AJ22" s="42">
        <v>661</v>
      </c>
      <c r="AK22" s="110">
        <v>7539</v>
      </c>
      <c r="AL22" s="46">
        <v>7254</v>
      </c>
      <c r="AM22" s="132">
        <v>6451</v>
      </c>
      <c r="AN22" s="44" t="s">
        <v>30</v>
      </c>
      <c r="AO22" s="44">
        <v>3565</v>
      </c>
      <c r="AP22" s="46">
        <v>3714</v>
      </c>
      <c r="AQ22" s="132">
        <v>3581</v>
      </c>
      <c r="AR22" s="44" t="s">
        <v>30</v>
      </c>
      <c r="AS22" s="44">
        <v>3974</v>
      </c>
      <c r="AT22" s="46">
        <v>2538</v>
      </c>
      <c r="AU22" s="132">
        <v>2870</v>
      </c>
      <c r="AV22" s="44" t="s">
        <v>30</v>
      </c>
      <c r="AW22" s="44">
        <v>1814</v>
      </c>
      <c r="AX22" s="46">
        <v>2449</v>
      </c>
      <c r="AY22" s="132">
        <v>2704</v>
      </c>
      <c r="AZ22" s="44" t="s">
        <v>30</v>
      </c>
      <c r="BA22" s="44">
        <v>2160</v>
      </c>
      <c r="BB22" s="46">
        <v>168</v>
      </c>
      <c r="BC22" s="132">
        <v>166</v>
      </c>
      <c r="BD22" s="44" t="s">
        <v>30</v>
      </c>
      <c r="BE22" s="46">
        <v>1659</v>
      </c>
      <c r="BF22" s="132">
        <v>869</v>
      </c>
      <c r="BG22" s="44" t="s">
        <v>30</v>
      </c>
      <c r="BH22" s="46">
        <v>1197</v>
      </c>
      <c r="BI22" s="132">
        <v>799</v>
      </c>
      <c r="BJ22" s="44" t="s">
        <v>30</v>
      </c>
      <c r="BK22" s="46">
        <v>1419</v>
      </c>
      <c r="BL22" s="132">
        <v>343</v>
      </c>
      <c r="BM22" s="42" t="s">
        <v>30</v>
      </c>
      <c r="BN22" s="43">
        <v>3134</v>
      </c>
      <c r="BO22" s="44">
        <v>661</v>
      </c>
      <c r="BP22" s="44">
        <v>7254</v>
      </c>
      <c r="BQ22" s="44">
        <v>6451</v>
      </c>
      <c r="BR22" s="44" t="s">
        <v>1026</v>
      </c>
      <c r="BS22" s="44">
        <v>3714</v>
      </c>
      <c r="BT22" s="44">
        <v>3581</v>
      </c>
      <c r="BU22" s="44" t="s">
        <v>1026</v>
      </c>
      <c r="BV22" s="44">
        <v>2538</v>
      </c>
      <c r="BW22" s="44">
        <v>2870</v>
      </c>
      <c r="BX22" s="44" t="s">
        <v>1026</v>
      </c>
      <c r="BY22" s="44">
        <v>1659</v>
      </c>
      <c r="BZ22" s="44">
        <v>869</v>
      </c>
      <c r="CA22" s="44" t="s">
        <v>1023</v>
      </c>
      <c r="CB22" s="235">
        <v>887.5</v>
      </c>
      <c r="CC22" s="47">
        <v>2536.5</v>
      </c>
      <c r="CD22" s="47">
        <v>3446.25</v>
      </c>
      <c r="CE22" s="47">
        <v>3637.75</v>
      </c>
      <c r="CF22" s="47">
        <v>5699</v>
      </c>
      <c r="CG22" s="45">
        <v>183</v>
      </c>
      <c r="CH22" s="44">
        <v>1688</v>
      </c>
      <c r="CI22" s="44">
        <v>2647</v>
      </c>
      <c r="CJ22" s="44">
        <v>3619</v>
      </c>
      <c r="CK22" s="44">
        <v>2697</v>
      </c>
      <c r="CL22" s="44">
        <v>516</v>
      </c>
      <c r="CM22" s="44">
        <v>5096</v>
      </c>
      <c r="CN22" s="44">
        <v>7983</v>
      </c>
      <c r="CO22" s="44">
        <v>7028</v>
      </c>
      <c r="CP22" s="44">
        <v>14145</v>
      </c>
      <c r="CQ22" s="46">
        <v>2676</v>
      </c>
      <c r="CR22" s="46">
        <v>553</v>
      </c>
      <c r="CS22" s="47">
        <v>1031</v>
      </c>
      <c r="CT22" s="47">
        <v>1554</v>
      </c>
      <c r="CU22" s="47">
        <v>2640</v>
      </c>
      <c r="CV22" s="46">
        <v>175</v>
      </c>
      <c r="CW22" s="46">
        <v>2809</v>
      </c>
      <c r="CX22" s="47">
        <v>2124</v>
      </c>
      <c r="CY22" s="47">
        <v>2350</v>
      </c>
      <c r="CZ22" s="47">
        <v>3314</v>
      </c>
      <c r="DA22" s="46">
        <v>474</v>
      </c>
      <c r="DB22" s="133">
        <v>16960</v>
      </c>
      <c r="DC22" s="47">
        <v>2111</v>
      </c>
      <c r="DD22" s="47">
        <v>2552</v>
      </c>
      <c r="DE22" s="48">
        <v>3784</v>
      </c>
      <c r="DF22" s="15"/>
      <c r="DG22" s="71"/>
      <c r="DH22" s="71"/>
      <c r="DI22" s="71"/>
      <c r="DJ22" s="71"/>
      <c r="DK22" s="71"/>
    </row>
    <row r="23" spans="2:116" ht="15" customHeight="1" x14ac:dyDescent="0.3">
      <c r="B23" s="38" t="s">
        <v>107</v>
      </c>
      <c r="C23" s="70">
        <v>45457</v>
      </c>
      <c r="D23" s="70">
        <v>45821</v>
      </c>
      <c r="E23" s="70">
        <v>45283</v>
      </c>
      <c r="F23" s="70">
        <v>45654</v>
      </c>
      <c r="G23" s="70">
        <v>46053</v>
      </c>
      <c r="H23" s="40" t="s">
        <v>111</v>
      </c>
      <c r="I23" s="41" t="s">
        <v>109</v>
      </c>
      <c r="J23" s="110">
        <v>9792</v>
      </c>
      <c r="K23" s="46">
        <v>30097</v>
      </c>
      <c r="L23" s="111">
        <v>5180</v>
      </c>
      <c r="M23" s="46">
        <v>8775</v>
      </c>
      <c r="N23" s="132">
        <v>24467</v>
      </c>
      <c r="O23" s="42" t="s">
        <v>30</v>
      </c>
      <c r="P23" s="104">
        <v>0</v>
      </c>
      <c r="Q23" s="110">
        <v>0</v>
      </c>
      <c r="R23" s="46"/>
      <c r="S23" s="46">
        <v>0</v>
      </c>
      <c r="T23" s="132">
        <v>0</v>
      </c>
      <c r="U23" s="42" t="s">
        <v>30</v>
      </c>
      <c r="V23" s="43">
        <v>3912</v>
      </c>
      <c r="W23" s="44">
        <v>393</v>
      </c>
      <c r="X23" s="44">
        <v>3519</v>
      </c>
      <c r="Y23" s="44">
        <v>765</v>
      </c>
      <c r="Z23" s="44">
        <v>389</v>
      </c>
      <c r="AA23" s="44">
        <v>376</v>
      </c>
      <c r="AB23" s="46">
        <v>4539</v>
      </c>
      <c r="AC23" s="46">
        <v>530</v>
      </c>
      <c r="AD23" s="46">
        <v>4009</v>
      </c>
      <c r="AE23" s="132">
        <v>1765</v>
      </c>
      <c r="AF23" s="132">
        <v>494</v>
      </c>
      <c r="AG23" s="132">
        <v>1271</v>
      </c>
      <c r="AH23" s="42" t="s">
        <v>30</v>
      </c>
      <c r="AI23" s="44">
        <v>3304</v>
      </c>
      <c r="AJ23" s="42">
        <v>548</v>
      </c>
      <c r="AK23" s="110">
        <v>5405</v>
      </c>
      <c r="AL23" s="46">
        <v>6284</v>
      </c>
      <c r="AM23" s="132">
        <v>5716</v>
      </c>
      <c r="AN23" s="44" t="s">
        <v>30</v>
      </c>
      <c r="AO23" s="44">
        <v>2141</v>
      </c>
      <c r="AP23" s="46">
        <v>3647</v>
      </c>
      <c r="AQ23" s="132">
        <v>3764</v>
      </c>
      <c r="AR23" s="44" t="s">
        <v>30</v>
      </c>
      <c r="AS23" s="44">
        <v>3264</v>
      </c>
      <c r="AT23" s="46">
        <v>2043</v>
      </c>
      <c r="AU23" s="132">
        <v>1952</v>
      </c>
      <c r="AV23" s="44" t="s">
        <v>30</v>
      </c>
      <c r="AW23" s="44">
        <v>2460</v>
      </c>
      <c r="AX23" s="46">
        <v>1825</v>
      </c>
      <c r="AY23" s="132">
        <v>1561</v>
      </c>
      <c r="AZ23" s="44" t="s">
        <v>30</v>
      </c>
      <c r="BA23" s="44">
        <v>804</v>
      </c>
      <c r="BB23" s="46">
        <v>244</v>
      </c>
      <c r="BC23" s="132">
        <v>391</v>
      </c>
      <c r="BD23" s="44" t="s">
        <v>30</v>
      </c>
      <c r="BE23" s="46">
        <v>873</v>
      </c>
      <c r="BF23" s="132">
        <v>422</v>
      </c>
      <c r="BG23" s="44" t="s">
        <v>30</v>
      </c>
      <c r="BH23" s="46">
        <v>569</v>
      </c>
      <c r="BI23" s="132">
        <v>363</v>
      </c>
      <c r="BJ23" s="44" t="s">
        <v>30</v>
      </c>
      <c r="BK23" s="46">
        <v>921</v>
      </c>
      <c r="BL23" s="132">
        <v>191</v>
      </c>
      <c r="BM23" s="42" t="s">
        <v>30</v>
      </c>
      <c r="BN23" s="43">
        <v>3304</v>
      </c>
      <c r="BO23" s="44">
        <v>548</v>
      </c>
      <c r="BP23" s="44">
        <v>6284</v>
      </c>
      <c r="BQ23" s="44">
        <v>5716</v>
      </c>
      <c r="BR23" s="44" t="s">
        <v>1026</v>
      </c>
      <c r="BS23" s="44">
        <v>3647</v>
      </c>
      <c r="BT23" s="44">
        <v>3764</v>
      </c>
      <c r="BU23" s="44" t="s">
        <v>1026</v>
      </c>
      <c r="BV23" s="44">
        <v>2043</v>
      </c>
      <c r="BW23" s="44">
        <v>1952</v>
      </c>
      <c r="BX23" s="44" t="s">
        <v>1028</v>
      </c>
      <c r="BY23" s="44">
        <v>873</v>
      </c>
      <c r="BZ23" s="44">
        <v>422</v>
      </c>
      <c r="CA23" s="44" t="s">
        <v>1023</v>
      </c>
      <c r="CB23" s="235">
        <v>215.25</v>
      </c>
      <c r="CC23" s="47">
        <v>2282.75</v>
      </c>
      <c r="CD23" s="47">
        <v>3337.75</v>
      </c>
      <c r="CE23" s="47">
        <v>2633.5</v>
      </c>
      <c r="CF23" s="47">
        <v>4991.75</v>
      </c>
      <c r="CG23" s="45">
        <v>259</v>
      </c>
      <c r="CH23" s="44">
        <v>1541</v>
      </c>
      <c r="CI23" s="44">
        <v>2479</v>
      </c>
      <c r="CJ23" s="44">
        <v>3059</v>
      </c>
      <c r="CK23" s="44">
        <v>2454</v>
      </c>
      <c r="CL23" s="44">
        <v>272</v>
      </c>
      <c r="CM23" s="44">
        <v>4951</v>
      </c>
      <c r="CN23" s="44">
        <v>7778</v>
      </c>
      <c r="CO23" s="44">
        <v>5108</v>
      </c>
      <c r="CP23" s="44">
        <v>11988</v>
      </c>
      <c r="CQ23" s="46">
        <v>192</v>
      </c>
      <c r="CR23" s="46">
        <v>421</v>
      </c>
      <c r="CS23" s="47">
        <v>1008</v>
      </c>
      <c r="CT23" s="47">
        <v>895</v>
      </c>
      <c r="CU23" s="47">
        <v>2664</v>
      </c>
      <c r="CV23" s="46">
        <v>138</v>
      </c>
      <c r="CW23" s="46">
        <v>2218</v>
      </c>
      <c r="CX23" s="47">
        <v>2086</v>
      </c>
      <c r="CY23" s="47">
        <v>1472</v>
      </c>
      <c r="CZ23" s="47">
        <v>2861</v>
      </c>
      <c r="DA23" s="46">
        <v>197</v>
      </c>
      <c r="DB23" s="133">
        <v>16783</v>
      </c>
      <c r="DC23" s="47">
        <v>1940</v>
      </c>
      <c r="DD23" s="47">
        <v>1917</v>
      </c>
      <c r="DE23" s="48">
        <v>3630</v>
      </c>
      <c r="DF23" s="15"/>
      <c r="DG23" s="15"/>
      <c r="DH23" s="15"/>
      <c r="DI23" s="15"/>
      <c r="DJ23" s="15"/>
      <c r="DK23" s="15"/>
    </row>
    <row r="24" spans="2:116" ht="15" customHeight="1" x14ac:dyDescent="0.3">
      <c r="B24" s="38" t="s">
        <v>107</v>
      </c>
      <c r="C24" s="70">
        <v>45458</v>
      </c>
      <c r="D24" s="70">
        <v>45822</v>
      </c>
      <c r="E24" s="70">
        <v>45284</v>
      </c>
      <c r="F24" s="70">
        <v>45655</v>
      </c>
      <c r="G24" s="70">
        <v>46054</v>
      </c>
      <c r="H24" s="40" t="s">
        <v>112</v>
      </c>
      <c r="I24" s="41" t="s">
        <v>109</v>
      </c>
      <c r="J24" s="110">
        <v>10068</v>
      </c>
      <c r="K24" s="46">
        <v>27860</v>
      </c>
      <c r="L24" s="111">
        <v>4389</v>
      </c>
      <c r="M24" s="46">
        <v>9166</v>
      </c>
      <c r="N24" s="132">
        <v>20042</v>
      </c>
      <c r="O24" s="42" t="s">
        <v>30</v>
      </c>
      <c r="P24" s="104">
        <v>0</v>
      </c>
      <c r="Q24" s="110">
        <v>0</v>
      </c>
      <c r="R24" s="46"/>
      <c r="S24" s="46">
        <v>0</v>
      </c>
      <c r="T24" s="132">
        <v>0</v>
      </c>
      <c r="U24" s="42" t="s">
        <v>30</v>
      </c>
      <c r="V24" s="43">
        <v>3339</v>
      </c>
      <c r="W24" s="44">
        <v>246</v>
      </c>
      <c r="X24" s="44">
        <v>3093</v>
      </c>
      <c r="Y24" s="44">
        <v>617</v>
      </c>
      <c r="Z24" s="44">
        <v>333</v>
      </c>
      <c r="AA24" s="44">
        <v>284</v>
      </c>
      <c r="AB24" s="46">
        <v>4744</v>
      </c>
      <c r="AC24" s="46">
        <v>396</v>
      </c>
      <c r="AD24" s="46">
        <v>4348</v>
      </c>
      <c r="AE24" s="132">
        <v>1444</v>
      </c>
      <c r="AF24" s="132">
        <v>344</v>
      </c>
      <c r="AG24" s="132">
        <v>1100</v>
      </c>
      <c r="AH24" s="42" t="s">
        <v>30</v>
      </c>
      <c r="AI24" s="44">
        <v>3961</v>
      </c>
      <c r="AJ24" s="42">
        <v>436</v>
      </c>
      <c r="AK24" s="110">
        <v>4370</v>
      </c>
      <c r="AL24" s="46">
        <v>5601</v>
      </c>
      <c r="AM24" s="132">
        <v>4865</v>
      </c>
      <c r="AN24" s="44" t="s">
        <v>30</v>
      </c>
      <c r="AO24" s="44">
        <v>2160</v>
      </c>
      <c r="AP24" s="46">
        <v>2995</v>
      </c>
      <c r="AQ24" s="132">
        <v>3557</v>
      </c>
      <c r="AR24" s="44" t="s">
        <v>30</v>
      </c>
      <c r="AS24" s="44">
        <v>2210</v>
      </c>
      <c r="AT24" s="46">
        <v>2232</v>
      </c>
      <c r="AU24" s="132">
        <v>1308</v>
      </c>
      <c r="AV24" s="44" t="s">
        <v>30</v>
      </c>
      <c r="AW24" s="44">
        <v>1437</v>
      </c>
      <c r="AX24" s="46">
        <v>2078</v>
      </c>
      <c r="AY24" s="132">
        <v>1191</v>
      </c>
      <c r="AZ24" s="44" t="s">
        <v>30</v>
      </c>
      <c r="BA24" s="44">
        <v>773</v>
      </c>
      <c r="BB24" s="46">
        <v>174</v>
      </c>
      <c r="BC24" s="132">
        <v>117</v>
      </c>
      <c r="BD24" s="44" t="s">
        <v>30</v>
      </c>
      <c r="BE24" s="46">
        <v>582</v>
      </c>
      <c r="BF24" s="132">
        <v>263</v>
      </c>
      <c r="BG24" s="44" t="s">
        <v>30</v>
      </c>
      <c r="BH24" s="46">
        <v>393</v>
      </c>
      <c r="BI24" s="132">
        <v>158</v>
      </c>
      <c r="BJ24" s="44" t="s">
        <v>30</v>
      </c>
      <c r="BK24" s="46">
        <v>641</v>
      </c>
      <c r="BL24" s="132">
        <v>180</v>
      </c>
      <c r="BM24" s="42" t="s">
        <v>30</v>
      </c>
      <c r="BN24" s="43">
        <v>3961</v>
      </c>
      <c r="BO24" s="44">
        <v>436</v>
      </c>
      <c r="BP24" s="44">
        <v>5601</v>
      </c>
      <c r="BQ24" s="44">
        <v>4865</v>
      </c>
      <c r="BR24" s="44" t="s">
        <v>1026</v>
      </c>
      <c r="BS24" s="44">
        <v>2995</v>
      </c>
      <c r="BT24" s="44">
        <v>3557</v>
      </c>
      <c r="BU24" s="44" t="s">
        <v>1028</v>
      </c>
      <c r="BV24" s="44">
        <v>2232</v>
      </c>
      <c r="BW24" s="44">
        <v>1308</v>
      </c>
      <c r="BX24" s="44" t="s">
        <v>1028</v>
      </c>
      <c r="BY24" s="44">
        <v>582</v>
      </c>
      <c r="BZ24" s="44">
        <v>263</v>
      </c>
      <c r="CA24" s="44" t="s">
        <v>1023</v>
      </c>
      <c r="CB24" s="235">
        <v>168.5</v>
      </c>
      <c r="CC24" s="47">
        <v>2360.75</v>
      </c>
      <c r="CD24" s="47">
        <v>3674.75</v>
      </c>
      <c r="CE24" s="47">
        <v>1737.25</v>
      </c>
      <c r="CF24" s="47">
        <v>4929.5</v>
      </c>
      <c r="CG24" s="45">
        <v>182</v>
      </c>
      <c r="CH24" s="44">
        <v>2018</v>
      </c>
      <c r="CI24" s="44">
        <v>2478</v>
      </c>
      <c r="CJ24" s="44">
        <v>2253</v>
      </c>
      <c r="CK24" s="44">
        <v>3137</v>
      </c>
      <c r="CL24" s="44">
        <v>231</v>
      </c>
      <c r="CM24" s="44">
        <v>4646</v>
      </c>
      <c r="CN24" s="44">
        <v>9032</v>
      </c>
      <c r="CO24" s="44">
        <v>2538</v>
      </c>
      <c r="CP24" s="44">
        <v>11413</v>
      </c>
      <c r="CQ24" s="46">
        <v>89</v>
      </c>
      <c r="CR24" s="46">
        <v>480</v>
      </c>
      <c r="CS24" s="47">
        <v>995</v>
      </c>
      <c r="CT24" s="47">
        <v>741</v>
      </c>
      <c r="CU24" s="47">
        <v>2084</v>
      </c>
      <c r="CV24" s="46">
        <v>172</v>
      </c>
      <c r="CW24" s="46">
        <v>2299</v>
      </c>
      <c r="CX24" s="47">
        <v>2194</v>
      </c>
      <c r="CY24" s="47">
        <v>1417</v>
      </c>
      <c r="CZ24" s="47">
        <v>3084</v>
      </c>
      <c r="DA24" s="46">
        <v>1500</v>
      </c>
      <c r="DB24" s="133">
        <v>11555</v>
      </c>
      <c r="DC24" s="47">
        <v>2431</v>
      </c>
      <c r="DD24" s="47">
        <v>1625</v>
      </c>
      <c r="DE24" s="48">
        <v>2931</v>
      </c>
      <c r="DF24" s="15"/>
      <c r="DG24" s="15"/>
      <c r="DH24" s="15"/>
      <c r="DI24" s="15"/>
      <c r="DJ24" s="15"/>
      <c r="DK24" s="15"/>
    </row>
    <row r="25" spans="2:116" ht="15" customHeight="1" x14ac:dyDescent="0.3">
      <c r="B25" s="38" t="s">
        <v>107</v>
      </c>
      <c r="C25" s="70">
        <v>45459</v>
      </c>
      <c r="D25" s="70">
        <v>45823</v>
      </c>
      <c r="E25" s="70">
        <v>45285</v>
      </c>
      <c r="F25" s="70">
        <v>45656</v>
      </c>
      <c r="G25" s="70">
        <v>46055</v>
      </c>
      <c r="H25" s="40" t="s">
        <v>113</v>
      </c>
      <c r="I25" s="41" t="s">
        <v>109</v>
      </c>
      <c r="J25" s="110">
        <v>6673</v>
      </c>
      <c r="K25" s="46">
        <v>20694</v>
      </c>
      <c r="L25" s="111">
        <v>6349</v>
      </c>
      <c r="M25" s="46">
        <v>9684</v>
      </c>
      <c r="N25" s="132">
        <v>16050</v>
      </c>
      <c r="O25" s="42" t="s">
        <v>30</v>
      </c>
      <c r="P25" s="104">
        <v>0</v>
      </c>
      <c r="Q25" s="110">
        <v>0</v>
      </c>
      <c r="R25" s="46"/>
      <c r="S25" s="46">
        <v>0</v>
      </c>
      <c r="T25" s="132">
        <v>0</v>
      </c>
      <c r="U25" s="42" t="s">
        <v>30</v>
      </c>
      <c r="V25" s="43">
        <v>2399</v>
      </c>
      <c r="W25" s="44">
        <v>141</v>
      </c>
      <c r="X25" s="44">
        <v>2258</v>
      </c>
      <c r="Y25" s="44">
        <v>790</v>
      </c>
      <c r="Z25" s="44">
        <v>392</v>
      </c>
      <c r="AA25" s="44">
        <v>398</v>
      </c>
      <c r="AB25" s="46">
        <v>5004</v>
      </c>
      <c r="AC25" s="46">
        <v>414</v>
      </c>
      <c r="AD25" s="46">
        <v>4590</v>
      </c>
      <c r="AE25" s="132">
        <v>2218</v>
      </c>
      <c r="AF25" s="132">
        <v>446</v>
      </c>
      <c r="AG25" s="132">
        <v>1772</v>
      </c>
      <c r="AH25" s="42" t="s">
        <v>30</v>
      </c>
      <c r="AI25" s="44">
        <v>2260</v>
      </c>
      <c r="AJ25" s="42">
        <v>600</v>
      </c>
      <c r="AK25" s="110">
        <v>5320</v>
      </c>
      <c r="AL25" s="46">
        <v>5864</v>
      </c>
      <c r="AM25" s="132">
        <v>5249</v>
      </c>
      <c r="AN25" s="44" t="s">
        <v>30</v>
      </c>
      <c r="AO25" s="44">
        <v>2559</v>
      </c>
      <c r="AP25" s="46">
        <v>3608</v>
      </c>
      <c r="AQ25" s="132">
        <v>3969</v>
      </c>
      <c r="AR25" s="44" t="s">
        <v>30</v>
      </c>
      <c r="AS25" s="44">
        <v>2761</v>
      </c>
      <c r="AT25" s="46">
        <v>1746</v>
      </c>
      <c r="AU25" s="132">
        <v>1280</v>
      </c>
      <c r="AV25" s="44" t="s">
        <v>30</v>
      </c>
      <c r="AW25" s="44">
        <v>1414</v>
      </c>
      <c r="AX25" s="46">
        <v>1644</v>
      </c>
      <c r="AY25" s="132">
        <v>1120</v>
      </c>
      <c r="AZ25" s="44" t="s">
        <v>30</v>
      </c>
      <c r="BA25" s="44">
        <v>1347</v>
      </c>
      <c r="BB25" s="46">
        <v>144</v>
      </c>
      <c r="BC25" s="132">
        <v>160</v>
      </c>
      <c r="BD25" s="44" t="s">
        <v>30</v>
      </c>
      <c r="BE25" s="46">
        <v>491</v>
      </c>
      <c r="BF25" s="132">
        <v>244</v>
      </c>
      <c r="BG25" s="44" t="s">
        <v>30</v>
      </c>
      <c r="BH25" s="46">
        <v>319</v>
      </c>
      <c r="BI25" s="132">
        <v>173</v>
      </c>
      <c r="BJ25" s="44" t="s">
        <v>30</v>
      </c>
      <c r="BK25" s="46">
        <v>567</v>
      </c>
      <c r="BL25" s="132">
        <v>129</v>
      </c>
      <c r="BM25" s="42" t="s">
        <v>30</v>
      </c>
      <c r="BN25" s="43">
        <v>2260</v>
      </c>
      <c r="BO25" s="44">
        <v>600</v>
      </c>
      <c r="BP25" s="44">
        <v>5864</v>
      </c>
      <c r="BQ25" s="44">
        <v>5249</v>
      </c>
      <c r="BR25" s="44" t="s">
        <v>1028</v>
      </c>
      <c r="BS25" s="44">
        <v>3608</v>
      </c>
      <c r="BT25" s="44">
        <v>3969</v>
      </c>
      <c r="BU25" s="44" t="s">
        <v>1028</v>
      </c>
      <c r="BV25" s="44">
        <v>1746</v>
      </c>
      <c r="BW25" s="44">
        <v>1280</v>
      </c>
      <c r="BX25" s="44" t="s">
        <v>1028</v>
      </c>
      <c r="BY25" s="44">
        <v>491</v>
      </c>
      <c r="BZ25" s="44">
        <v>244</v>
      </c>
      <c r="CA25" s="44" t="s">
        <v>1023</v>
      </c>
      <c r="CB25" s="235">
        <v>233.5</v>
      </c>
      <c r="CC25" s="47">
        <v>1694.25</v>
      </c>
      <c r="CD25" s="47">
        <v>2937.75</v>
      </c>
      <c r="CE25" s="47">
        <v>1580.5</v>
      </c>
      <c r="CF25" s="47">
        <v>4404</v>
      </c>
      <c r="CG25" s="45">
        <v>303</v>
      </c>
      <c r="CH25" s="44">
        <v>1288</v>
      </c>
      <c r="CI25" s="44">
        <v>2037</v>
      </c>
      <c r="CJ25" s="44">
        <v>1403</v>
      </c>
      <c r="CK25" s="44">
        <v>1642</v>
      </c>
      <c r="CL25" s="44">
        <v>217</v>
      </c>
      <c r="CM25" s="44">
        <v>2471</v>
      </c>
      <c r="CN25" s="44">
        <v>5930</v>
      </c>
      <c r="CO25" s="44">
        <v>2041</v>
      </c>
      <c r="CP25" s="44">
        <v>10035</v>
      </c>
      <c r="CQ25" s="46">
        <v>161</v>
      </c>
      <c r="CR25" s="46">
        <v>1241</v>
      </c>
      <c r="CS25" s="47">
        <v>1434</v>
      </c>
      <c r="CT25" s="47">
        <v>1023</v>
      </c>
      <c r="CU25" s="47">
        <v>2490</v>
      </c>
      <c r="CV25" s="46">
        <v>253</v>
      </c>
      <c r="CW25" s="46">
        <v>1777</v>
      </c>
      <c r="CX25" s="47">
        <v>2350</v>
      </c>
      <c r="CY25" s="47">
        <v>1855</v>
      </c>
      <c r="CZ25" s="47">
        <v>3449</v>
      </c>
      <c r="DA25" s="46">
        <v>626</v>
      </c>
      <c r="DB25" s="133">
        <v>7547</v>
      </c>
      <c r="DC25" s="47">
        <v>2212</v>
      </c>
      <c r="DD25" s="47">
        <v>2525</v>
      </c>
      <c r="DE25" s="48">
        <v>3140</v>
      </c>
      <c r="DF25" s="15"/>
      <c r="DG25" s="15"/>
      <c r="DH25" s="15"/>
      <c r="DI25" s="15"/>
      <c r="DJ25" s="15"/>
      <c r="DK25" s="15"/>
    </row>
    <row r="26" spans="2:116" ht="15" customHeight="1" x14ac:dyDescent="0.3">
      <c r="B26" s="38" t="s">
        <v>107</v>
      </c>
      <c r="C26" s="70">
        <v>45460</v>
      </c>
      <c r="D26" s="70">
        <v>45824</v>
      </c>
      <c r="E26" s="70">
        <v>45286</v>
      </c>
      <c r="F26" s="70">
        <v>45657</v>
      </c>
      <c r="G26" s="70">
        <v>46056</v>
      </c>
      <c r="H26" s="40" t="s">
        <v>114</v>
      </c>
      <c r="I26" s="41" t="s">
        <v>109</v>
      </c>
      <c r="J26" s="110">
        <v>8796</v>
      </c>
      <c r="K26" s="46">
        <v>27060</v>
      </c>
      <c r="L26" s="111">
        <v>5853</v>
      </c>
      <c r="M26" s="46">
        <v>9841</v>
      </c>
      <c r="N26" s="132">
        <v>17811</v>
      </c>
      <c r="O26" s="42" t="s">
        <v>30</v>
      </c>
      <c r="P26" s="104">
        <v>0</v>
      </c>
      <c r="Q26" s="110">
        <v>0</v>
      </c>
      <c r="R26" s="46"/>
      <c r="S26" s="46">
        <v>0</v>
      </c>
      <c r="T26" s="132">
        <v>0</v>
      </c>
      <c r="U26" s="42" t="s">
        <v>30</v>
      </c>
      <c r="V26" s="43">
        <v>2761</v>
      </c>
      <c r="W26" s="44">
        <v>267</v>
      </c>
      <c r="X26" s="44">
        <v>2494</v>
      </c>
      <c r="Y26" s="44">
        <v>782</v>
      </c>
      <c r="Z26" s="44">
        <v>420</v>
      </c>
      <c r="AA26" s="44">
        <v>362</v>
      </c>
      <c r="AB26" s="46">
        <v>5185</v>
      </c>
      <c r="AC26" s="46">
        <v>1201</v>
      </c>
      <c r="AD26" s="46">
        <v>3984</v>
      </c>
      <c r="AE26" s="132">
        <v>3286</v>
      </c>
      <c r="AF26" s="132">
        <v>408</v>
      </c>
      <c r="AG26" s="132">
        <v>2878</v>
      </c>
      <c r="AH26" s="42" t="s">
        <v>30</v>
      </c>
      <c r="AI26" s="44">
        <v>1573</v>
      </c>
      <c r="AJ26" s="42">
        <v>650</v>
      </c>
      <c r="AK26" s="110">
        <v>3946</v>
      </c>
      <c r="AL26" s="46">
        <v>6193</v>
      </c>
      <c r="AM26" s="132">
        <v>5872</v>
      </c>
      <c r="AN26" s="44" t="s">
        <v>30</v>
      </c>
      <c r="AO26" s="44">
        <v>1795</v>
      </c>
      <c r="AP26" s="46">
        <v>3294</v>
      </c>
      <c r="AQ26" s="132">
        <v>3581</v>
      </c>
      <c r="AR26" s="44" t="s">
        <v>30</v>
      </c>
      <c r="AS26" s="44">
        <v>2151</v>
      </c>
      <c r="AT26" s="46">
        <v>2379</v>
      </c>
      <c r="AU26" s="132">
        <v>2291</v>
      </c>
      <c r="AV26" s="44" t="s">
        <v>30</v>
      </c>
      <c r="AW26" s="44">
        <v>1500</v>
      </c>
      <c r="AX26" s="46">
        <v>2273</v>
      </c>
      <c r="AY26" s="132">
        <v>2173</v>
      </c>
      <c r="AZ26" s="44" t="s">
        <v>30</v>
      </c>
      <c r="BA26" s="44">
        <v>651</v>
      </c>
      <c r="BB26" s="46">
        <v>145</v>
      </c>
      <c r="BC26" s="132">
        <v>118</v>
      </c>
      <c r="BD26" s="44" t="s">
        <v>30</v>
      </c>
      <c r="BE26" s="46">
        <v>585</v>
      </c>
      <c r="BF26" s="132">
        <v>283</v>
      </c>
      <c r="BG26" s="44" t="s">
        <v>30</v>
      </c>
      <c r="BH26" s="46">
        <v>467</v>
      </c>
      <c r="BI26" s="132">
        <v>219</v>
      </c>
      <c r="BJ26" s="44" t="s">
        <v>30</v>
      </c>
      <c r="BK26" s="46">
        <v>665</v>
      </c>
      <c r="BL26" s="132">
        <v>169</v>
      </c>
      <c r="BM26" s="42" t="s">
        <v>30</v>
      </c>
      <c r="BN26" s="43">
        <v>1573</v>
      </c>
      <c r="BO26" s="44">
        <v>650</v>
      </c>
      <c r="BP26" s="44">
        <v>6193</v>
      </c>
      <c r="BQ26" s="44">
        <v>5872</v>
      </c>
      <c r="BR26" s="44" t="s">
        <v>1028</v>
      </c>
      <c r="BS26" s="44">
        <v>3294</v>
      </c>
      <c r="BT26" s="44">
        <v>3581</v>
      </c>
      <c r="BU26" s="44" t="s">
        <v>1029</v>
      </c>
      <c r="BV26" s="44">
        <v>2379</v>
      </c>
      <c r="BW26" s="44">
        <v>2291</v>
      </c>
      <c r="BX26" s="44" t="s">
        <v>1028</v>
      </c>
      <c r="BY26" s="44">
        <v>585</v>
      </c>
      <c r="BZ26" s="44">
        <v>283</v>
      </c>
      <c r="CA26" s="44" t="s">
        <v>1023</v>
      </c>
      <c r="CB26" s="235">
        <v>218.25</v>
      </c>
      <c r="CC26" s="47">
        <v>1944.5</v>
      </c>
      <c r="CD26" s="47">
        <v>3713.25</v>
      </c>
      <c r="CE26" s="47">
        <v>2383.5</v>
      </c>
      <c r="CF26" s="47">
        <v>4628</v>
      </c>
      <c r="CG26" s="45">
        <v>277</v>
      </c>
      <c r="CH26" s="44">
        <v>1035</v>
      </c>
      <c r="CI26" s="44">
        <v>2550</v>
      </c>
      <c r="CJ26" s="44">
        <v>2549</v>
      </c>
      <c r="CK26" s="44">
        <v>2385</v>
      </c>
      <c r="CL26" s="44">
        <v>270</v>
      </c>
      <c r="CM26" s="44">
        <v>3648</v>
      </c>
      <c r="CN26" s="44">
        <v>8903</v>
      </c>
      <c r="CO26" s="44">
        <v>4068</v>
      </c>
      <c r="CP26" s="44">
        <v>10171</v>
      </c>
      <c r="CQ26" s="46">
        <v>110</v>
      </c>
      <c r="CR26" s="46">
        <v>1120</v>
      </c>
      <c r="CS26" s="47">
        <v>1234</v>
      </c>
      <c r="CT26" s="47">
        <v>937</v>
      </c>
      <c r="CU26" s="47">
        <v>2452</v>
      </c>
      <c r="CV26" s="46">
        <v>216</v>
      </c>
      <c r="CW26" s="46">
        <v>1975</v>
      </c>
      <c r="CX26" s="47">
        <v>2166</v>
      </c>
      <c r="CY26" s="47">
        <v>1980</v>
      </c>
      <c r="CZ26" s="47">
        <v>3504</v>
      </c>
      <c r="DA26" s="46">
        <v>163</v>
      </c>
      <c r="DB26" s="133">
        <v>7968</v>
      </c>
      <c r="DC26" s="47">
        <v>3774</v>
      </c>
      <c r="DD26" s="47">
        <v>2736</v>
      </c>
      <c r="DE26" s="48">
        <v>3170</v>
      </c>
      <c r="DF26" s="15"/>
      <c r="DG26" s="15"/>
      <c r="DH26" s="15"/>
      <c r="DI26" s="15"/>
      <c r="DJ26" s="15"/>
      <c r="DK26" s="15"/>
    </row>
    <row r="27" spans="2:116" ht="15" customHeight="1" x14ac:dyDescent="0.3">
      <c r="B27" s="38" t="s">
        <v>107</v>
      </c>
      <c r="C27" s="70">
        <v>45461</v>
      </c>
      <c r="D27" s="70">
        <v>45825</v>
      </c>
      <c r="E27" s="70">
        <v>45287</v>
      </c>
      <c r="F27" s="70">
        <v>45658</v>
      </c>
      <c r="G27" s="70">
        <v>46057</v>
      </c>
      <c r="H27" s="40" t="s">
        <v>115</v>
      </c>
      <c r="I27" s="41" t="s">
        <v>109</v>
      </c>
      <c r="J27" s="110">
        <v>10721</v>
      </c>
      <c r="K27" s="46">
        <v>58265</v>
      </c>
      <c r="L27" s="111">
        <v>5865</v>
      </c>
      <c r="M27" s="46">
        <v>10929</v>
      </c>
      <c r="N27" s="132">
        <v>39229</v>
      </c>
      <c r="O27" s="607" t="s">
        <v>30</v>
      </c>
      <c r="P27" s="104">
        <v>0</v>
      </c>
      <c r="Q27" s="110">
        <v>28577</v>
      </c>
      <c r="R27" s="46"/>
      <c r="S27" s="46">
        <v>0</v>
      </c>
      <c r="T27" s="132">
        <v>0</v>
      </c>
      <c r="U27" s="42" t="s">
        <v>30</v>
      </c>
      <c r="V27" s="43">
        <v>3249</v>
      </c>
      <c r="W27" s="44">
        <v>413</v>
      </c>
      <c r="X27" s="44">
        <v>2836</v>
      </c>
      <c r="Y27" s="44">
        <v>1119</v>
      </c>
      <c r="Z27" s="44">
        <v>573</v>
      </c>
      <c r="AA27" s="44">
        <v>546</v>
      </c>
      <c r="AB27" s="46">
        <v>3953</v>
      </c>
      <c r="AC27" s="46">
        <v>715</v>
      </c>
      <c r="AD27" s="46">
        <v>3238</v>
      </c>
      <c r="AE27" s="132">
        <v>8058</v>
      </c>
      <c r="AF27" s="132">
        <v>590</v>
      </c>
      <c r="AG27" s="132">
        <v>7468</v>
      </c>
      <c r="AH27" s="42" t="s">
        <v>30</v>
      </c>
      <c r="AI27" s="44">
        <v>1075</v>
      </c>
      <c r="AJ27" s="42">
        <v>844</v>
      </c>
      <c r="AK27" s="110">
        <v>5277</v>
      </c>
      <c r="AL27" s="46">
        <v>4811</v>
      </c>
      <c r="AM27" s="132">
        <v>5800</v>
      </c>
      <c r="AN27" s="44" t="s">
        <v>30</v>
      </c>
      <c r="AO27" s="44">
        <v>2418</v>
      </c>
      <c r="AP27" s="46">
        <v>2307</v>
      </c>
      <c r="AQ27" s="132">
        <v>3342</v>
      </c>
      <c r="AR27" s="44" t="s">
        <v>30</v>
      </c>
      <c r="AS27" s="44">
        <v>2859</v>
      </c>
      <c r="AT27" s="46">
        <v>2233</v>
      </c>
      <c r="AU27" s="132">
        <v>2458</v>
      </c>
      <c r="AV27" s="44" t="s">
        <v>30</v>
      </c>
      <c r="AW27" s="44">
        <v>1704</v>
      </c>
      <c r="AX27" s="46">
        <v>2025</v>
      </c>
      <c r="AY27" s="132">
        <v>2367</v>
      </c>
      <c r="AZ27" s="44" t="s">
        <v>30</v>
      </c>
      <c r="BA27" s="44">
        <v>1155</v>
      </c>
      <c r="BB27" s="46">
        <v>241</v>
      </c>
      <c r="BC27" s="132">
        <v>91</v>
      </c>
      <c r="BD27" s="44" t="s">
        <v>30</v>
      </c>
      <c r="BE27" s="46">
        <v>714</v>
      </c>
      <c r="BF27" s="132">
        <v>1057</v>
      </c>
      <c r="BG27" s="44" t="s">
        <v>30</v>
      </c>
      <c r="BH27" s="46">
        <v>535</v>
      </c>
      <c r="BI27" s="132">
        <v>973</v>
      </c>
      <c r="BJ27" s="44" t="s">
        <v>30</v>
      </c>
      <c r="BK27" s="46">
        <v>1761</v>
      </c>
      <c r="BL27" s="132">
        <v>728</v>
      </c>
      <c r="BM27" s="42" t="s">
        <v>30</v>
      </c>
      <c r="BN27" s="43">
        <v>1075</v>
      </c>
      <c r="BO27" s="44">
        <v>844</v>
      </c>
      <c r="BP27" s="44">
        <v>4811</v>
      </c>
      <c r="BQ27" s="44">
        <v>5800</v>
      </c>
      <c r="BR27" s="44" t="s">
        <v>1028</v>
      </c>
      <c r="BS27" s="44">
        <v>2307</v>
      </c>
      <c r="BT27" s="44">
        <v>3342</v>
      </c>
      <c r="BU27" s="44" t="s">
        <v>1029</v>
      </c>
      <c r="BV27" s="44">
        <v>2233</v>
      </c>
      <c r="BW27" s="44">
        <v>2458</v>
      </c>
      <c r="BX27" s="44" t="s">
        <v>1028</v>
      </c>
      <c r="BY27" s="44">
        <v>714</v>
      </c>
      <c r="BZ27" s="44">
        <v>1057</v>
      </c>
      <c r="CA27" s="44" t="s">
        <v>1025</v>
      </c>
      <c r="CB27" s="235">
        <v>7743</v>
      </c>
      <c r="CC27" s="47">
        <v>1563.5</v>
      </c>
      <c r="CD27" s="47">
        <v>3997.25</v>
      </c>
      <c r="CE27" s="47">
        <v>2919.5</v>
      </c>
      <c r="CF27" s="47">
        <v>5221.75</v>
      </c>
      <c r="CG27" s="45">
        <v>176</v>
      </c>
      <c r="CH27" s="44">
        <v>1029</v>
      </c>
      <c r="CI27" s="44">
        <v>2690</v>
      </c>
      <c r="CJ27" s="44">
        <v>2985</v>
      </c>
      <c r="CK27" s="44">
        <v>3841</v>
      </c>
      <c r="CL27" s="44">
        <v>30442</v>
      </c>
      <c r="CM27" s="44">
        <v>3235</v>
      </c>
      <c r="CN27" s="44">
        <v>9139</v>
      </c>
      <c r="CO27" s="44">
        <v>5205</v>
      </c>
      <c r="CP27" s="44">
        <v>10244</v>
      </c>
      <c r="CQ27" s="46">
        <v>100</v>
      </c>
      <c r="CR27" s="46">
        <v>531</v>
      </c>
      <c r="CS27" s="47">
        <v>1304</v>
      </c>
      <c r="CT27" s="47">
        <v>1403</v>
      </c>
      <c r="CU27" s="47">
        <v>2527</v>
      </c>
      <c r="CV27" s="46">
        <v>254</v>
      </c>
      <c r="CW27" s="46">
        <v>1459</v>
      </c>
      <c r="CX27" s="47">
        <v>2856</v>
      </c>
      <c r="CY27" s="47">
        <v>2085</v>
      </c>
      <c r="CZ27" s="47">
        <v>4275</v>
      </c>
      <c r="DA27" s="46">
        <v>1423</v>
      </c>
      <c r="DB27" s="46">
        <v>27834</v>
      </c>
      <c r="DC27" s="47">
        <v>1964</v>
      </c>
      <c r="DD27" s="47">
        <v>2592</v>
      </c>
      <c r="DE27" s="48">
        <v>5416</v>
      </c>
      <c r="DF27" s="15"/>
      <c r="DG27" s="15"/>
      <c r="DH27" s="15"/>
      <c r="DI27" s="15"/>
      <c r="DJ27" s="15"/>
      <c r="DK27" s="15"/>
    </row>
    <row r="28" spans="2:116" ht="15" customHeight="1" x14ac:dyDescent="0.3">
      <c r="B28" s="38" t="s">
        <v>107</v>
      </c>
      <c r="C28" s="70">
        <v>45462</v>
      </c>
      <c r="D28" s="70">
        <v>45826</v>
      </c>
      <c r="E28" s="70">
        <v>45288</v>
      </c>
      <c r="F28" s="70">
        <v>45659</v>
      </c>
      <c r="G28" s="70">
        <v>46058</v>
      </c>
      <c r="H28" s="40" t="s">
        <v>116</v>
      </c>
      <c r="I28" s="41" t="s">
        <v>117</v>
      </c>
      <c r="J28" s="110">
        <v>17769</v>
      </c>
      <c r="K28" s="46">
        <v>73582</v>
      </c>
      <c r="L28" s="111">
        <v>6128</v>
      </c>
      <c r="M28" s="46">
        <v>13502</v>
      </c>
      <c r="N28" s="132">
        <v>74425</v>
      </c>
      <c r="O28" s="607" t="s">
        <v>30</v>
      </c>
      <c r="P28" s="104">
        <v>0</v>
      </c>
      <c r="Q28" s="110">
        <v>46503</v>
      </c>
      <c r="R28" s="46"/>
      <c r="S28" s="46">
        <v>0</v>
      </c>
      <c r="T28" s="132">
        <v>0</v>
      </c>
      <c r="U28" s="42" t="s">
        <v>30</v>
      </c>
      <c r="V28" s="43">
        <v>5594</v>
      </c>
      <c r="W28" s="44">
        <v>332</v>
      </c>
      <c r="X28" s="44">
        <v>5262</v>
      </c>
      <c r="Y28" s="44">
        <v>1224</v>
      </c>
      <c r="Z28" s="44">
        <v>680</v>
      </c>
      <c r="AA28" s="44">
        <v>544</v>
      </c>
      <c r="AB28" s="46">
        <v>4458</v>
      </c>
      <c r="AC28" s="46">
        <v>754</v>
      </c>
      <c r="AD28" s="46">
        <v>3704</v>
      </c>
      <c r="AE28" s="132">
        <v>4503</v>
      </c>
      <c r="AF28" s="132">
        <v>589</v>
      </c>
      <c r="AG28" s="132">
        <v>3914</v>
      </c>
      <c r="AH28" s="42" t="s">
        <v>30</v>
      </c>
      <c r="AI28" s="44">
        <v>1095</v>
      </c>
      <c r="AJ28" s="42">
        <v>613</v>
      </c>
      <c r="AK28" s="110">
        <v>5857</v>
      </c>
      <c r="AL28" s="46">
        <v>6383</v>
      </c>
      <c r="AM28" s="132">
        <v>5026</v>
      </c>
      <c r="AN28" s="44" t="s">
        <v>30</v>
      </c>
      <c r="AO28" s="44">
        <v>2574</v>
      </c>
      <c r="AP28" s="46">
        <v>2625</v>
      </c>
      <c r="AQ28" s="132">
        <v>3137</v>
      </c>
      <c r="AR28" s="44" t="s">
        <v>30</v>
      </c>
      <c r="AS28" s="44">
        <v>3283</v>
      </c>
      <c r="AT28" s="46">
        <v>3533</v>
      </c>
      <c r="AU28" s="132">
        <v>1889</v>
      </c>
      <c r="AV28" s="44" t="s">
        <v>30</v>
      </c>
      <c r="AW28" s="44">
        <v>1934</v>
      </c>
      <c r="AX28" s="46">
        <v>3418</v>
      </c>
      <c r="AY28" s="132">
        <v>1784</v>
      </c>
      <c r="AZ28" s="44" t="s">
        <v>30</v>
      </c>
      <c r="BA28" s="44">
        <v>1349</v>
      </c>
      <c r="BB28" s="46">
        <v>187</v>
      </c>
      <c r="BC28" s="132">
        <v>105</v>
      </c>
      <c r="BD28" s="44" t="s">
        <v>30</v>
      </c>
      <c r="BE28" s="46">
        <v>1067</v>
      </c>
      <c r="BF28" s="132">
        <v>362</v>
      </c>
      <c r="BG28" s="44" t="s">
        <v>30</v>
      </c>
      <c r="BH28" s="46">
        <v>1334</v>
      </c>
      <c r="BI28" s="132">
        <v>308</v>
      </c>
      <c r="BJ28" s="44" t="s">
        <v>30</v>
      </c>
      <c r="BK28" s="46">
        <v>1673</v>
      </c>
      <c r="BL28" s="132">
        <v>196</v>
      </c>
      <c r="BM28" s="42" t="s">
        <v>30</v>
      </c>
      <c r="BN28" s="43">
        <v>1094</v>
      </c>
      <c r="BO28" s="44">
        <v>613</v>
      </c>
      <c r="BP28" s="44">
        <v>6383</v>
      </c>
      <c r="BQ28" s="44">
        <v>5026</v>
      </c>
      <c r="BR28" s="44" t="s">
        <v>1028</v>
      </c>
      <c r="BS28" s="44">
        <v>2625</v>
      </c>
      <c r="BT28" s="44">
        <v>3137</v>
      </c>
      <c r="BU28" s="44" t="s">
        <v>1029</v>
      </c>
      <c r="BV28" s="44">
        <v>3533</v>
      </c>
      <c r="BW28" s="44">
        <v>1889</v>
      </c>
      <c r="BX28" s="44" t="s">
        <v>1028</v>
      </c>
      <c r="BY28" s="44">
        <v>1067</v>
      </c>
      <c r="BZ28" s="44">
        <v>362</v>
      </c>
      <c r="CA28" s="44" t="s">
        <v>1025</v>
      </c>
      <c r="CB28" s="235">
        <v>12439</v>
      </c>
      <c r="CC28" s="47">
        <v>3799.5</v>
      </c>
      <c r="CD28" s="47">
        <v>3771</v>
      </c>
      <c r="CE28" s="47">
        <v>3111.25</v>
      </c>
      <c r="CF28" s="47">
        <v>4624.5</v>
      </c>
      <c r="CG28" s="45">
        <v>413</v>
      </c>
      <c r="CH28" s="44">
        <v>7202</v>
      </c>
      <c r="CI28" s="44">
        <v>3825</v>
      </c>
      <c r="CJ28" s="44">
        <v>3700</v>
      </c>
      <c r="CK28" s="44">
        <v>2629</v>
      </c>
      <c r="CL28" s="44">
        <v>48480</v>
      </c>
      <c r="CM28" s="44">
        <v>5653</v>
      </c>
      <c r="CN28" s="44">
        <v>6733</v>
      </c>
      <c r="CO28" s="44">
        <v>4371</v>
      </c>
      <c r="CP28" s="44">
        <v>8345</v>
      </c>
      <c r="CQ28" s="46">
        <v>110</v>
      </c>
      <c r="CR28" s="46">
        <v>510</v>
      </c>
      <c r="CS28" s="47">
        <v>1304</v>
      </c>
      <c r="CT28" s="47">
        <v>1416</v>
      </c>
      <c r="CU28" s="47">
        <v>2788</v>
      </c>
      <c r="CV28" s="46">
        <v>753</v>
      </c>
      <c r="CW28" s="46">
        <v>1833</v>
      </c>
      <c r="CX28" s="47">
        <v>3222</v>
      </c>
      <c r="CY28" s="47">
        <v>2958</v>
      </c>
      <c r="CZ28" s="47">
        <v>4736</v>
      </c>
      <c r="DA28" s="46">
        <v>678</v>
      </c>
      <c r="DB28" s="46">
        <v>64995</v>
      </c>
      <c r="DC28" s="47">
        <v>1475</v>
      </c>
      <c r="DD28" s="47">
        <v>2973</v>
      </c>
      <c r="DE28" s="48">
        <v>4304</v>
      </c>
      <c r="DF28" s="15"/>
      <c r="DG28" s="15"/>
      <c r="DH28" s="15"/>
      <c r="DI28" s="15"/>
      <c r="DJ28" s="15"/>
      <c r="DK28" s="15"/>
    </row>
    <row r="29" spans="2:116" ht="15" customHeight="1" x14ac:dyDescent="0.3">
      <c r="B29" s="38" t="s">
        <v>107</v>
      </c>
      <c r="C29" s="70">
        <v>45463</v>
      </c>
      <c r="D29" s="70">
        <v>45827</v>
      </c>
      <c r="E29" s="70">
        <v>45289</v>
      </c>
      <c r="F29" s="70">
        <v>45660</v>
      </c>
      <c r="G29" s="70">
        <v>46059</v>
      </c>
      <c r="H29" s="40" t="s">
        <v>118</v>
      </c>
      <c r="I29" s="41" t="s">
        <v>117</v>
      </c>
      <c r="J29" s="110">
        <v>7881</v>
      </c>
      <c r="K29" s="46">
        <v>67852</v>
      </c>
      <c r="L29" s="111">
        <v>7637</v>
      </c>
      <c r="M29" s="46">
        <v>12970</v>
      </c>
      <c r="N29" s="132">
        <v>0</v>
      </c>
      <c r="O29" s="42" t="s">
        <v>30</v>
      </c>
      <c r="P29" s="104">
        <v>0</v>
      </c>
      <c r="Q29" s="110">
        <v>37921</v>
      </c>
      <c r="R29" s="46"/>
      <c r="S29" s="46">
        <v>0</v>
      </c>
      <c r="T29" s="132">
        <v>0</v>
      </c>
      <c r="U29" s="42" t="s">
        <v>30</v>
      </c>
      <c r="V29" s="43">
        <v>7191</v>
      </c>
      <c r="W29" s="44">
        <v>446</v>
      </c>
      <c r="X29" s="44">
        <v>6745</v>
      </c>
      <c r="Y29" s="44">
        <v>1107</v>
      </c>
      <c r="Z29" s="44">
        <v>553</v>
      </c>
      <c r="AA29" s="44">
        <v>554</v>
      </c>
      <c r="AB29" s="46">
        <v>4180</v>
      </c>
      <c r="AC29" s="46">
        <v>760</v>
      </c>
      <c r="AD29" s="46">
        <v>3420</v>
      </c>
      <c r="AE29" s="132">
        <v>0</v>
      </c>
      <c r="AF29" s="132">
        <v>0</v>
      </c>
      <c r="AG29" s="132">
        <v>0</v>
      </c>
      <c r="AH29" s="42" t="s">
        <v>30</v>
      </c>
      <c r="AI29" s="44">
        <v>2172</v>
      </c>
      <c r="AJ29" s="42">
        <v>1334</v>
      </c>
      <c r="AK29" s="110">
        <v>7012</v>
      </c>
      <c r="AL29" s="46">
        <v>7871</v>
      </c>
      <c r="AM29" s="132">
        <v>0</v>
      </c>
      <c r="AN29" s="44" t="s">
        <v>30</v>
      </c>
      <c r="AO29" s="44">
        <v>3222</v>
      </c>
      <c r="AP29" s="46">
        <v>2417</v>
      </c>
      <c r="AQ29" s="132">
        <v>0</v>
      </c>
      <c r="AR29" s="44" t="s">
        <v>30</v>
      </c>
      <c r="AS29" s="44">
        <v>3790</v>
      </c>
      <c r="AT29" s="46">
        <v>5213</v>
      </c>
      <c r="AU29" s="132">
        <v>0</v>
      </c>
      <c r="AV29" s="44" t="s">
        <v>30</v>
      </c>
      <c r="AW29" s="44">
        <v>1873</v>
      </c>
      <c r="AX29" s="46">
        <v>5012</v>
      </c>
      <c r="AY29" s="132">
        <v>0</v>
      </c>
      <c r="AZ29" s="44" t="s">
        <v>30</v>
      </c>
      <c r="BA29" s="44">
        <v>1917</v>
      </c>
      <c r="BB29" s="46">
        <v>267</v>
      </c>
      <c r="BC29" s="132">
        <v>0</v>
      </c>
      <c r="BD29" s="44" t="s">
        <v>30</v>
      </c>
      <c r="BE29" s="46">
        <v>840</v>
      </c>
      <c r="BF29" s="132">
        <v>0</v>
      </c>
      <c r="BG29" s="44" t="s">
        <v>30</v>
      </c>
      <c r="BH29" s="46">
        <v>902</v>
      </c>
      <c r="BI29" s="132">
        <v>0</v>
      </c>
      <c r="BJ29" s="44" t="s">
        <v>30</v>
      </c>
      <c r="BK29" s="46">
        <v>991</v>
      </c>
      <c r="BL29" s="132">
        <v>0</v>
      </c>
      <c r="BM29" s="42" t="s">
        <v>30</v>
      </c>
      <c r="BN29" s="43">
        <v>2172</v>
      </c>
      <c r="BO29" s="44">
        <v>1334</v>
      </c>
      <c r="BP29" s="44">
        <v>7871</v>
      </c>
      <c r="BQ29" s="44">
        <v>0</v>
      </c>
      <c r="BR29" s="44" t="s">
        <v>30</v>
      </c>
      <c r="BS29" s="44">
        <v>2417</v>
      </c>
      <c r="BT29" s="44">
        <v>0</v>
      </c>
      <c r="BU29" s="44" t="s">
        <v>30</v>
      </c>
      <c r="BV29" s="44">
        <v>5213</v>
      </c>
      <c r="BW29" s="44">
        <v>0</v>
      </c>
      <c r="BX29" s="44" t="s">
        <v>30</v>
      </c>
      <c r="BY29" s="44">
        <v>840</v>
      </c>
      <c r="BZ29" s="44">
        <v>0</v>
      </c>
      <c r="CA29" s="44" t="s">
        <v>30</v>
      </c>
      <c r="CB29" s="235">
        <v>7717.5</v>
      </c>
      <c r="CC29" s="47">
        <v>6234.5</v>
      </c>
      <c r="CD29" s="47">
        <v>3078</v>
      </c>
      <c r="CE29" s="47">
        <v>2630.25</v>
      </c>
      <c r="CF29" s="47">
        <v>4424.75</v>
      </c>
      <c r="CG29" s="45">
        <v>296</v>
      </c>
      <c r="CH29" s="44">
        <v>1985</v>
      </c>
      <c r="CI29" s="44">
        <v>1324</v>
      </c>
      <c r="CJ29" s="44">
        <v>1598</v>
      </c>
      <c r="CK29" s="44">
        <v>2678</v>
      </c>
      <c r="CL29" s="44">
        <v>29288</v>
      </c>
      <c r="CM29" s="44">
        <v>20904</v>
      </c>
      <c r="CN29" s="44">
        <v>5998</v>
      </c>
      <c r="CO29" s="44">
        <v>4280</v>
      </c>
      <c r="CP29" s="44">
        <v>7382</v>
      </c>
      <c r="CQ29" s="46">
        <v>114</v>
      </c>
      <c r="CR29" s="46">
        <v>661</v>
      </c>
      <c r="CS29" s="47">
        <v>1651</v>
      </c>
      <c r="CT29" s="47">
        <v>1794</v>
      </c>
      <c r="CU29" s="47">
        <v>3417</v>
      </c>
      <c r="CV29" s="46">
        <v>1172</v>
      </c>
      <c r="CW29" s="46">
        <v>1388</v>
      </c>
      <c r="CX29" s="47">
        <v>3339</v>
      </c>
      <c r="CY29" s="47">
        <v>2849</v>
      </c>
      <c r="CZ29" s="47">
        <v>4222</v>
      </c>
      <c r="DA29" s="46">
        <v>0</v>
      </c>
      <c r="DB29" s="46">
        <v>0</v>
      </c>
      <c r="DC29" s="47">
        <v>0</v>
      </c>
      <c r="DD29" s="47">
        <v>0</v>
      </c>
      <c r="DE29" s="48">
        <v>0</v>
      </c>
      <c r="DF29" s="15"/>
      <c r="DG29" s="15"/>
      <c r="DH29" s="15"/>
      <c r="DI29" s="15"/>
      <c r="DJ29" s="15"/>
      <c r="DK29" s="15"/>
    </row>
    <row r="30" spans="2:116" ht="15" customHeight="1" x14ac:dyDescent="0.3">
      <c r="B30" s="38" t="s">
        <v>107</v>
      </c>
      <c r="C30" s="70">
        <v>45464</v>
      </c>
      <c r="D30" s="70">
        <v>45828</v>
      </c>
      <c r="E30" s="70">
        <v>45290</v>
      </c>
      <c r="F30" s="70">
        <v>45661</v>
      </c>
      <c r="G30" s="70">
        <v>46060</v>
      </c>
      <c r="H30" s="40" t="s">
        <v>119</v>
      </c>
      <c r="I30" s="41" t="s">
        <v>117</v>
      </c>
      <c r="J30" s="110">
        <v>10232</v>
      </c>
      <c r="K30" s="46">
        <v>61569</v>
      </c>
      <c r="L30" s="111">
        <v>6745</v>
      </c>
      <c r="M30" s="46">
        <v>8979</v>
      </c>
      <c r="N30" s="132">
        <v>0</v>
      </c>
      <c r="O30" s="42" t="s">
        <v>30</v>
      </c>
      <c r="P30" s="104">
        <v>0</v>
      </c>
      <c r="Q30" s="110">
        <v>31558</v>
      </c>
      <c r="R30" s="46"/>
      <c r="S30" s="46">
        <v>0</v>
      </c>
      <c r="T30" s="132">
        <v>0</v>
      </c>
      <c r="U30" s="42" t="s">
        <v>30</v>
      </c>
      <c r="V30" s="43">
        <v>5171</v>
      </c>
      <c r="W30" s="44">
        <v>393</v>
      </c>
      <c r="X30" s="44">
        <v>4778</v>
      </c>
      <c r="Y30" s="44">
        <v>1188</v>
      </c>
      <c r="Z30" s="44">
        <v>725</v>
      </c>
      <c r="AA30" s="44">
        <v>463</v>
      </c>
      <c r="AB30" s="46">
        <v>3352</v>
      </c>
      <c r="AC30" s="46">
        <v>651</v>
      </c>
      <c r="AD30" s="46">
        <v>2701</v>
      </c>
      <c r="AE30" s="132">
        <v>0</v>
      </c>
      <c r="AF30" s="132">
        <v>0</v>
      </c>
      <c r="AG30" s="132">
        <v>0</v>
      </c>
      <c r="AH30" s="42" t="s">
        <v>30</v>
      </c>
      <c r="AI30" s="44">
        <v>3543</v>
      </c>
      <c r="AJ30" s="42">
        <v>1874</v>
      </c>
      <c r="AK30" s="110">
        <v>6143</v>
      </c>
      <c r="AL30" s="46">
        <v>5399</v>
      </c>
      <c r="AM30" s="132">
        <v>0</v>
      </c>
      <c r="AN30" s="44" t="s">
        <v>30</v>
      </c>
      <c r="AO30" s="44">
        <v>2463</v>
      </c>
      <c r="AP30" s="46">
        <v>2702</v>
      </c>
      <c r="AQ30" s="132">
        <v>0</v>
      </c>
      <c r="AR30" s="44" t="s">
        <v>30</v>
      </c>
      <c r="AS30" s="44">
        <v>3680</v>
      </c>
      <c r="AT30" s="46">
        <v>2134</v>
      </c>
      <c r="AU30" s="132">
        <v>0</v>
      </c>
      <c r="AV30" s="44" t="s">
        <v>30</v>
      </c>
      <c r="AW30" s="44">
        <v>2629</v>
      </c>
      <c r="AX30" s="46">
        <v>2049</v>
      </c>
      <c r="AY30" s="132">
        <v>0</v>
      </c>
      <c r="AZ30" s="44" t="s">
        <v>30</v>
      </c>
      <c r="BA30" s="44">
        <v>1051</v>
      </c>
      <c r="BB30" s="46">
        <v>145</v>
      </c>
      <c r="BC30" s="132">
        <v>0</v>
      </c>
      <c r="BD30" s="44" t="s">
        <v>30</v>
      </c>
      <c r="BE30" s="46">
        <v>2829</v>
      </c>
      <c r="BF30" s="132">
        <v>0</v>
      </c>
      <c r="BG30" s="44" t="s">
        <v>30</v>
      </c>
      <c r="BH30" s="46">
        <v>2907</v>
      </c>
      <c r="BI30" s="132">
        <v>0</v>
      </c>
      <c r="BJ30" s="44" t="s">
        <v>30</v>
      </c>
      <c r="BK30" s="46">
        <v>1815</v>
      </c>
      <c r="BL30" s="132">
        <v>0</v>
      </c>
      <c r="BM30" s="42" t="s">
        <v>30</v>
      </c>
      <c r="BN30" s="43">
        <v>3543</v>
      </c>
      <c r="BO30" s="44">
        <v>1874</v>
      </c>
      <c r="BP30" s="44">
        <v>5399</v>
      </c>
      <c r="BQ30" s="44">
        <v>0</v>
      </c>
      <c r="BR30" s="44" t="s">
        <v>30</v>
      </c>
      <c r="BS30" s="44">
        <v>2702</v>
      </c>
      <c r="BT30" s="44">
        <v>0</v>
      </c>
      <c r="BU30" s="44" t="s">
        <v>30</v>
      </c>
      <c r="BV30" s="44">
        <v>2134</v>
      </c>
      <c r="BW30" s="44">
        <v>0</v>
      </c>
      <c r="BX30" s="44" t="s">
        <v>30</v>
      </c>
      <c r="BY30" s="44">
        <v>2829</v>
      </c>
      <c r="BZ30" s="44">
        <v>0</v>
      </c>
      <c r="CA30" s="44" t="s">
        <v>30</v>
      </c>
      <c r="CB30" s="235">
        <v>7052.25</v>
      </c>
      <c r="CC30" s="47">
        <v>5109.75</v>
      </c>
      <c r="CD30" s="47">
        <v>3214.5</v>
      </c>
      <c r="CE30" s="47">
        <v>2553.75</v>
      </c>
      <c r="CF30" s="47">
        <v>3951</v>
      </c>
      <c r="CG30" s="45">
        <v>242</v>
      </c>
      <c r="CH30" s="44">
        <v>2516</v>
      </c>
      <c r="CI30" s="44">
        <v>2490</v>
      </c>
      <c r="CJ30" s="44">
        <v>2703</v>
      </c>
      <c r="CK30" s="44">
        <v>2281</v>
      </c>
      <c r="CL30" s="44">
        <v>27647</v>
      </c>
      <c r="CM30" s="44">
        <v>16068</v>
      </c>
      <c r="CN30" s="44">
        <v>6211</v>
      </c>
      <c r="CO30" s="44">
        <v>4574</v>
      </c>
      <c r="CP30" s="44">
        <v>7069</v>
      </c>
      <c r="CQ30" s="46">
        <v>106</v>
      </c>
      <c r="CR30" s="46">
        <v>601</v>
      </c>
      <c r="CS30" s="47">
        <v>1836</v>
      </c>
      <c r="CT30" s="47">
        <v>1330</v>
      </c>
      <c r="CU30" s="47">
        <v>2872</v>
      </c>
      <c r="CV30" s="46">
        <v>214</v>
      </c>
      <c r="CW30" s="46">
        <v>1254</v>
      </c>
      <c r="CX30" s="47">
        <v>2321</v>
      </c>
      <c r="CY30" s="47">
        <v>1608</v>
      </c>
      <c r="CZ30" s="47">
        <v>3582</v>
      </c>
      <c r="DA30" s="46">
        <v>0</v>
      </c>
      <c r="DB30" s="46">
        <v>0</v>
      </c>
      <c r="DC30" s="47">
        <v>0</v>
      </c>
      <c r="DD30" s="47">
        <v>0</v>
      </c>
      <c r="DE30" s="48">
        <v>0</v>
      </c>
      <c r="DF30" s="15"/>
      <c r="DG30" s="15"/>
      <c r="DH30" s="15"/>
      <c r="DI30" s="15"/>
      <c r="DJ30" s="15"/>
      <c r="DK30" s="15"/>
    </row>
    <row r="31" spans="2:116" ht="15" customHeight="1" x14ac:dyDescent="0.3">
      <c r="B31" s="38" t="s">
        <v>107</v>
      </c>
      <c r="C31" s="70">
        <v>45465</v>
      </c>
      <c r="D31" s="70">
        <v>45829</v>
      </c>
      <c r="E31" s="70">
        <v>45291</v>
      </c>
      <c r="F31" s="70">
        <v>45662</v>
      </c>
      <c r="G31" s="70">
        <v>46061</v>
      </c>
      <c r="H31" s="40" t="s">
        <v>120</v>
      </c>
      <c r="I31" s="41" t="s">
        <v>117</v>
      </c>
      <c r="J31" s="110">
        <v>7185</v>
      </c>
      <c r="K31" s="46">
        <v>30924</v>
      </c>
      <c r="L31" s="111">
        <v>5628</v>
      </c>
      <c r="M31" s="46">
        <v>8978</v>
      </c>
      <c r="N31" s="132">
        <v>0</v>
      </c>
      <c r="O31" s="42" t="s">
        <v>30</v>
      </c>
      <c r="P31" s="104">
        <v>0</v>
      </c>
      <c r="Q31" s="110">
        <v>3013</v>
      </c>
      <c r="R31" s="46"/>
      <c r="S31" s="46">
        <v>0</v>
      </c>
      <c r="T31" s="132">
        <v>0</v>
      </c>
      <c r="U31" s="42" t="s">
        <v>30</v>
      </c>
      <c r="V31" s="43">
        <v>4367</v>
      </c>
      <c r="W31" s="44">
        <v>147</v>
      </c>
      <c r="X31" s="44">
        <v>4220</v>
      </c>
      <c r="Y31" s="44">
        <v>1072</v>
      </c>
      <c r="Z31" s="44">
        <v>718</v>
      </c>
      <c r="AA31" s="44">
        <v>354</v>
      </c>
      <c r="AB31" s="46">
        <v>3235</v>
      </c>
      <c r="AC31" s="46">
        <v>606</v>
      </c>
      <c r="AD31" s="46">
        <v>2629</v>
      </c>
      <c r="AE31" s="132">
        <v>0</v>
      </c>
      <c r="AF31" s="132">
        <v>0</v>
      </c>
      <c r="AG31" s="132">
        <v>0</v>
      </c>
      <c r="AH31" s="42" t="s">
        <v>30</v>
      </c>
      <c r="AI31" s="44">
        <v>2600</v>
      </c>
      <c r="AJ31" s="42">
        <v>895</v>
      </c>
      <c r="AK31" s="110">
        <v>5100</v>
      </c>
      <c r="AL31" s="46">
        <v>6384</v>
      </c>
      <c r="AM31" s="132">
        <v>0</v>
      </c>
      <c r="AN31" s="44" t="s">
        <v>30</v>
      </c>
      <c r="AO31" s="44">
        <v>2683</v>
      </c>
      <c r="AP31" s="46">
        <v>3295</v>
      </c>
      <c r="AQ31" s="132">
        <v>0</v>
      </c>
      <c r="AR31" s="44" t="s">
        <v>30</v>
      </c>
      <c r="AS31" s="44">
        <v>2417</v>
      </c>
      <c r="AT31" s="46">
        <v>2707</v>
      </c>
      <c r="AU31" s="132">
        <v>0</v>
      </c>
      <c r="AV31" s="44" t="s">
        <v>30</v>
      </c>
      <c r="AW31" s="44">
        <v>1080</v>
      </c>
      <c r="AX31" s="46">
        <v>2554</v>
      </c>
      <c r="AY31" s="132">
        <v>0</v>
      </c>
      <c r="AZ31" s="44" t="s">
        <v>30</v>
      </c>
      <c r="BA31" s="44">
        <v>1337</v>
      </c>
      <c r="BB31" s="46">
        <v>190</v>
      </c>
      <c r="BC31" s="132">
        <v>0</v>
      </c>
      <c r="BD31" s="44" t="s">
        <v>30</v>
      </c>
      <c r="BE31" s="46">
        <v>1253</v>
      </c>
      <c r="BF31" s="132">
        <v>0</v>
      </c>
      <c r="BG31" s="44" t="s">
        <v>30</v>
      </c>
      <c r="BH31" s="46">
        <v>1244</v>
      </c>
      <c r="BI31" s="132">
        <v>0</v>
      </c>
      <c r="BJ31" s="44" t="s">
        <v>30</v>
      </c>
      <c r="BK31" s="46">
        <v>961</v>
      </c>
      <c r="BL31" s="132">
        <v>0</v>
      </c>
      <c r="BM31" s="42" t="s">
        <v>30</v>
      </c>
      <c r="BN31" s="43">
        <v>2600</v>
      </c>
      <c r="BO31" s="44">
        <v>895</v>
      </c>
      <c r="BP31" s="44">
        <v>6384</v>
      </c>
      <c r="BQ31" s="44">
        <v>0</v>
      </c>
      <c r="BR31" s="44" t="s">
        <v>30</v>
      </c>
      <c r="BS31" s="44">
        <v>3295</v>
      </c>
      <c r="BT31" s="44">
        <v>0</v>
      </c>
      <c r="BU31" s="44" t="s">
        <v>30</v>
      </c>
      <c r="BV31" s="44">
        <v>2707</v>
      </c>
      <c r="BW31" s="44">
        <v>0</v>
      </c>
      <c r="BX31" s="44" t="s">
        <v>30</v>
      </c>
      <c r="BY31" s="44">
        <v>1253</v>
      </c>
      <c r="BZ31" s="44">
        <v>0</v>
      </c>
      <c r="CA31" s="44" t="s">
        <v>30</v>
      </c>
      <c r="CB31" s="235">
        <v>1396</v>
      </c>
      <c r="CC31" s="47">
        <v>3379.75</v>
      </c>
      <c r="CD31" s="47">
        <v>2754.25</v>
      </c>
      <c r="CE31" s="47">
        <v>1931.25</v>
      </c>
      <c r="CF31" s="47">
        <v>3717.5</v>
      </c>
      <c r="CG31" s="45">
        <v>169</v>
      </c>
      <c r="CH31" s="44">
        <v>1512</v>
      </c>
      <c r="CI31" s="44">
        <v>1917</v>
      </c>
      <c r="CJ31" s="44">
        <v>1391</v>
      </c>
      <c r="CK31" s="44">
        <v>2196</v>
      </c>
      <c r="CL31" s="44">
        <v>4789</v>
      </c>
      <c r="CM31" s="44">
        <v>9630</v>
      </c>
      <c r="CN31" s="44">
        <v>5691</v>
      </c>
      <c r="CO31" s="44">
        <v>3744</v>
      </c>
      <c r="CP31" s="44">
        <v>7070</v>
      </c>
      <c r="CQ31" s="46">
        <v>93</v>
      </c>
      <c r="CR31" s="46">
        <v>575</v>
      </c>
      <c r="CS31" s="47">
        <v>1338</v>
      </c>
      <c r="CT31" s="47">
        <v>989</v>
      </c>
      <c r="CU31" s="47">
        <v>2633</v>
      </c>
      <c r="CV31" s="46">
        <v>533</v>
      </c>
      <c r="CW31" s="46">
        <v>1802</v>
      </c>
      <c r="CX31" s="47">
        <v>2071</v>
      </c>
      <c r="CY31" s="47">
        <v>1601</v>
      </c>
      <c r="CZ31" s="47">
        <v>2971</v>
      </c>
      <c r="DA31" s="46">
        <v>0</v>
      </c>
      <c r="DB31" s="46">
        <v>0</v>
      </c>
      <c r="DC31" s="47">
        <v>0</v>
      </c>
      <c r="DD31" s="47">
        <v>0</v>
      </c>
      <c r="DE31" s="48">
        <v>0</v>
      </c>
      <c r="DF31" s="15"/>
      <c r="DG31" s="15"/>
      <c r="DH31" s="15"/>
      <c r="DI31" s="15"/>
      <c r="DJ31" s="15"/>
      <c r="DK31" s="15"/>
    </row>
    <row r="32" spans="2:116" ht="15" customHeight="1" x14ac:dyDescent="0.3">
      <c r="B32" s="38" t="s">
        <v>107</v>
      </c>
      <c r="C32" s="70">
        <v>45466</v>
      </c>
      <c r="D32" s="70">
        <v>45830</v>
      </c>
      <c r="E32" s="70">
        <v>45292</v>
      </c>
      <c r="F32" s="70">
        <v>45663</v>
      </c>
      <c r="G32" s="70">
        <v>46062</v>
      </c>
      <c r="H32" s="40" t="s">
        <v>121</v>
      </c>
      <c r="I32" s="41" t="s">
        <v>117</v>
      </c>
      <c r="J32" s="110">
        <v>5931</v>
      </c>
      <c r="K32" s="46">
        <v>20690</v>
      </c>
      <c r="L32" s="111">
        <v>5616</v>
      </c>
      <c r="M32" s="46">
        <v>12184</v>
      </c>
      <c r="N32" s="132">
        <v>0</v>
      </c>
      <c r="O32" s="42" t="s">
        <v>30</v>
      </c>
      <c r="P32" s="104">
        <v>0</v>
      </c>
      <c r="Q32" s="110">
        <v>648</v>
      </c>
      <c r="R32" s="46"/>
      <c r="S32" s="46">
        <v>0</v>
      </c>
      <c r="T32" s="132">
        <v>0</v>
      </c>
      <c r="U32" s="42" t="s">
        <v>30</v>
      </c>
      <c r="V32" s="43">
        <v>4077</v>
      </c>
      <c r="W32" s="44">
        <v>146</v>
      </c>
      <c r="X32" s="44">
        <v>3931</v>
      </c>
      <c r="Y32" s="44">
        <v>1301</v>
      </c>
      <c r="Z32" s="44">
        <v>973</v>
      </c>
      <c r="AA32" s="44">
        <v>328</v>
      </c>
      <c r="AB32" s="46">
        <v>8323</v>
      </c>
      <c r="AC32" s="46">
        <v>792</v>
      </c>
      <c r="AD32" s="46">
        <v>7531</v>
      </c>
      <c r="AE32" s="132">
        <v>0</v>
      </c>
      <c r="AF32" s="132">
        <v>0</v>
      </c>
      <c r="AG32" s="132">
        <v>0</v>
      </c>
      <c r="AH32" s="42" t="s">
        <v>30</v>
      </c>
      <c r="AI32" s="44">
        <v>1490</v>
      </c>
      <c r="AJ32" s="42">
        <v>724</v>
      </c>
      <c r="AK32" s="110">
        <v>6059</v>
      </c>
      <c r="AL32" s="46">
        <v>8564</v>
      </c>
      <c r="AM32" s="132">
        <v>0</v>
      </c>
      <c r="AN32" s="44" t="s">
        <v>30</v>
      </c>
      <c r="AO32" s="44">
        <v>2863</v>
      </c>
      <c r="AP32" s="46">
        <v>4864</v>
      </c>
      <c r="AQ32" s="132">
        <v>0</v>
      </c>
      <c r="AR32" s="44" t="s">
        <v>30</v>
      </c>
      <c r="AS32" s="44">
        <v>3196</v>
      </c>
      <c r="AT32" s="46">
        <v>3044</v>
      </c>
      <c r="AU32" s="132">
        <v>0</v>
      </c>
      <c r="AV32" s="44" t="s">
        <v>30</v>
      </c>
      <c r="AW32" s="44">
        <v>2029</v>
      </c>
      <c r="AX32" s="46">
        <v>2810</v>
      </c>
      <c r="AY32" s="132">
        <v>0</v>
      </c>
      <c r="AZ32" s="44" t="s">
        <v>30</v>
      </c>
      <c r="BA32" s="44">
        <v>1167</v>
      </c>
      <c r="BB32" s="46">
        <v>299</v>
      </c>
      <c r="BC32" s="132">
        <v>0</v>
      </c>
      <c r="BD32" s="44" t="s">
        <v>30</v>
      </c>
      <c r="BE32" s="46">
        <v>699</v>
      </c>
      <c r="BF32" s="132">
        <v>0</v>
      </c>
      <c r="BG32" s="44" t="s">
        <v>30</v>
      </c>
      <c r="BH32" s="46">
        <v>676</v>
      </c>
      <c r="BI32" s="132">
        <v>0</v>
      </c>
      <c r="BJ32" s="44" t="s">
        <v>30</v>
      </c>
      <c r="BK32" s="46">
        <v>716</v>
      </c>
      <c r="BL32" s="132">
        <v>0</v>
      </c>
      <c r="BM32" s="42" t="s">
        <v>30</v>
      </c>
      <c r="BN32" s="43">
        <v>1490</v>
      </c>
      <c r="BO32" s="44">
        <v>724</v>
      </c>
      <c r="BP32" s="44">
        <v>8564</v>
      </c>
      <c r="BQ32" s="44">
        <v>0</v>
      </c>
      <c r="BR32" s="44" t="s">
        <v>30</v>
      </c>
      <c r="BS32" s="44">
        <v>4864</v>
      </c>
      <c r="BT32" s="44">
        <v>0</v>
      </c>
      <c r="BU32" s="44" t="s">
        <v>30</v>
      </c>
      <c r="BV32" s="44">
        <v>3044</v>
      </c>
      <c r="BW32" s="44">
        <v>0</v>
      </c>
      <c r="BX32" s="44" t="s">
        <v>30</v>
      </c>
      <c r="BY32" s="44">
        <v>699</v>
      </c>
      <c r="BZ32" s="44">
        <v>0</v>
      </c>
      <c r="CA32" s="44" t="s">
        <v>30</v>
      </c>
      <c r="CB32" s="235">
        <v>294.25</v>
      </c>
      <c r="CC32" s="47">
        <v>2044.5</v>
      </c>
      <c r="CD32" s="47">
        <v>2694.75</v>
      </c>
      <c r="CE32" s="47">
        <v>2116.75</v>
      </c>
      <c r="CF32" s="47">
        <v>3955</v>
      </c>
      <c r="CG32" s="45">
        <v>102</v>
      </c>
      <c r="CH32" s="44">
        <v>1320</v>
      </c>
      <c r="CI32" s="44">
        <v>1851</v>
      </c>
      <c r="CJ32" s="44">
        <v>1177</v>
      </c>
      <c r="CK32" s="44">
        <v>1481</v>
      </c>
      <c r="CL32" s="44">
        <v>686</v>
      </c>
      <c r="CM32" s="44">
        <v>5238</v>
      </c>
      <c r="CN32" s="44">
        <v>4781</v>
      </c>
      <c r="CO32" s="44">
        <v>2438</v>
      </c>
      <c r="CP32" s="44">
        <v>7547</v>
      </c>
      <c r="CQ32" s="46">
        <v>83</v>
      </c>
      <c r="CR32" s="46">
        <v>452</v>
      </c>
      <c r="CS32" s="46">
        <v>1284</v>
      </c>
      <c r="CT32" s="46">
        <v>1251</v>
      </c>
      <c r="CU32" s="46">
        <v>2546</v>
      </c>
      <c r="CV32" s="46">
        <v>306</v>
      </c>
      <c r="CW32" s="46">
        <v>1168</v>
      </c>
      <c r="CX32" s="47">
        <v>2863</v>
      </c>
      <c r="CY32" s="47">
        <v>3601</v>
      </c>
      <c r="CZ32" s="47">
        <v>4246</v>
      </c>
      <c r="DA32" s="46">
        <v>0</v>
      </c>
      <c r="DB32" s="46">
        <v>0</v>
      </c>
      <c r="DC32" s="46">
        <v>0</v>
      </c>
      <c r="DD32" s="46">
        <v>0</v>
      </c>
      <c r="DE32" s="72">
        <v>0</v>
      </c>
      <c r="DF32" s="15"/>
      <c r="DG32" s="15"/>
      <c r="DH32" s="15"/>
      <c r="DI32" s="15"/>
      <c r="DJ32" s="15"/>
      <c r="DK32" s="15"/>
    </row>
    <row r="33" spans="2:115" ht="15" customHeight="1" thickBot="1" x14ac:dyDescent="0.35">
      <c r="B33" s="50" t="s">
        <v>107</v>
      </c>
      <c r="C33" s="73">
        <v>45467</v>
      </c>
      <c r="D33" s="73">
        <v>45831</v>
      </c>
      <c r="E33" s="73">
        <v>45293</v>
      </c>
      <c r="F33" s="74">
        <v>45664</v>
      </c>
      <c r="G33" s="73">
        <v>46063</v>
      </c>
      <c r="H33" s="52" t="s">
        <v>122</v>
      </c>
      <c r="I33" s="53" t="s">
        <v>117</v>
      </c>
      <c r="J33" s="112">
        <v>7211</v>
      </c>
      <c r="K33" s="57">
        <v>145421</v>
      </c>
      <c r="L33" s="113">
        <v>9735</v>
      </c>
      <c r="M33" s="57">
        <v>124036</v>
      </c>
      <c r="N33" s="138">
        <v>0</v>
      </c>
      <c r="O33" s="54" t="s">
        <v>30</v>
      </c>
      <c r="P33" s="105">
        <v>0</v>
      </c>
      <c r="Q33" s="112">
        <v>124937</v>
      </c>
      <c r="R33" s="57"/>
      <c r="S33" s="121">
        <v>24267</v>
      </c>
      <c r="T33" s="138">
        <v>0</v>
      </c>
      <c r="U33" s="54" t="s">
        <v>30</v>
      </c>
      <c r="V33" s="55">
        <v>4639</v>
      </c>
      <c r="W33" s="56">
        <v>231</v>
      </c>
      <c r="X33" s="56">
        <v>4408</v>
      </c>
      <c r="Y33" s="56">
        <v>2299</v>
      </c>
      <c r="Z33" s="56">
        <v>1772</v>
      </c>
      <c r="AA33" s="56">
        <v>527</v>
      </c>
      <c r="AB33" s="57">
        <v>57758</v>
      </c>
      <c r="AC33" s="57">
        <v>3593</v>
      </c>
      <c r="AD33" s="57">
        <v>54165</v>
      </c>
      <c r="AE33" s="138">
        <v>0</v>
      </c>
      <c r="AF33" s="138">
        <v>0</v>
      </c>
      <c r="AG33" s="138">
        <v>0</v>
      </c>
      <c r="AH33" s="54" t="s">
        <v>30</v>
      </c>
      <c r="AI33" s="221">
        <v>2201</v>
      </c>
      <c r="AJ33" s="222">
        <v>1961</v>
      </c>
      <c r="AK33" s="112">
        <v>9145</v>
      </c>
      <c r="AL33" s="57">
        <v>13059</v>
      </c>
      <c r="AM33" s="138">
        <v>0</v>
      </c>
      <c r="AN33" s="56" t="s">
        <v>30</v>
      </c>
      <c r="AO33" s="56">
        <v>5144</v>
      </c>
      <c r="AP33" s="57">
        <v>6462</v>
      </c>
      <c r="AQ33" s="138">
        <v>0</v>
      </c>
      <c r="AR33" s="56" t="s">
        <v>30</v>
      </c>
      <c r="AS33" s="56">
        <v>4001</v>
      </c>
      <c r="AT33" s="57">
        <v>6024</v>
      </c>
      <c r="AU33" s="138">
        <v>0</v>
      </c>
      <c r="AV33" s="56" t="s">
        <v>30</v>
      </c>
      <c r="AW33" s="56">
        <v>2140</v>
      </c>
      <c r="AX33" s="57">
        <v>5688</v>
      </c>
      <c r="AY33" s="138">
        <v>0</v>
      </c>
      <c r="AZ33" s="56" t="s">
        <v>30</v>
      </c>
      <c r="BA33" s="56">
        <v>1861</v>
      </c>
      <c r="BB33" s="57">
        <v>336</v>
      </c>
      <c r="BC33" s="138">
        <v>0</v>
      </c>
      <c r="BD33" s="56" t="s">
        <v>30</v>
      </c>
      <c r="BE33" s="57">
        <v>802</v>
      </c>
      <c r="BF33" s="138">
        <v>0</v>
      </c>
      <c r="BG33" s="56" t="s">
        <v>30</v>
      </c>
      <c r="BH33" s="57">
        <v>760</v>
      </c>
      <c r="BI33" s="138">
        <v>0</v>
      </c>
      <c r="BJ33" s="56" t="s">
        <v>30</v>
      </c>
      <c r="BK33" s="57">
        <v>920</v>
      </c>
      <c r="BL33" s="138">
        <v>0</v>
      </c>
      <c r="BM33" s="54" t="s">
        <v>30</v>
      </c>
      <c r="BN33" s="220">
        <v>2201</v>
      </c>
      <c r="BO33" s="221">
        <v>1961</v>
      </c>
      <c r="BP33" s="221">
        <v>13056</v>
      </c>
      <c r="BQ33" s="221">
        <v>0</v>
      </c>
      <c r="BR33" s="221" t="s">
        <v>30</v>
      </c>
      <c r="BS33" s="221">
        <v>6459</v>
      </c>
      <c r="BT33" s="221">
        <v>0</v>
      </c>
      <c r="BU33" s="221" t="s">
        <v>30</v>
      </c>
      <c r="BV33" s="221">
        <v>6024</v>
      </c>
      <c r="BW33" s="221">
        <v>0</v>
      </c>
      <c r="BX33" s="221" t="s">
        <v>30</v>
      </c>
      <c r="BY33" s="221">
        <v>802</v>
      </c>
      <c r="BZ33" s="221">
        <v>0</v>
      </c>
      <c r="CA33" s="221" t="s">
        <v>30</v>
      </c>
      <c r="CB33" s="239">
        <v>35251.5</v>
      </c>
      <c r="CC33" s="225">
        <v>13870.25</v>
      </c>
      <c r="CD33" s="225">
        <v>6004.25</v>
      </c>
      <c r="CE33" s="225">
        <v>7229</v>
      </c>
      <c r="CF33" s="225">
        <v>9245.75</v>
      </c>
      <c r="CG33" s="114">
        <v>210</v>
      </c>
      <c r="CH33" s="56">
        <v>1310</v>
      </c>
      <c r="CI33" s="56">
        <v>1904</v>
      </c>
      <c r="CJ33" s="56">
        <v>2045</v>
      </c>
      <c r="CK33" s="56">
        <v>1742</v>
      </c>
      <c r="CL33" s="56">
        <v>110566</v>
      </c>
      <c r="CM33" s="56">
        <v>14916</v>
      </c>
      <c r="CN33" s="56">
        <v>6508</v>
      </c>
      <c r="CO33" s="56">
        <v>4303</v>
      </c>
      <c r="CP33" s="56">
        <v>9128</v>
      </c>
      <c r="CQ33" s="57">
        <v>174</v>
      </c>
      <c r="CR33" s="57">
        <v>805</v>
      </c>
      <c r="CS33" s="58">
        <v>2608</v>
      </c>
      <c r="CT33" s="58">
        <v>2788</v>
      </c>
      <c r="CU33" s="58">
        <v>3360</v>
      </c>
      <c r="CV33" s="57">
        <v>30056</v>
      </c>
      <c r="CW33" s="57">
        <v>38450</v>
      </c>
      <c r="CX33" s="58">
        <v>12997</v>
      </c>
      <c r="CY33" s="58">
        <v>19780</v>
      </c>
      <c r="CZ33" s="58">
        <v>22753</v>
      </c>
      <c r="DA33" s="57">
        <v>0</v>
      </c>
      <c r="DB33" s="57">
        <v>0</v>
      </c>
      <c r="DC33" s="58">
        <v>0</v>
      </c>
      <c r="DD33" s="58">
        <v>0</v>
      </c>
      <c r="DE33" s="59">
        <v>0</v>
      </c>
      <c r="DF33" s="15"/>
      <c r="DG33" s="15"/>
      <c r="DH33" s="15"/>
      <c r="DI33" s="15"/>
      <c r="DJ33" s="15"/>
      <c r="DK33" s="15"/>
    </row>
    <row r="34" spans="2:115" ht="15" customHeight="1" x14ac:dyDescent="0.3">
      <c r="B34" s="75" t="s">
        <v>14</v>
      </c>
      <c r="C34" s="76">
        <v>45468</v>
      </c>
      <c r="D34" s="77">
        <v>45832</v>
      </c>
      <c r="E34" s="77">
        <v>45294</v>
      </c>
      <c r="F34" s="77">
        <v>45665</v>
      </c>
      <c r="G34" s="77">
        <v>46064</v>
      </c>
      <c r="H34" s="78" t="s">
        <v>123</v>
      </c>
      <c r="I34" s="79" t="s">
        <v>117</v>
      </c>
      <c r="J34" s="122">
        <v>9866</v>
      </c>
      <c r="K34" s="83">
        <v>176731</v>
      </c>
      <c r="L34" s="123">
        <v>67036</v>
      </c>
      <c r="M34" s="83">
        <v>142073</v>
      </c>
      <c r="N34" s="139">
        <v>0</v>
      </c>
      <c r="O34" s="80" t="s">
        <v>30</v>
      </c>
      <c r="P34" s="107">
        <v>0</v>
      </c>
      <c r="Q34" s="122">
        <v>122927</v>
      </c>
      <c r="R34" s="83"/>
      <c r="S34" s="83">
        <v>24878</v>
      </c>
      <c r="T34" s="144">
        <v>0</v>
      </c>
      <c r="U34" s="80" t="s">
        <v>30</v>
      </c>
      <c r="V34" s="81">
        <v>136206</v>
      </c>
      <c r="W34" s="82">
        <v>3349</v>
      </c>
      <c r="X34" s="82">
        <v>132867</v>
      </c>
      <c r="Y34" s="82">
        <v>50764</v>
      </c>
      <c r="Z34" s="82">
        <v>6234</v>
      </c>
      <c r="AA34" s="82">
        <v>44530</v>
      </c>
      <c r="AB34" s="83">
        <v>74218</v>
      </c>
      <c r="AC34" s="83">
        <v>2031</v>
      </c>
      <c r="AD34" s="83">
        <v>72187</v>
      </c>
      <c r="AE34" s="145">
        <v>0</v>
      </c>
      <c r="AF34" s="145">
        <v>0</v>
      </c>
      <c r="AG34" s="145">
        <v>0</v>
      </c>
      <c r="AH34" s="80" t="s">
        <v>30</v>
      </c>
      <c r="AI34" s="82">
        <v>5672</v>
      </c>
      <c r="AJ34" s="80">
        <v>5141</v>
      </c>
      <c r="AK34" s="122">
        <v>13365</v>
      </c>
      <c r="AL34" s="83">
        <v>9876</v>
      </c>
      <c r="AM34" s="145">
        <v>0</v>
      </c>
      <c r="AN34" s="82" t="s">
        <v>30</v>
      </c>
      <c r="AO34" s="82">
        <v>5160</v>
      </c>
      <c r="AP34" s="83">
        <v>5566</v>
      </c>
      <c r="AQ34" s="145">
        <v>0</v>
      </c>
      <c r="AR34" s="82" t="s">
        <v>30</v>
      </c>
      <c r="AS34" s="82">
        <v>8205</v>
      </c>
      <c r="AT34" s="83">
        <v>3946</v>
      </c>
      <c r="AU34" s="145">
        <v>0</v>
      </c>
      <c r="AV34" s="82" t="s">
        <v>30</v>
      </c>
      <c r="AW34" s="82">
        <v>4827</v>
      </c>
      <c r="AX34" s="83">
        <v>3708</v>
      </c>
      <c r="AY34" s="145">
        <v>0</v>
      </c>
      <c r="AZ34" s="82" t="s">
        <v>30</v>
      </c>
      <c r="BA34" s="82">
        <v>3378</v>
      </c>
      <c r="BB34" s="83">
        <v>238</v>
      </c>
      <c r="BC34" s="145">
        <v>0</v>
      </c>
      <c r="BD34" s="82" t="s">
        <v>30</v>
      </c>
      <c r="BE34" s="83">
        <v>1679</v>
      </c>
      <c r="BF34" s="145">
        <v>0</v>
      </c>
      <c r="BG34" s="82" t="s">
        <v>30</v>
      </c>
      <c r="BH34" s="83">
        <v>1090</v>
      </c>
      <c r="BI34" s="145">
        <v>0</v>
      </c>
      <c r="BJ34" s="82" t="s">
        <v>30</v>
      </c>
      <c r="BK34" s="83">
        <v>1060</v>
      </c>
      <c r="BL34" s="145">
        <v>0</v>
      </c>
      <c r="BM34" s="80" t="s">
        <v>30</v>
      </c>
      <c r="BN34" s="81">
        <v>5670</v>
      </c>
      <c r="BO34" s="82">
        <v>5139</v>
      </c>
      <c r="BP34" s="82">
        <v>9873</v>
      </c>
      <c r="BQ34" s="82">
        <v>0</v>
      </c>
      <c r="BR34" s="82" t="s">
        <v>30</v>
      </c>
      <c r="BS34" s="82">
        <v>5564</v>
      </c>
      <c r="BT34" s="82">
        <v>0</v>
      </c>
      <c r="BU34" s="82" t="s">
        <v>30</v>
      </c>
      <c r="BV34" s="82">
        <v>3945</v>
      </c>
      <c r="BW34" s="82">
        <v>0</v>
      </c>
      <c r="BX34" s="82" t="s">
        <v>30</v>
      </c>
      <c r="BY34" s="82">
        <v>1679</v>
      </c>
      <c r="BZ34" s="82">
        <v>0</v>
      </c>
      <c r="CA34" s="82" t="s">
        <v>30</v>
      </c>
      <c r="CB34" s="240">
        <v>45326.25</v>
      </c>
      <c r="CC34" s="226">
        <v>28169.5</v>
      </c>
      <c r="CD34" s="226">
        <v>6966.25</v>
      </c>
      <c r="CE34" s="226">
        <v>8300</v>
      </c>
      <c r="CF34" s="226">
        <v>10164.5</v>
      </c>
      <c r="CG34" s="124">
        <v>255</v>
      </c>
      <c r="CH34" s="82">
        <v>1844</v>
      </c>
      <c r="CI34" s="82">
        <v>2153</v>
      </c>
      <c r="CJ34" s="82">
        <v>2915</v>
      </c>
      <c r="CK34" s="82">
        <v>2699</v>
      </c>
      <c r="CL34" s="82">
        <v>114770</v>
      </c>
      <c r="CM34" s="82">
        <v>34581</v>
      </c>
      <c r="CN34" s="82">
        <v>8511</v>
      </c>
      <c r="CO34" s="82">
        <v>8194</v>
      </c>
      <c r="CP34" s="82">
        <v>10675</v>
      </c>
      <c r="CQ34" s="83">
        <v>33281</v>
      </c>
      <c r="CR34" s="83">
        <v>6818</v>
      </c>
      <c r="CS34" s="84">
        <v>6665</v>
      </c>
      <c r="CT34" s="84">
        <v>8890</v>
      </c>
      <c r="CU34" s="84">
        <v>11382</v>
      </c>
      <c r="CV34" s="83">
        <v>32999</v>
      </c>
      <c r="CW34" s="83">
        <v>69435</v>
      </c>
      <c r="CX34" s="84">
        <v>10536</v>
      </c>
      <c r="CY34" s="84">
        <v>13201</v>
      </c>
      <c r="CZ34" s="84">
        <v>15902</v>
      </c>
      <c r="DA34" s="83">
        <v>0</v>
      </c>
      <c r="DB34" s="83">
        <v>0</v>
      </c>
      <c r="DC34" s="84">
        <v>0</v>
      </c>
      <c r="DD34" s="84">
        <v>0</v>
      </c>
      <c r="DE34" s="85">
        <v>0</v>
      </c>
      <c r="DF34" s="15"/>
      <c r="DG34" s="15"/>
      <c r="DH34" s="15"/>
      <c r="DI34" s="15"/>
      <c r="DJ34" s="15"/>
      <c r="DK34" s="15"/>
    </row>
    <row r="35" spans="2:115" ht="15" customHeight="1" x14ac:dyDescent="0.3">
      <c r="B35" s="38" t="s">
        <v>14</v>
      </c>
      <c r="C35" s="86">
        <v>45469</v>
      </c>
      <c r="D35" s="86">
        <v>45833</v>
      </c>
      <c r="E35" s="86">
        <v>45295</v>
      </c>
      <c r="F35" s="86">
        <v>45666</v>
      </c>
      <c r="G35" s="86">
        <v>46065</v>
      </c>
      <c r="H35" s="40" t="s">
        <v>124</v>
      </c>
      <c r="I35" s="41" t="s">
        <v>125</v>
      </c>
      <c r="J35" s="110">
        <v>124806</v>
      </c>
      <c r="K35" s="46">
        <v>75634</v>
      </c>
      <c r="L35" s="111">
        <v>99196</v>
      </c>
      <c r="M35" s="46">
        <v>118024</v>
      </c>
      <c r="N35" s="139">
        <v>0</v>
      </c>
      <c r="O35" s="42" t="s">
        <v>30</v>
      </c>
      <c r="P35" s="104">
        <v>21601</v>
      </c>
      <c r="Q35" s="110">
        <v>11908</v>
      </c>
      <c r="R35" s="46"/>
      <c r="S35" s="46">
        <v>21785</v>
      </c>
      <c r="T35" s="132">
        <v>0</v>
      </c>
      <c r="U35" s="42" t="s">
        <v>30</v>
      </c>
      <c r="V35" s="43">
        <v>25317</v>
      </c>
      <c r="W35" s="44">
        <v>480</v>
      </c>
      <c r="X35" s="44">
        <v>24837</v>
      </c>
      <c r="Y35" s="44">
        <v>89228</v>
      </c>
      <c r="Z35" s="44">
        <v>6935</v>
      </c>
      <c r="AA35" s="44">
        <v>82293</v>
      </c>
      <c r="AB35" s="46">
        <v>56464</v>
      </c>
      <c r="AC35" s="46">
        <v>2156</v>
      </c>
      <c r="AD35" s="46">
        <v>54308</v>
      </c>
      <c r="AE35" s="132">
        <v>0</v>
      </c>
      <c r="AF35" s="132">
        <v>0</v>
      </c>
      <c r="AG35" s="132">
        <v>0</v>
      </c>
      <c r="AH35" s="42" t="s">
        <v>30</v>
      </c>
      <c r="AI35" s="44">
        <v>4210</v>
      </c>
      <c r="AJ35" s="42">
        <v>2467</v>
      </c>
      <c r="AK35" s="110">
        <v>21659</v>
      </c>
      <c r="AL35" s="46">
        <v>11656</v>
      </c>
      <c r="AM35" s="132">
        <v>0</v>
      </c>
      <c r="AN35" s="44" t="s">
        <v>30</v>
      </c>
      <c r="AO35" s="44">
        <v>6638</v>
      </c>
      <c r="AP35" s="46">
        <v>7082</v>
      </c>
      <c r="AQ35" s="132">
        <v>0</v>
      </c>
      <c r="AR35" s="44" t="s">
        <v>30</v>
      </c>
      <c r="AS35" s="44">
        <v>15021</v>
      </c>
      <c r="AT35" s="46">
        <v>4215</v>
      </c>
      <c r="AU35" s="132">
        <v>0</v>
      </c>
      <c r="AV35" s="44" t="s">
        <v>30</v>
      </c>
      <c r="AW35" s="44">
        <v>10667</v>
      </c>
      <c r="AX35" s="46">
        <v>3962</v>
      </c>
      <c r="AY35" s="132">
        <v>0</v>
      </c>
      <c r="AZ35" s="44" t="s">
        <v>30</v>
      </c>
      <c r="BA35" s="44">
        <v>4354</v>
      </c>
      <c r="BB35" s="46">
        <v>253</v>
      </c>
      <c r="BC35" s="132">
        <v>0</v>
      </c>
      <c r="BD35" s="44" t="s">
        <v>30</v>
      </c>
      <c r="BE35" s="46">
        <v>2218</v>
      </c>
      <c r="BF35" s="132">
        <v>0</v>
      </c>
      <c r="BG35" s="44" t="s">
        <v>30</v>
      </c>
      <c r="BH35" s="46">
        <v>1776</v>
      </c>
      <c r="BI35" s="132">
        <v>0</v>
      </c>
      <c r="BJ35" s="44" t="s">
        <v>30</v>
      </c>
      <c r="BK35" s="46">
        <v>1426</v>
      </c>
      <c r="BL35" s="132">
        <v>0</v>
      </c>
      <c r="BM35" s="42" t="s">
        <v>30</v>
      </c>
      <c r="BN35" s="43">
        <v>4206</v>
      </c>
      <c r="BO35" s="44">
        <v>2465</v>
      </c>
      <c r="BP35" s="44">
        <v>11656</v>
      </c>
      <c r="BQ35" s="44">
        <v>0</v>
      </c>
      <c r="BR35" s="44" t="s">
        <v>30</v>
      </c>
      <c r="BS35" s="44">
        <v>7082</v>
      </c>
      <c r="BT35" s="44">
        <v>0</v>
      </c>
      <c r="BU35" s="44" t="s">
        <v>30</v>
      </c>
      <c r="BV35" s="44">
        <v>4215</v>
      </c>
      <c r="BW35" s="44">
        <v>0</v>
      </c>
      <c r="BX35" s="44" t="s">
        <v>30</v>
      </c>
      <c r="BY35" s="44">
        <v>2218</v>
      </c>
      <c r="BZ35" s="44">
        <v>0</v>
      </c>
      <c r="CA35" s="44" t="s">
        <v>30</v>
      </c>
      <c r="CB35" s="241">
        <v>25175.75</v>
      </c>
      <c r="CC35" s="227">
        <v>43298</v>
      </c>
      <c r="CD35" s="227">
        <v>9445</v>
      </c>
      <c r="CE35" s="227">
        <v>10419.25</v>
      </c>
      <c r="CF35" s="227">
        <v>16077</v>
      </c>
      <c r="CG35" s="45">
        <v>26364</v>
      </c>
      <c r="CH35" s="44">
        <v>57164</v>
      </c>
      <c r="CI35" s="44">
        <v>11458</v>
      </c>
      <c r="CJ35" s="44">
        <v>15774</v>
      </c>
      <c r="CK35" s="44">
        <v>14046</v>
      </c>
      <c r="CL35" s="44">
        <v>12102</v>
      </c>
      <c r="CM35" s="44">
        <v>38098</v>
      </c>
      <c r="CN35" s="44">
        <v>8222</v>
      </c>
      <c r="CO35" s="44">
        <v>6753</v>
      </c>
      <c r="CP35" s="44">
        <v>10459</v>
      </c>
      <c r="CQ35" s="46">
        <v>35434</v>
      </c>
      <c r="CR35" s="46">
        <v>33770</v>
      </c>
      <c r="CS35" s="47">
        <v>7138</v>
      </c>
      <c r="CT35" s="47">
        <v>7851</v>
      </c>
      <c r="CU35" s="47">
        <v>15003</v>
      </c>
      <c r="CV35" s="46">
        <v>26803</v>
      </c>
      <c r="CW35" s="46">
        <v>44160</v>
      </c>
      <c r="CX35" s="47">
        <v>10962</v>
      </c>
      <c r="CY35" s="47">
        <v>11299</v>
      </c>
      <c r="CZ35" s="47">
        <v>24800</v>
      </c>
      <c r="DA35" s="46">
        <v>0</v>
      </c>
      <c r="DB35" s="46">
        <v>0</v>
      </c>
      <c r="DC35" s="47">
        <v>0</v>
      </c>
      <c r="DD35" s="47">
        <v>0</v>
      </c>
      <c r="DE35" s="48">
        <v>0</v>
      </c>
      <c r="DF35" s="15"/>
      <c r="DG35" s="15"/>
      <c r="DH35" s="15"/>
      <c r="DI35" s="15"/>
      <c r="DJ35" s="15"/>
      <c r="DK35" s="15"/>
    </row>
    <row r="36" spans="2:115" ht="15" customHeight="1" x14ac:dyDescent="0.3">
      <c r="B36" s="38" t="s">
        <v>14</v>
      </c>
      <c r="C36" s="86">
        <v>45470</v>
      </c>
      <c r="D36" s="86">
        <v>45834</v>
      </c>
      <c r="E36" s="86">
        <v>45296</v>
      </c>
      <c r="F36" s="86">
        <v>45667</v>
      </c>
      <c r="G36" s="86">
        <v>46066</v>
      </c>
      <c r="H36" s="40" t="s">
        <v>126</v>
      </c>
      <c r="I36" s="41" t="s">
        <v>125</v>
      </c>
      <c r="J36" s="110">
        <v>105821</v>
      </c>
      <c r="K36" s="46">
        <v>104736</v>
      </c>
      <c r="L36" s="111">
        <v>79983</v>
      </c>
      <c r="M36" s="46">
        <v>118224</v>
      </c>
      <c r="N36" s="132">
        <v>0</v>
      </c>
      <c r="O36" s="42" t="s">
        <v>30</v>
      </c>
      <c r="P36" s="104">
        <v>22716</v>
      </c>
      <c r="Q36" s="110">
        <v>32901</v>
      </c>
      <c r="R36" s="46"/>
      <c r="S36" s="46">
        <v>18491</v>
      </c>
      <c r="T36" s="132">
        <v>0</v>
      </c>
      <c r="U36" s="42" t="s">
        <v>30</v>
      </c>
      <c r="V36" s="43">
        <v>36764</v>
      </c>
      <c r="W36" s="44">
        <v>335</v>
      </c>
      <c r="X36" s="44">
        <v>36433</v>
      </c>
      <c r="Y36" s="44">
        <v>47280</v>
      </c>
      <c r="Z36" s="44">
        <v>2279</v>
      </c>
      <c r="AA36" s="44">
        <v>45001</v>
      </c>
      <c r="AB36" s="46">
        <v>48745</v>
      </c>
      <c r="AC36" s="46">
        <v>3371</v>
      </c>
      <c r="AD36" s="46">
        <v>45374</v>
      </c>
      <c r="AE36" s="132">
        <v>0</v>
      </c>
      <c r="AF36" s="132">
        <v>0</v>
      </c>
      <c r="AG36" s="132">
        <v>0</v>
      </c>
      <c r="AH36" s="42" t="s">
        <v>30</v>
      </c>
      <c r="AI36" s="44">
        <v>3330</v>
      </c>
      <c r="AJ36" s="42">
        <v>1404</v>
      </c>
      <c r="AK36" s="110">
        <v>9448</v>
      </c>
      <c r="AL36" s="46">
        <v>14358</v>
      </c>
      <c r="AM36" s="132">
        <v>0</v>
      </c>
      <c r="AN36" s="44" t="s">
        <v>30</v>
      </c>
      <c r="AO36" s="44">
        <v>3753</v>
      </c>
      <c r="AP36" s="46">
        <v>7864</v>
      </c>
      <c r="AQ36" s="132">
        <v>0</v>
      </c>
      <c r="AR36" s="44" t="s">
        <v>30</v>
      </c>
      <c r="AS36" s="44">
        <v>5695</v>
      </c>
      <c r="AT36" s="46">
        <v>5477</v>
      </c>
      <c r="AU36" s="132">
        <v>0</v>
      </c>
      <c r="AV36" s="44" t="s">
        <v>30</v>
      </c>
      <c r="AW36" s="44">
        <v>3066</v>
      </c>
      <c r="AX36" s="46">
        <v>5208</v>
      </c>
      <c r="AY36" s="132">
        <v>0</v>
      </c>
      <c r="AZ36" s="44" t="s">
        <v>30</v>
      </c>
      <c r="BA36" s="44">
        <v>2629</v>
      </c>
      <c r="BB36" s="46">
        <v>269</v>
      </c>
      <c r="BC36" s="132">
        <v>0</v>
      </c>
      <c r="BD36" s="44" t="s">
        <v>30</v>
      </c>
      <c r="BE36" s="46">
        <v>2051</v>
      </c>
      <c r="BF36" s="132">
        <v>0</v>
      </c>
      <c r="BG36" s="44" t="s">
        <v>30</v>
      </c>
      <c r="BH36" s="46">
        <v>1435</v>
      </c>
      <c r="BI36" s="132">
        <v>0</v>
      </c>
      <c r="BJ36" s="44" t="s">
        <v>30</v>
      </c>
      <c r="BK36" s="46">
        <v>1089</v>
      </c>
      <c r="BL36" s="132">
        <v>0</v>
      </c>
      <c r="BM36" s="42" t="s">
        <v>30</v>
      </c>
      <c r="BN36" s="43">
        <v>3328</v>
      </c>
      <c r="BO36" s="44">
        <v>1402</v>
      </c>
      <c r="BP36" s="44">
        <v>14357</v>
      </c>
      <c r="BQ36" s="44">
        <v>0</v>
      </c>
      <c r="BR36" s="44" t="s">
        <v>30</v>
      </c>
      <c r="BS36" s="44">
        <v>7863</v>
      </c>
      <c r="BT36" s="44">
        <v>0</v>
      </c>
      <c r="BU36" s="44" t="s">
        <v>30</v>
      </c>
      <c r="BV36" s="44">
        <v>5477</v>
      </c>
      <c r="BW36" s="44">
        <v>0</v>
      </c>
      <c r="BX36" s="44" t="s">
        <v>30</v>
      </c>
      <c r="BY36" s="44">
        <v>2051</v>
      </c>
      <c r="BZ36" s="44">
        <v>0</v>
      </c>
      <c r="CA36" s="44" t="s">
        <v>30</v>
      </c>
      <c r="CB36" s="241">
        <v>28071.25</v>
      </c>
      <c r="CC36" s="227">
        <v>43710</v>
      </c>
      <c r="CD36" s="227">
        <v>9232</v>
      </c>
      <c r="CE36" s="227">
        <v>9218.75</v>
      </c>
      <c r="CF36" s="227">
        <v>11959</v>
      </c>
      <c r="CG36" s="45">
        <v>23576</v>
      </c>
      <c r="CH36" s="44">
        <v>47945</v>
      </c>
      <c r="CI36" s="44">
        <v>11170</v>
      </c>
      <c r="CJ36" s="44">
        <v>14729</v>
      </c>
      <c r="CK36" s="44">
        <v>8401</v>
      </c>
      <c r="CL36" s="44">
        <v>30914</v>
      </c>
      <c r="CM36" s="44">
        <v>48556</v>
      </c>
      <c r="CN36" s="44">
        <v>7625</v>
      </c>
      <c r="CO36" s="44">
        <v>6513</v>
      </c>
      <c r="CP36" s="44">
        <v>11128</v>
      </c>
      <c r="CQ36" s="46">
        <v>31032</v>
      </c>
      <c r="CR36" s="46">
        <v>23995</v>
      </c>
      <c r="CS36" s="47">
        <v>7339</v>
      </c>
      <c r="CT36" s="47">
        <v>5870</v>
      </c>
      <c r="CU36" s="47">
        <v>11747</v>
      </c>
      <c r="CV36" s="46">
        <v>26763</v>
      </c>
      <c r="CW36" s="46">
        <v>54344</v>
      </c>
      <c r="CX36" s="47">
        <v>10794</v>
      </c>
      <c r="CY36" s="47">
        <v>9763</v>
      </c>
      <c r="CZ36" s="47">
        <v>16560</v>
      </c>
      <c r="DA36" s="46">
        <v>0</v>
      </c>
      <c r="DB36" s="46">
        <v>0</v>
      </c>
      <c r="DC36" s="47">
        <v>0</v>
      </c>
      <c r="DD36" s="47">
        <v>0</v>
      </c>
      <c r="DE36" s="48">
        <v>0</v>
      </c>
      <c r="DF36" s="15"/>
      <c r="DG36" s="15"/>
      <c r="DH36" s="15"/>
      <c r="DI36" s="15"/>
      <c r="DJ36" s="15"/>
      <c r="DK36" s="15"/>
    </row>
    <row r="37" spans="2:115" ht="15" customHeight="1" x14ac:dyDescent="0.3">
      <c r="B37" s="38" t="s">
        <v>14</v>
      </c>
      <c r="C37" s="86">
        <v>45471</v>
      </c>
      <c r="D37" s="86">
        <v>45835</v>
      </c>
      <c r="E37" s="86">
        <v>45297</v>
      </c>
      <c r="F37" s="86">
        <v>45668</v>
      </c>
      <c r="G37" s="86">
        <v>46067</v>
      </c>
      <c r="H37" s="40" t="s">
        <v>127</v>
      </c>
      <c r="I37" s="41" t="s">
        <v>125</v>
      </c>
      <c r="J37" s="110">
        <v>81642</v>
      </c>
      <c r="K37" s="46">
        <v>65090</v>
      </c>
      <c r="L37" s="111">
        <v>71544</v>
      </c>
      <c r="M37" s="46">
        <v>84562</v>
      </c>
      <c r="N37" s="132">
        <v>0</v>
      </c>
      <c r="O37" s="42" t="s">
        <v>30</v>
      </c>
      <c r="P37" s="104">
        <v>18252</v>
      </c>
      <c r="Q37" s="110">
        <v>19084</v>
      </c>
      <c r="R37" s="46"/>
      <c r="S37" s="46">
        <v>11835</v>
      </c>
      <c r="T37" s="142">
        <v>0</v>
      </c>
      <c r="U37" s="42" t="s">
        <v>30</v>
      </c>
      <c r="V37" s="43">
        <v>25780</v>
      </c>
      <c r="W37" s="44">
        <v>475</v>
      </c>
      <c r="X37" s="44">
        <v>25312</v>
      </c>
      <c r="Y37" s="44">
        <v>37685</v>
      </c>
      <c r="Z37" s="44">
        <v>1426</v>
      </c>
      <c r="AA37" s="44">
        <v>36259</v>
      </c>
      <c r="AB37" s="46">
        <v>52773</v>
      </c>
      <c r="AC37" s="46">
        <v>2584</v>
      </c>
      <c r="AD37" s="46">
        <v>50189</v>
      </c>
      <c r="AE37" s="132">
        <v>0</v>
      </c>
      <c r="AF37" s="132">
        <v>0</v>
      </c>
      <c r="AG37" s="132">
        <v>0</v>
      </c>
      <c r="AH37" s="42" t="s">
        <v>30</v>
      </c>
      <c r="AI37" s="44">
        <v>2535</v>
      </c>
      <c r="AJ37" s="42">
        <v>1178</v>
      </c>
      <c r="AK37" s="110">
        <v>8432</v>
      </c>
      <c r="AL37" s="46">
        <v>10745</v>
      </c>
      <c r="AM37" s="132">
        <v>0</v>
      </c>
      <c r="AN37" s="44" t="s">
        <v>30</v>
      </c>
      <c r="AO37" s="44">
        <v>3751</v>
      </c>
      <c r="AP37" s="46">
        <v>5544</v>
      </c>
      <c r="AQ37" s="132">
        <v>0</v>
      </c>
      <c r="AR37" s="44" t="s">
        <v>30</v>
      </c>
      <c r="AS37" s="44">
        <v>4681</v>
      </c>
      <c r="AT37" s="46">
        <v>4777</v>
      </c>
      <c r="AU37" s="132">
        <v>0</v>
      </c>
      <c r="AV37" s="44" t="s">
        <v>30</v>
      </c>
      <c r="AW37" s="44">
        <v>3092</v>
      </c>
      <c r="AX37" s="46">
        <v>4374</v>
      </c>
      <c r="AY37" s="132">
        <v>0</v>
      </c>
      <c r="AZ37" s="44" t="s">
        <v>30</v>
      </c>
      <c r="BA37" s="44">
        <v>1589</v>
      </c>
      <c r="BB37" s="46">
        <v>403</v>
      </c>
      <c r="BC37" s="132">
        <v>0</v>
      </c>
      <c r="BD37" s="44" t="s">
        <v>30</v>
      </c>
      <c r="BE37" s="46">
        <v>4625</v>
      </c>
      <c r="BF37" s="132">
        <v>0</v>
      </c>
      <c r="BG37" s="44" t="s">
        <v>30</v>
      </c>
      <c r="BH37" s="46">
        <v>3506</v>
      </c>
      <c r="BI37" s="132">
        <v>0</v>
      </c>
      <c r="BJ37" s="44" t="s">
        <v>30</v>
      </c>
      <c r="BK37" s="46">
        <v>2595</v>
      </c>
      <c r="BL37" s="132">
        <v>0</v>
      </c>
      <c r="BM37" s="42" t="s">
        <v>30</v>
      </c>
      <c r="BN37" s="43">
        <v>2533</v>
      </c>
      <c r="BO37" s="44">
        <v>1177</v>
      </c>
      <c r="BP37" s="44">
        <v>10741</v>
      </c>
      <c r="BQ37" s="44">
        <v>0</v>
      </c>
      <c r="BR37" s="44" t="s">
        <v>30</v>
      </c>
      <c r="BS37" s="44">
        <v>5540</v>
      </c>
      <c r="BT37" s="44">
        <v>0</v>
      </c>
      <c r="BU37" s="44" t="s">
        <v>30</v>
      </c>
      <c r="BV37" s="44">
        <v>4777</v>
      </c>
      <c r="BW37" s="44">
        <v>0</v>
      </c>
      <c r="BX37" s="44" t="s">
        <v>30</v>
      </c>
      <c r="BY37" s="44">
        <v>4625</v>
      </c>
      <c r="BZ37" s="44">
        <v>0</v>
      </c>
      <c r="CA37" s="44" t="s">
        <v>30</v>
      </c>
      <c r="CB37" s="241">
        <v>19500.25</v>
      </c>
      <c r="CC37" s="227">
        <v>30814.75</v>
      </c>
      <c r="CD37" s="227">
        <v>8117.5</v>
      </c>
      <c r="CE37" s="227">
        <v>6633.5</v>
      </c>
      <c r="CF37" s="227">
        <v>10643.5</v>
      </c>
      <c r="CG37" s="45">
        <v>18873</v>
      </c>
      <c r="CH37" s="44">
        <v>28042</v>
      </c>
      <c r="CI37" s="44">
        <v>13107</v>
      </c>
      <c r="CJ37" s="44">
        <v>13106</v>
      </c>
      <c r="CK37" s="44">
        <v>8514</v>
      </c>
      <c r="CL37" s="44">
        <v>18338</v>
      </c>
      <c r="CM37" s="44">
        <v>22915</v>
      </c>
      <c r="CN37" s="44">
        <v>6749</v>
      </c>
      <c r="CO37" s="44">
        <v>5174</v>
      </c>
      <c r="CP37" s="44">
        <v>11914</v>
      </c>
      <c r="CQ37" s="46">
        <v>24807</v>
      </c>
      <c r="CR37" s="46">
        <v>26792</v>
      </c>
      <c r="CS37" s="47">
        <v>5955</v>
      </c>
      <c r="CT37" s="47">
        <v>4038</v>
      </c>
      <c r="CU37" s="47">
        <v>9952</v>
      </c>
      <c r="CV37" s="46">
        <v>15983</v>
      </c>
      <c r="CW37" s="46">
        <v>45510</v>
      </c>
      <c r="CX37" s="47">
        <v>6659</v>
      </c>
      <c r="CY37" s="47">
        <v>4216</v>
      </c>
      <c r="CZ37" s="47">
        <v>12194</v>
      </c>
      <c r="DA37" s="46">
        <v>0</v>
      </c>
      <c r="DB37" s="46">
        <v>0</v>
      </c>
      <c r="DC37" s="47">
        <v>0</v>
      </c>
      <c r="DD37" s="47">
        <v>0</v>
      </c>
      <c r="DE37" s="48">
        <v>0</v>
      </c>
      <c r="DF37" s="15"/>
      <c r="DG37" s="15"/>
      <c r="DH37" s="15"/>
      <c r="DI37" s="15"/>
      <c r="DJ37" s="15"/>
      <c r="DK37" s="15"/>
    </row>
    <row r="38" spans="2:115" ht="15" customHeight="1" x14ac:dyDescent="0.3">
      <c r="B38" s="38" t="s">
        <v>14</v>
      </c>
      <c r="C38" s="86">
        <v>45472</v>
      </c>
      <c r="D38" s="86">
        <v>45836</v>
      </c>
      <c r="E38" s="86">
        <v>45298</v>
      </c>
      <c r="F38" s="86">
        <v>45669</v>
      </c>
      <c r="G38" s="86">
        <v>46068</v>
      </c>
      <c r="H38" s="40" t="s">
        <v>128</v>
      </c>
      <c r="I38" s="41" t="s">
        <v>125</v>
      </c>
      <c r="J38" s="110">
        <v>71536</v>
      </c>
      <c r="K38" s="46">
        <v>35019</v>
      </c>
      <c r="L38" s="111">
        <v>61033</v>
      </c>
      <c r="M38" s="46">
        <v>76800</v>
      </c>
      <c r="N38" s="132">
        <v>0</v>
      </c>
      <c r="O38" s="42" t="s">
        <v>30</v>
      </c>
      <c r="P38" s="104">
        <v>15850</v>
      </c>
      <c r="Q38" s="110">
        <v>9625</v>
      </c>
      <c r="R38" s="46"/>
      <c r="S38" s="46">
        <v>9242</v>
      </c>
      <c r="T38" s="132">
        <v>0</v>
      </c>
      <c r="U38" s="42" t="s">
        <v>30</v>
      </c>
      <c r="V38" s="43">
        <v>12276</v>
      </c>
      <c r="W38" s="44">
        <v>309</v>
      </c>
      <c r="X38" s="44">
        <v>11967</v>
      </c>
      <c r="Y38" s="44">
        <v>36782</v>
      </c>
      <c r="Z38" s="44">
        <v>1218</v>
      </c>
      <c r="AA38" s="44">
        <v>35564</v>
      </c>
      <c r="AB38" s="46">
        <v>56988</v>
      </c>
      <c r="AC38" s="46">
        <v>1449</v>
      </c>
      <c r="AD38" s="46">
        <v>55539</v>
      </c>
      <c r="AE38" s="132">
        <v>0</v>
      </c>
      <c r="AF38" s="132">
        <v>0</v>
      </c>
      <c r="AG38" s="132">
        <v>0</v>
      </c>
      <c r="AH38" s="42" t="s">
        <v>30</v>
      </c>
      <c r="AI38" s="44">
        <v>2228</v>
      </c>
      <c r="AJ38" s="42">
        <v>1040</v>
      </c>
      <c r="AK38" s="110">
        <v>6811</v>
      </c>
      <c r="AL38" s="46">
        <v>7439</v>
      </c>
      <c r="AM38" s="132">
        <v>0</v>
      </c>
      <c r="AN38" s="44" t="s">
        <v>30</v>
      </c>
      <c r="AO38" s="44">
        <v>3798</v>
      </c>
      <c r="AP38" s="46">
        <v>3416</v>
      </c>
      <c r="AQ38" s="132">
        <v>0</v>
      </c>
      <c r="AR38" s="44" t="s">
        <v>30</v>
      </c>
      <c r="AS38" s="44">
        <v>3013</v>
      </c>
      <c r="AT38" s="46">
        <v>3664</v>
      </c>
      <c r="AU38" s="132">
        <v>0</v>
      </c>
      <c r="AV38" s="44" t="s">
        <v>30</v>
      </c>
      <c r="AW38" s="44">
        <v>1693</v>
      </c>
      <c r="AX38" s="46">
        <v>3359</v>
      </c>
      <c r="AY38" s="132">
        <v>0</v>
      </c>
      <c r="AZ38" s="44" t="s">
        <v>30</v>
      </c>
      <c r="BA38" s="44">
        <v>1320</v>
      </c>
      <c r="BB38" s="46">
        <v>305</v>
      </c>
      <c r="BC38" s="132">
        <v>0</v>
      </c>
      <c r="BD38" s="44" t="s">
        <v>30</v>
      </c>
      <c r="BE38" s="46">
        <v>2915</v>
      </c>
      <c r="BF38" s="132">
        <v>0</v>
      </c>
      <c r="BG38" s="44" t="s">
        <v>30</v>
      </c>
      <c r="BH38" s="46">
        <v>1474</v>
      </c>
      <c r="BI38" s="132">
        <v>0</v>
      </c>
      <c r="BJ38" s="44" t="s">
        <v>30</v>
      </c>
      <c r="BK38" s="46">
        <v>2139</v>
      </c>
      <c r="BL38" s="132">
        <v>0</v>
      </c>
      <c r="BM38" s="42" t="s">
        <v>30</v>
      </c>
      <c r="BN38" s="43">
        <v>2227</v>
      </c>
      <c r="BO38" s="44">
        <v>1039</v>
      </c>
      <c r="BP38" s="44">
        <v>7439</v>
      </c>
      <c r="BQ38" s="44">
        <v>0</v>
      </c>
      <c r="BR38" s="44" t="s">
        <v>30</v>
      </c>
      <c r="BS38" s="44">
        <v>3416</v>
      </c>
      <c r="BT38" s="44">
        <v>0</v>
      </c>
      <c r="BU38" s="44" t="s">
        <v>30</v>
      </c>
      <c r="BV38" s="44">
        <v>3664</v>
      </c>
      <c r="BW38" s="44">
        <v>0</v>
      </c>
      <c r="BX38" s="44" t="s">
        <v>30</v>
      </c>
      <c r="BY38" s="44">
        <v>2915</v>
      </c>
      <c r="BZ38" s="44">
        <v>0</v>
      </c>
      <c r="CA38" s="44" t="s">
        <v>30</v>
      </c>
      <c r="CB38" s="241">
        <v>14623</v>
      </c>
      <c r="CC38" s="227">
        <v>27714</v>
      </c>
      <c r="CD38" s="227">
        <v>6383.75</v>
      </c>
      <c r="CE38" s="227">
        <v>4485.75</v>
      </c>
      <c r="CF38" s="227">
        <v>7890.5</v>
      </c>
      <c r="CG38" s="45">
        <v>16500</v>
      </c>
      <c r="CH38" s="44">
        <v>28587</v>
      </c>
      <c r="CI38" s="44">
        <v>10355</v>
      </c>
      <c r="CJ38" s="44">
        <v>8395</v>
      </c>
      <c r="CK38" s="44">
        <v>7699</v>
      </c>
      <c r="CL38" s="44">
        <v>6763</v>
      </c>
      <c r="CM38" s="44">
        <v>13888</v>
      </c>
      <c r="CN38" s="44">
        <v>5331</v>
      </c>
      <c r="CO38" s="44">
        <v>2916</v>
      </c>
      <c r="CP38" s="44">
        <v>6121</v>
      </c>
      <c r="CQ38" s="46">
        <v>24417</v>
      </c>
      <c r="CR38" s="46">
        <v>20858</v>
      </c>
      <c r="CS38" s="47">
        <v>5023</v>
      </c>
      <c r="CT38" s="47">
        <v>3558</v>
      </c>
      <c r="CU38" s="47">
        <v>7177</v>
      </c>
      <c r="CV38" s="46">
        <v>10812</v>
      </c>
      <c r="CW38" s="46">
        <v>47523</v>
      </c>
      <c r="CX38" s="47">
        <v>4826</v>
      </c>
      <c r="CY38" s="47">
        <v>3074</v>
      </c>
      <c r="CZ38" s="47">
        <v>10565</v>
      </c>
      <c r="DA38" s="46">
        <v>0</v>
      </c>
      <c r="DB38" s="46">
        <v>0</v>
      </c>
      <c r="DC38" s="47">
        <v>0</v>
      </c>
      <c r="DD38" s="47">
        <v>0</v>
      </c>
      <c r="DE38" s="48">
        <v>0</v>
      </c>
      <c r="DF38" s="15"/>
      <c r="DG38" s="15"/>
      <c r="DH38" s="15"/>
      <c r="DI38" s="15"/>
      <c r="DJ38" s="15"/>
      <c r="DK38" s="15"/>
    </row>
    <row r="39" spans="2:115" ht="15" customHeight="1" x14ac:dyDescent="0.3">
      <c r="B39" s="38" t="s">
        <v>14</v>
      </c>
      <c r="C39" s="86">
        <v>45473</v>
      </c>
      <c r="D39" s="86">
        <v>45837</v>
      </c>
      <c r="E39" s="86">
        <v>45299</v>
      </c>
      <c r="F39" s="86">
        <v>45670</v>
      </c>
      <c r="G39" s="86">
        <v>46069</v>
      </c>
      <c r="H39" s="40" t="s">
        <v>129</v>
      </c>
      <c r="I39" s="41" t="s">
        <v>125</v>
      </c>
      <c r="J39" s="110">
        <v>65652</v>
      </c>
      <c r="K39" s="46">
        <v>63843</v>
      </c>
      <c r="L39" s="111">
        <v>55744</v>
      </c>
      <c r="M39" s="46">
        <v>149507</v>
      </c>
      <c r="N39" s="132">
        <v>0</v>
      </c>
      <c r="O39" s="42" t="s">
        <v>30</v>
      </c>
      <c r="P39" s="104">
        <v>16301</v>
      </c>
      <c r="Q39" s="110">
        <v>22942</v>
      </c>
      <c r="R39" s="46"/>
      <c r="S39" s="125">
        <v>87345</v>
      </c>
      <c r="T39" s="142">
        <v>0</v>
      </c>
      <c r="U39" s="42" t="s">
        <v>30</v>
      </c>
      <c r="V39" s="43">
        <v>38728</v>
      </c>
      <c r="W39" s="44">
        <v>197</v>
      </c>
      <c r="X39" s="44">
        <v>38539</v>
      </c>
      <c r="Y39" s="44">
        <v>33781</v>
      </c>
      <c r="Z39" s="44">
        <v>1526</v>
      </c>
      <c r="AA39" s="44">
        <v>32255</v>
      </c>
      <c r="AB39" s="46">
        <v>133853</v>
      </c>
      <c r="AC39" s="46">
        <v>1602</v>
      </c>
      <c r="AD39" s="46">
        <v>132251</v>
      </c>
      <c r="AE39" s="132">
        <v>0</v>
      </c>
      <c r="AF39" s="132">
        <v>0</v>
      </c>
      <c r="AG39" s="132">
        <v>0</v>
      </c>
      <c r="AH39" s="42" t="s">
        <v>30</v>
      </c>
      <c r="AI39" s="44">
        <v>2117</v>
      </c>
      <c r="AJ39" s="42">
        <v>1073</v>
      </c>
      <c r="AK39" s="110">
        <v>7007</v>
      </c>
      <c r="AL39" s="46">
        <v>6763</v>
      </c>
      <c r="AM39" s="132">
        <v>0</v>
      </c>
      <c r="AN39" s="44" t="s">
        <v>30</v>
      </c>
      <c r="AO39" s="44">
        <v>3575</v>
      </c>
      <c r="AP39" s="46">
        <v>3393</v>
      </c>
      <c r="AQ39" s="132">
        <v>0</v>
      </c>
      <c r="AR39" s="44" t="s">
        <v>30</v>
      </c>
      <c r="AS39" s="44">
        <v>3432</v>
      </c>
      <c r="AT39" s="46">
        <v>2846</v>
      </c>
      <c r="AU39" s="132">
        <v>0</v>
      </c>
      <c r="AV39" s="44" t="s">
        <v>30</v>
      </c>
      <c r="AW39" s="44">
        <v>2104</v>
      </c>
      <c r="AX39" s="46">
        <v>2660</v>
      </c>
      <c r="AY39" s="132">
        <v>0</v>
      </c>
      <c r="AZ39" s="44" t="s">
        <v>30</v>
      </c>
      <c r="BA39" s="44">
        <v>1328</v>
      </c>
      <c r="BB39" s="46">
        <v>186</v>
      </c>
      <c r="BC39" s="132">
        <v>0</v>
      </c>
      <c r="BD39" s="44" t="s">
        <v>30</v>
      </c>
      <c r="BE39" s="46">
        <v>1241</v>
      </c>
      <c r="BF39" s="132">
        <v>0</v>
      </c>
      <c r="BG39" s="44" t="s">
        <v>30</v>
      </c>
      <c r="BH39" s="46">
        <v>744</v>
      </c>
      <c r="BI39" s="132">
        <v>0</v>
      </c>
      <c r="BJ39" s="44" t="s">
        <v>30</v>
      </c>
      <c r="BK39" s="46">
        <v>768</v>
      </c>
      <c r="BL39" s="132">
        <v>0</v>
      </c>
      <c r="BM39" s="42" t="s">
        <v>30</v>
      </c>
      <c r="BN39" s="43">
        <v>2117</v>
      </c>
      <c r="BO39" s="44">
        <v>1073</v>
      </c>
      <c r="BP39" s="44">
        <v>6758</v>
      </c>
      <c r="BQ39" s="44">
        <v>0</v>
      </c>
      <c r="BR39" s="44" t="s">
        <v>30</v>
      </c>
      <c r="BS39" s="44">
        <v>3388</v>
      </c>
      <c r="BT39" s="44">
        <v>0</v>
      </c>
      <c r="BU39" s="44" t="s">
        <v>30</v>
      </c>
      <c r="BV39" s="44">
        <v>2846</v>
      </c>
      <c r="BW39" s="44">
        <v>0</v>
      </c>
      <c r="BX39" s="44" t="s">
        <v>30</v>
      </c>
      <c r="BY39" s="44">
        <v>1241</v>
      </c>
      <c r="BZ39" s="44">
        <v>0</v>
      </c>
      <c r="CA39" s="44" t="s">
        <v>30</v>
      </c>
      <c r="CB39" s="241">
        <v>38132.75</v>
      </c>
      <c r="CC39" s="227">
        <v>24536.75</v>
      </c>
      <c r="CD39" s="227">
        <v>6980</v>
      </c>
      <c r="CE39" s="227">
        <v>5168.5</v>
      </c>
      <c r="CF39" s="227">
        <v>8868.5</v>
      </c>
      <c r="CG39" s="45">
        <v>16944</v>
      </c>
      <c r="CH39" s="44">
        <v>23427</v>
      </c>
      <c r="CI39" s="44">
        <v>9378</v>
      </c>
      <c r="CJ39" s="44">
        <v>6614</v>
      </c>
      <c r="CK39" s="44">
        <v>9289</v>
      </c>
      <c r="CL39" s="44">
        <v>22139</v>
      </c>
      <c r="CM39" s="44">
        <v>28488</v>
      </c>
      <c r="CN39" s="44">
        <v>4778</v>
      </c>
      <c r="CO39" s="44">
        <v>2611</v>
      </c>
      <c r="CP39" s="44">
        <v>5827</v>
      </c>
      <c r="CQ39" s="46">
        <v>24838</v>
      </c>
      <c r="CR39" s="46">
        <v>11318</v>
      </c>
      <c r="CS39" s="47">
        <v>5336</v>
      </c>
      <c r="CT39" s="47">
        <v>6046</v>
      </c>
      <c r="CU39" s="47">
        <v>8206</v>
      </c>
      <c r="CV39" s="46">
        <v>88610</v>
      </c>
      <c r="CW39" s="46">
        <v>34914</v>
      </c>
      <c r="CX39" s="47">
        <v>8428</v>
      </c>
      <c r="CY39" s="47">
        <v>5403</v>
      </c>
      <c r="CZ39" s="47">
        <v>12152</v>
      </c>
      <c r="DA39" s="46">
        <v>0</v>
      </c>
      <c r="DB39" s="46">
        <v>0</v>
      </c>
      <c r="DC39" s="47">
        <v>0</v>
      </c>
      <c r="DD39" s="47">
        <v>0</v>
      </c>
      <c r="DE39" s="48">
        <v>0</v>
      </c>
      <c r="DF39" s="15"/>
      <c r="DG39" s="15"/>
      <c r="DH39" s="15"/>
      <c r="DI39" s="15"/>
      <c r="DJ39" s="15"/>
      <c r="DK39" s="15"/>
    </row>
    <row r="40" spans="2:115" ht="15" customHeight="1" x14ac:dyDescent="0.3">
      <c r="B40" s="38" t="s">
        <v>14</v>
      </c>
      <c r="C40" s="86">
        <v>45474</v>
      </c>
      <c r="D40" s="86">
        <v>45838</v>
      </c>
      <c r="E40" s="86">
        <v>45300</v>
      </c>
      <c r="F40" s="86">
        <v>45671</v>
      </c>
      <c r="G40" s="86">
        <v>46070</v>
      </c>
      <c r="H40" s="40" t="s">
        <v>130</v>
      </c>
      <c r="I40" s="41" t="s">
        <v>125</v>
      </c>
      <c r="J40" s="110">
        <v>54543</v>
      </c>
      <c r="K40" s="46">
        <v>65551</v>
      </c>
      <c r="L40" s="111">
        <v>95282</v>
      </c>
      <c r="M40" s="46">
        <v>73208</v>
      </c>
      <c r="N40" s="132">
        <v>0</v>
      </c>
      <c r="O40" s="42" t="s">
        <v>30</v>
      </c>
      <c r="P40" s="104">
        <v>17652</v>
      </c>
      <c r="Q40" s="110">
        <v>18356</v>
      </c>
      <c r="R40" s="46"/>
      <c r="S40" s="46">
        <v>8963</v>
      </c>
      <c r="T40" s="132">
        <v>0</v>
      </c>
      <c r="U40" s="42" t="s">
        <v>30</v>
      </c>
      <c r="V40" s="43">
        <v>32475</v>
      </c>
      <c r="W40" s="44">
        <v>372</v>
      </c>
      <c r="X40" s="44">
        <v>32107</v>
      </c>
      <c r="Y40" s="44">
        <v>39821</v>
      </c>
      <c r="Z40" s="44">
        <v>1258</v>
      </c>
      <c r="AA40" s="44">
        <v>38563</v>
      </c>
      <c r="AB40" s="46">
        <v>38890</v>
      </c>
      <c r="AC40" s="46">
        <v>2431</v>
      </c>
      <c r="AD40" s="46">
        <v>36459</v>
      </c>
      <c r="AE40" s="132">
        <v>0</v>
      </c>
      <c r="AF40" s="132">
        <v>0</v>
      </c>
      <c r="AG40" s="132">
        <v>0</v>
      </c>
      <c r="AH40" s="42" t="s">
        <v>30</v>
      </c>
      <c r="AI40" s="44">
        <v>2610</v>
      </c>
      <c r="AJ40" s="42">
        <v>1530</v>
      </c>
      <c r="AK40" s="110">
        <v>6503</v>
      </c>
      <c r="AL40" s="46">
        <v>7120</v>
      </c>
      <c r="AM40" s="132">
        <v>0</v>
      </c>
      <c r="AN40" s="44" t="s">
        <v>30</v>
      </c>
      <c r="AO40" s="44">
        <v>3017</v>
      </c>
      <c r="AP40" s="46">
        <v>3307</v>
      </c>
      <c r="AQ40" s="132">
        <v>0</v>
      </c>
      <c r="AR40" s="44" t="s">
        <v>30</v>
      </c>
      <c r="AS40" s="44">
        <v>3486</v>
      </c>
      <c r="AT40" s="46">
        <v>3301</v>
      </c>
      <c r="AU40" s="132">
        <v>0</v>
      </c>
      <c r="AV40" s="44" t="s">
        <v>30</v>
      </c>
      <c r="AW40" s="44">
        <v>2334</v>
      </c>
      <c r="AX40" s="46">
        <v>3112</v>
      </c>
      <c r="AY40" s="132">
        <v>0</v>
      </c>
      <c r="AZ40" s="44" t="s">
        <v>30</v>
      </c>
      <c r="BA40" s="44">
        <v>1152</v>
      </c>
      <c r="BB40" s="46">
        <v>189</v>
      </c>
      <c r="BC40" s="132">
        <v>0</v>
      </c>
      <c r="BD40" s="44" t="s">
        <v>30</v>
      </c>
      <c r="BE40" s="46">
        <v>1221</v>
      </c>
      <c r="BF40" s="132">
        <v>0</v>
      </c>
      <c r="BG40" s="44" t="s">
        <v>30</v>
      </c>
      <c r="BH40" s="46">
        <v>638</v>
      </c>
      <c r="BI40" s="132">
        <v>0</v>
      </c>
      <c r="BJ40" s="44" t="s">
        <v>30</v>
      </c>
      <c r="BK40" s="46">
        <v>871</v>
      </c>
      <c r="BL40" s="132">
        <v>0</v>
      </c>
      <c r="BM40" s="42" t="s">
        <v>30</v>
      </c>
      <c r="BN40" s="43">
        <v>2608</v>
      </c>
      <c r="BO40" s="44">
        <v>1529</v>
      </c>
      <c r="BP40" s="44">
        <v>7120</v>
      </c>
      <c r="BQ40" s="44">
        <v>0</v>
      </c>
      <c r="BR40" s="44" t="s">
        <v>30</v>
      </c>
      <c r="BS40" s="44">
        <v>3307</v>
      </c>
      <c r="BT40" s="44">
        <v>0</v>
      </c>
      <c r="BU40" s="44" t="s">
        <v>30</v>
      </c>
      <c r="BV40" s="44">
        <v>3301</v>
      </c>
      <c r="BW40" s="44">
        <v>0</v>
      </c>
      <c r="BX40" s="44" t="s">
        <v>30</v>
      </c>
      <c r="BY40" s="44">
        <v>1221</v>
      </c>
      <c r="BZ40" s="44">
        <v>0</v>
      </c>
      <c r="CA40" s="44" t="s">
        <v>30</v>
      </c>
      <c r="CB40" s="241">
        <v>18090.25</v>
      </c>
      <c r="CC40" s="227">
        <v>32880.5</v>
      </c>
      <c r="CD40" s="227">
        <v>7163.5</v>
      </c>
      <c r="CE40" s="227">
        <v>6684.25</v>
      </c>
      <c r="CF40" s="227">
        <v>7327.5</v>
      </c>
      <c r="CG40" s="45">
        <v>18341</v>
      </c>
      <c r="CH40" s="44">
        <v>13101</v>
      </c>
      <c r="CI40" s="44">
        <v>9375</v>
      </c>
      <c r="CJ40" s="44">
        <v>9969</v>
      </c>
      <c r="CK40" s="44">
        <v>3757</v>
      </c>
      <c r="CL40" s="44">
        <v>19335</v>
      </c>
      <c r="CM40" s="44">
        <v>27875</v>
      </c>
      <c r="CN40" s="44">
        <v>6888</v>
      </c>
      <c r="CO40" s="44">
        <v>4162</v>
      </c>
      <c r="CP40" s="44">
        <v>7291</v>
      </c>
      <c r="CQ40" s="46">
        <v>24135</v>
      </c>
      <c r="CR40" s="46">
        <v>50180</v>
      </c>
      <c r="CS40" s="47">
        <v>5635</v>
      </c>
      <c r="CT40" s="47">
        <v>6697</v>
      </c>
      <c r="CU40" s="47">
        <v>8635</v>
      </c>
      <c r="CV40" s="46">
        <v>10550</v>
      </c>
      <c r="CW40" s="46">
        <v>40366</v>
      </c>
      <c r="CX40" s="47">
        <v>6756</v>
      </c>
      <c r="CY40" s="47">
        <v>5909</v>
      </c>
      <c r="CZ40" s="47">
        <v>9627</v>
      </c>
      <c r="DA40" s="46">
        <v>0</v>
      </c>
      <c r="DB40" s="46">
        <v>0</v>
      </c>
      <c r="DC40" s="47">
        <v>0</v>
      </c>
      <c r="DD40" s="47">
        <v>0</v>
      </c>
      <c r="DE40" s="48">
        <v>0</v>
      </c>
      <c r="DF40" s="15"/>
      <c r="DG40" s="15"/>
      <c r="DH40" s="15"/>
      <c r="DI40" s="15"/>
      <c r="DJ40" s="15"/>
      <c r="DK40" s="15"/>
    </row>
    <row r="41" spans="2:115" ht="15" customHeight="1" x14ac:dyDescent="0.3">
      <c r="B41" s="38" t="s">
        <v>14</v>
      </c>
      <c r="C41" s="86">
        <v>45475</v>
      </c>
      <c r="D41" s="86">
        <v>45839</v>
      </c>
      <c r="E41" s="86">
        <v>45301</v>
      </c>
      <c r="F41" s="86">
        <v>45672</v>
      </c>
      <c r="G41" s="86">
        <v>46071</v>
      </c>
      <c r="H41" s="40" t="s">
        <v>131</v>
      </c>
      <c r="I41" s="41" t="s">
        <v>125</v>
      </c>
      <c r="J41" s="110">
        <v>56252</v>
      </c>
      <c r="K41" s="46">
        <v>288127</v>
      </c>
      <c r="L41" s="111">
        <v>80320</v>
      </c>
      <c r="M41" s="46">
        <v>194112</v>
      </c>
      <c r="N41" s="132">
        <v>0</v>
      </c>
      <c r="O41" s="42" t="s">
        <v>30</v>
      </c>
      <c r="P41" s="104">
        <v>16291</v>
      </c>
      <c r="Q41" s="110">
        <v>214274</v>
      </c>
      <c r="R41" s="46"/>
      <c r="S41" s="125">
        <v>115373</v>
      </c>
      <c r="T41" s="132">
        <v>0</v>
      </c>
      <c r="U41" s="42" t="s">
        <v>30</v>
      </c>
      <c r="V41" s="43">
        <v>245899</v>
      </c>
      <c r="W41" s="44">
        <v>366</v>
      </c>
      <c r="X41" s="44">
        <v>245541</v>
      </c>
      <c r="Y41" s="44">
        <v>39398</v>
      </c>
      <c r="Z41" s="44">
        <v>1267</v>
      </c>
      <c r="AA41" s="44">
        <v>38131</v>
      </c>
      <c r="AB41" s="46">
        <v>163869</v>
      </c>
      <c r="AC41" s="46">
        <v>2990</v>
      </c>
      <c r="AD41" s="46">
        <v>160879</v>
      </c>
      <c r="AE41" s="132">
        <v>0</v>
      </c>
      <c r="AF41" s="132">
        <v>0</v>
      </c>
      <c r="AG41" s="132">
        <v>0</v>
      </c>
      <c r="AH41" s="42" t="s">
        <v>30</v>
      </c>
      <c r="AI41" s="44">
        <v>3479</v>
      </c>
      <c r="AJ41" s="42">
        <v>1429</v>
      </c>
      <c r="AK41" s="110">
        <v>7155</v>
      </c>
      <c r="AL41" s="46">
        <v>8726</v>
      </c>
      <c r="AM41" s="132">
        <v>0</v>
      </c>
      <c r="AN41" s="44" t="s">
        <v>30</v>
      </c>
      <c r="AO41" s="44">
        <v>2620</v>
      </c>
      <c r="AP41" s="46">
        <v>4441</v>
      </c>
      <c r="AQ41" s="132">
        <v>0</v>
      </c>
      <c r="AR41" s="44" t="s">
        <v>30</v>
      </c>
      <c r="AS41" s="44">
        <v>4535</v>
      </c>
      <c r="AT41" s="46">
        <v>3554</v>
      </c>
      <c r="AU41" s="132">
        <v>0</v>
      </c>
      <c r="AV41" s="44" t="s">
        <v>30</v>
      </c>
      <c r="AW41" s="44">
        <v>3090</v>
      </c>
      <c r="AX41" s="46">
        <v>3317</v>
      </c>
      <c r="AY41" s="132">
        <v>0</v>
      </c>
      <c r="AZ41" s="44" t="s">
        <v>30</v>
      </c>
      <c r="BA41" s="44">
        <v>1445</v>
      </c>
      <c r="BB41" s="46">
        <v>237</v>
      </c>
      <c r="BC41" s="132">
        <v>0</v>
      </c>
      <c r="BD41" s="44" t="s">
        <v>30</v>
      </c>
      <c r="BE41" s="46">
        <v>1335</v>
      </c>
      <c r="BF41" s="132">
        <v>0</v>
      </c>
      <c r="BG41" s="44" t="s">
        <v>30</v>
      </c>
      <c r="BH41" s="46">
        <v>601</v>
      </c>
      <c r="BI41" s="132">
        <v>0</v>
      </c>
      <c r="BJ41" s="44" t="s">
        <v>30</v>
      </c>
      <c r="BK41" s="46">
        <v>982</v>
      </c>
      <c r="BL41" s="132">
        <v>0</v>
      </c>
      <c r="BM41" s="42" t="s">
        <v>30</v>
      </c>
      <c r="BN41" s="43">
        <v>3479</v>
      </c>
      <c r="BO41" s="44">
        <v>1429</v>
      </c>
      <c r="BP41" s="44">
        <v>8716</v>
      </c>
      <c r="BQ41" s="44">
        <v>0</v>
      </c>
      <c r="BR41" s="44" t="s">
        <v>30</v>
      </c>
      <c r="BS41" s="44">
        <v>4432</v>
      </c>
      <c r="BT41" s="44">
        <v>0</v>
      </c>
      <c r="BU41" s="44" t="s">
        <v>30</v>
      </c>
      <c r="BV41" s="44">
        <v>3553</v>
      </c>
      <c r="BW41" s="44">
        <v>0</v>
      </c>
      <c r="BX41" s="44" t="s">
        <v>30</v>
      </c>
      <c r="BY41" s="44">
        <v>1335</v>
      </c>
      <c r="BZ41" s="44">
        <v>0</v>
      </c>
      <c r="CA41" s="44" t="s">
        <v>30</v>
      </c>
      <c r="CB41" s="241">
        <v>93470.75</v>
      </c>
      <c r="CC41" s="227">
        <v>35947</v>
      </c>
      <c r="CD41" s="227">
        <v>8150.25</v>
      </c>
      <c r="CE41" s="227">
        <v>7626</v>
      </c>
      <c r="CF41" s="227">
        <v>9508.75</v>
      </c>
      <c r="CG41" s="45">
        <v>17040</v>
      </c>
      <c r="CH41" s="44">
        <v>14486</v>
      </c>
      <c r="CI41" s="44">
        <v>9142</v>
      </c>
      <c r="CJ41" s="44">
        <v>11090</v>
      </c>
      <c r="CK41" s="44">
        <v>4494</v>
      </c>
      <c r="CL41" s="44">
        <v>217910</v>
      </c>
      <c r="CM41" s="44">
        <v>43957</v>
      </c>
      <c r="CN41" s="44">
        <v>9388</v>
      </c>
      <c r="CO41" s="44">
        <v>4050</v>
      </c>
      <c r="CP41" s="44">
        <v>12822</v>
      </c>
      <c r="CQ41" s="46">
        <v>21933</v>
      </c>
      <c r="CR41" s="46">
        <v>36539</v>
      </c>
      <c r="CS41" s="47">
        <v>5836</v>
      </c>
      <c r="CT41" s="47">
        <v>7183</v>
      </c>
      <c r="CU41" s="47">
        <v>8829</v>
      </c>
      <c r="CV41" s="46">
        <v>117000</v>
      </c>
      <c r="CW41" s="46">
        <v>48806</v>
      </c>
      <c r="CX41" s="47">
        <v>8235</v>
      </c>
      <c r="CY41" s="47">
        <v>8181</v>
      </c>
      <c r="CZ41" s="47">
        <v>11890</v>
      </c>
      <c r="DA41" s="46">
        <v>0</v>
      </c>
      <c r="DB41" s="46">
        <v>0</v>
      </c>
      <c r="DC41" s="47">
        <v>0</v>
      </c>
      <c r="DD41" s="47">
        <v>0</v>
      </c>
      <c r="DE41" s="48">
        <v>0</v>
      </c>
      <c r="DF41" s="15"/>
      <c r="DG41" s="15"/>
      <c r="DH41" s="15"/>
      <c r="DI41" s="15"/>
      <c r="DJ41" s="15"/>
      <c r="DK41" s="15"/>
    </row>
    <row r="42" spans="2:115" ht="15" customHeight="1" x14ac:dyDescent="0.3">
      <c r="B42" s="38" t="s">
        <v>14</v>
      </c>
      <c r="C42" s="86">
        <v>45476</v>
      </c>
      <c r="D42" s="86">
        <v>45840</v>
      </c>
      <c r="E42" s="86">
        <v>45302</v>
      </c>
      <c r="F42" s="86">
        <v>45673</v>
      </c>
      <c r="G42" s="86">
        <v>46072</v>
      </c>
      <c r="H42" s="40" t="s">
        <v>132</v>
      </c>
      <c r="I42" s="41" t="s">
        <v>133</v>
      </c>
      <c r="J42" s="110">
        <v>242669</v>
      </c>
      <c r="K42" s="46">
        <v>310610</v>
      </c>
      <c r="L42" s="111">
        <v>310569</v>
      </c>
      <c r="M42" s="46">
        <v>199440</v>
      </c>
      <c r="N42" s="132">
        <v>0</v>
      </c>
      <c r="O42" s="42" t="s">
        <v>30</v>
      </c>
      <c r="P42" s="104">
        <v>161587</v>
      </c>
      <c r="Q42" s="110">
        <v>205285</v>
      </c>
      <c r="R42" s="46"/>
      <c r="S42" s="125">
        <v>123637</v>
      </c>
      <c r="T42" s="142">
        <v>0</v>
      </c>
      <c r="U42" s="42" t="s">
        <v>30</v>
      </c>
      <c r="V42" s="43">
        <v>247877</v>
      </c>
      <c r="W42" s="44">
        <v>724</v>
      </c>
      <c r="X42" s="44">
        <v>247170</v>
      </c>
      <c r="Y42" s="44">
        <v>72615</v>
      </c>
      <c r="Z42" s="44">
        <v>1223</v>
      </c>
      <c r="AA42" s="44">
        <v>71392</v>
      </c>
      <c r="AB42" s="46">
        <v>171348</v>
      </c>
      <c r="AC42" s="46">
        <v>3930</v>
      </c>
      <c r="AD42" s="46">
        <v>167418</v>
      </c>
      <c r="AE42" s="132">
        <v>0</v>
      </c>
      <c r="AF42" s="132">
        <v>0</v>
      </c>
      <c r="AG42" s="132">
        <v>0</v>
      </c>
      <c r="AH42" s="42" t="s">
        <v>30</v>
      </c>
      <c r="AI42" s="44">
        <v>3021</v>
      </c>
      <c r="AJ42" s="42">
        <v>1654</v>
      </c>
      <c r="AK42" s="110">
        <v>7397</v>
      </c>
      <c r="AL42" s="46">
        <v>11525</v>
      </c>
      <c r="AM42" s="132">
        <v>0</v>
      </c>
      <c r="AN42" s="44" t="s">
        <v>30</v>
      </c>
      <c r="AO42" s="44">
        <v>2882</v>
      </c>
      <c r="AP42" s="46">
        <v>6058</v>
      </c>
      <c r="AQ42" s="132">
        <v>0</v>
      </c>
      <c r="AR42" s="44" t="s">
        <v>30</v>
      </c>
      <c r="AS42" s="44">
        <v>4515</v>
      </c>
      <c r="AT42" s="46">
        <v>1336</v>
      </c>
      <c r="AU42" s="132">
        <v>0</v>
      </c>
      <c r="AV42" s="44" t="s">
        <v>30</v>
      </c>
      <c r="AW42" s="44">
        <v>2640</v>
      </c>
      <c r="AX42" s="46">
        <v>1212</v>
      </c>
      <c r="AY42" s="132">
        <v>0</v>
      </c>
      <c r="AZ42" s="44" t="s">
        <v>30</v>
      </c>
      <c r="BA42" s="44">
        <v>1875</v>
      </c>
      <c r="BB42" s="46">
        <v>124</v>
      </c>
      <c r="BC42" s="132">
        <v>0</v>
      </c>
      <c r="BD42" s="44" t="s">
        <v>30</v>
      </c>
      <c r="BE42" s="46">
        <v>1996</v>
      </c>
      <c r="BF42" s="132">
        <v>0</v>
      </c>
      <c r="BG42" s="44" t="s">
        <v>30</v>
      </c>
      <c r="BH42" s="46">
        <v>900</v>
      </c>
      <c r="BI42" s="132">
        <v>0</v>
      </c>
      <c r="BJ42" s="44" t="s">
        <v>30</v>
      </c>
      <c r="BK42" s="46">
        <v>1575</v>
      </c>
      <c r="BL42" s="132">
        <v>0</v>
      </c>
      <c r="BM42" s="42" t="s">
        <v>30</v>
      </c>
      <c r="BN42" s="43">
        <v>3021</v>
      </c>
      <c r="BO42" s="44">
        <v>1654</v>
      </c>
      <c r="BP42" s="44">
        <v>11519</v>
      </c>
      <c r="BQ42" s="44">
        <v>0</v>
      </c>
      <c r="BR42" s="44" t="s">
        <v>30</v>
      </c>
      <c r="BS42" s="44">
        <v>6052</v>
      </c>
      <c r="BT42" s="44">
        <v>0</v>
      </c>
      <c r="BU42" s="44" t="s">
        <v>30</v>
      </c>
      <c r="BV42" s="44">
        <v>1336</v>
      </c>
      <c r="BW42" s="44">
        <v>0</v>
      </c>
      <c r="BX42" s="44" t="s">
        <v>30</v>
      </c>
      <c r="BY42" s="44">
        <v>1996</v>
      </c>
      <c r="BZ42" s="44">
        <v>0</v>
      </c>
      <c r="CA42" s="44" t="s">
        <v>30</v>
      </c>
      <c r="CB42" s="241">
        <v>178289.25</v>
      </c>
      <c r="CC42" s="227">
        <v>57429.75</v>
      </c>
      <c r="CD42" s="227">
        <v>8720.25</v>
      </c>
      <c r="CE42" s="227">
        <v>8379.5</v>
      </c>
      <c r="CF42" s="227">
        <v>13003.25</v>
      </c>
      <c r="CG42" s="45">
        <v>157749</v>
      </c>
      <c r="CH42" s="44">
        <v>47858</v>
      </c>
      <c r="CI42" s="44">
        <v>11910</v>
      </c>
      <c r="CJ42" s="44">
        <v>14628</v>
      </c>
      <c r="CK42" s="44">
        <v>10524</v>
      </c>
      <c r="CL42" s="44">
        <v>207454</v>
      </c>
      <c r="CM42" s="44">
        <v>76139</v>
      </c>
      <c r="CN42" s="44">
        <v>7311</v>
      </c>
      <c r="CO42" s="44">
        <v>4264</v>
      </c>
      <c r="CP42" s="44">
        <v>15442</v>
      </c>
      <c r="CQ42" s="46">
        <v>221955</v>
      </c>
      <c r="CR42" s="46">
        <v>63074</v>
      </c>
      <c r="CS42" s="47">
        <v>5720</v>
      </c>
      <c r="CT42" s="47">
        <v>6204</v>
      </c>
      <c r="CU42" s="47">
        <v>13616</v>
      </c>
      <c r="CV42" s="46">
        <v>125999</v>
      </c>
      <c r="CW42" s="46">
        <v>42648</v>
      </c>
      <c r="CX42" s="47">
        <v>9940</v>
      </c>
      <c r="CY42" s="47">
        <v>8422</v>
      </c>
      <c r="CZ42" s="47">
        <v>12431</v>
      </c>
      <c r="DA42" s="46">
        <v>0</v>
      </c>
      <c r="DB42" s="46">
        <v>0</v>
      </c>
      <c r="DC42" s="47">
        <v>0</v>
      </c>
      <c r="DD42" s="47">
        <v>0</v>
      </c>
      <c r="DE42" s="48">
        <v>0</v>
      </c>
      <c r="DF42" s="15"/>
      <c r="DG42" s="15"/>
      <c r="DH42" s="15"/>
      <c r="DI42" s="15"/>
      <c r="DJ42" s="15"/>
      <c r="DK42" s="15"/>
    </row>
    <row r="43" spans="2:115" ht="15" customHeight="1" x14ac:dyDescent="0.3">
      <c r="B43" s="38" t="s">
        <v>14</v>
      </c>
      <c r="C43" s="86">
        <v>45477</v>
      </c>
      <c r="D43" s="86">
        <v>45841</v>
      </c>
      <c r="E43" s="86">
        <v>45303</v>
      </c>
      <c r="F43" s="86">
        <v>45674</v>
      </c>
      <c r="G43" s="86">
        <v>46073</v>
      </c>
      <c r="H43" s="40" t="s">
        <v>134</v>
      </c>
      <c r="I43" s="41" t="s">
        <v>133</v>
      </c>
      <c r="J43" s="110">
        <v>129822</v>
      </c>
      <c r="K43" s="46">
        <v>322522</v>
      </c>
      <c r="L43" s="111">
        <v>79234</v>
      </c>
      <c r="M43" s="46">
        <v>94689</v>
      </c>
      <c r="N43" s="132">
        <v>0</v>
      </c>
      <c r="O43" s="42" t="s">
        <v>30</v>
      </c>
      <c r="P43" s="104">
        <v>18724</v>
      </c>
      <c r="Q43" s="110">
        <v>200175</v>
      </c>
      <c r="R43" s="46"/>
      <c r="S43" s="46">
        <v>16913</v>
      </c>
      <c r="T43" s="132">
        <v>0</v>
      </c>
      <c r="U43" s="42" t="s">
        <v>30</v>
      </c>
      <c r="V43" s="43">
        <v>246298</v>
      </c>
      <c r="W43" s="44">
        <v>575</v>
      </c>
      <c r="X43" s="44">
        <v>245724</v>
      </c>
      <c r="Y43" s="44">
        <v>52192</v>
      </c>
      <c r="Z43" s="44">
        <v>1258</v>
      </c>
      <c r="AA43" s="44">
        <v>50934</v>
      </c>
      <c r="AB43" s="46">
        <v>53167</v>
      </c>
      <c r="AC43" s="46">
        <v>2494</v>
      </c>
      <c r="AD43" s="46">
        <v>50673</v>
      </c>
      <c r="AE43" s="132">
        <v>0</v>
      </c>
      <c r="AF43" s="132">
        <v>0</v>
      </c>
      <c r="AG43" s="132">
        <v>0</v>
      </c>
      <c r="AH43" s="42" t="s">
        <v>30</v>
      </c>
      <c r="AI43" s="44">
        <v>4613</v>
      </c>
      <c r="AJ43" s="42">
        <v>1361</v>
      </c>
      <c r="AK43" s="110">
        <v>5927</v>
      </c>
      <c r="AL43" s="46">
        <v>8998</v>
      </c>
      <c r="AM43" s="132">
        <v>0</v>
      </c>
      <c r="AN43" s="44" t="s">
        <v>30</v>
      </c>
      <c r="AO43" s="44">
        <v>2453</v>
      </c>
      <c r="AP43" s="46">
        <v>4214</v>
      </c>
      <c r="AQ43" s="132">
        <v>0</v>
      </c>
      <c r="AR43" s="44" t="s">
        <v>30</v>
      </c>
      <c r="AS43" s="44">
        <v>3474</v>
      </c>
      <c r="AT43" s="46">
        <v>2881</v>
      </c>
      <c r="AU43" s="132">
        <v>0</v>
      </c>
      <c r="AV43" s="44" t="s">
        <v>30</v>
      </c>
      <c r="AW43" s="44">
        <v>2193</v>
      </c>
      <c r="AX43" s="46">
        <v>2312</v>
      </c>
      <c r="AY43" s="132">
        <v>0</v>
      </c>
      <c r="AZ43" s="44" t="s">
        <v>30</v>
      </c>
      <c r="BA43" s="44">
        <v>1281</v>
      </c>
      <c r="BB43" s="46">
        <v>569</v>
      </c>
      <c r="BC43" s="132">
        <v>0</v>
      </c>
      <c r="BD43" s="44" t="s">
        <v>30</v>
      </c>
      <c r="BE43" s="46">
        <v>2003</v>
      </c>
      <c r="BF43" s="132">
        <v>0</v>
      </c>
      <c r="BG43" s="44" t="s">
        <v>30</v>
      </c>
      <c r="BH43" s="46">
        <v>1118</v>
      </c>
      <c r="BI43" s="132">
        <v>0</v>
      </c>
      <c r="BJ43" s="44" t="s">
        <v>30</v>
      </c>
      <c r="BK43" s="46">
        <v>1751</v>
      </c>
      <c r="BL43" s="132">
        <v>0</v>
      </c>
      <c r="BM43" s="42" t="s">
        <v>30</v>
      </c>
      <c r="BN43" s="43">
        <v>4612</v>
      </c>
      <c r="BO43" s="44">
        <v>1361</v>
      </c>
      <c r="BP43" s="44">
        <v>8998</v>
      </c>
      <c r="BQ43" s="44">
        <v>0</v>
      </c>
      <c r="BR43" s="44" t="s">
        <v>30</v>
      </c>
      <c r="BS43" s="44">
        <v>4214</v>
      </c>
      <c r="BT43" s="44">
        <v>0</v>
      </c>
      <c r="BU43" s="44" t="s">
        <v>30</v>
      </c>
      <c r="BV43" s="44">
        <v>2881</v>
      </c>
      <c r="BW43" s="44">
        <v>0</v>
      </c>
      <c r="BX43" s="44" t="s">
        <v>30</v>
      </c>
      <c r="BY43" s="44">
        <v>2003</v>
      </c>
      <c r="BZ43" s="44">
        <v>0</v>
      </c>
      <c r="CA43" s="44" t="s">
        <v>30</v>
      </c>
      <c r="CB43" s="241">
        <v>64109.5</v>
      </c>
      <c r="CC43" s="227">
        <v>57423.25</v>
      </c>
      <c r="CD43" s="227">
        <v>8155.25</v>
      </c>
      <c r="CE43" s="227">
        <v>8036.5</v>
      </c>
      <c r="CF43" s="227">
        <v>18842.25</v>
      </c>
      <c r="CG43" s="45">
        <v>17846</v>
      </c>
      <c r="CH43" s="44">
        <v>53789</v>
      </c>
      <c r="CI43" s="44">
        <v>11185</v>
      </c>
      <c r="CJ43" s="44">
        <v>15158</v>
      </c>
      <c r="CK43" s="44">
        <v>31844</v>
      </c>
      <c r="CL43" s="44">
        <v>207174</v>
      </c>
      <c r="CM43" s="44">
        <v>88239</v>
      </c>
      <c r="CN43" s="44">
        <v>6763</v>
      </c>
      <c r="CO43" s="44">
        <v>4318</v>
      </c>
      <c r="CP43" s="44">
        <v>16028</v>
      </c>
      <c r="CQ43" s="46">
        <v>19489</v>
      </c>
      <c r="CR43" s="46">
        <v>39664</v>
      </c>
      <c r="CS43" s="47">
        <v>5142</v>
      </c>
      <c r="CT43" s="47">
        <v>5008</v>
      </c>
      <c r="CU43" s="47">
        <v>9931</v>
      </c>
      <c r="CV43" s="46">
        <v>11929</v>
      </c>
      <c r="CW43" s="46">
        <v>48001</v>
      </c>
      <c r="CX43" s="47">
        <v>9531</v>
      </c>
      <c r="CY43" s="47">
        <v>7662</v>
      </c>
      <c r="CZ43" s="47">
        <v>17566</v>
      </c>
      <c r="DA43" s="46">
        <v>0</v>
      </c>
      <c r="DB43" s="46">
        <v>0</v>
      </c>
      <c r="DC43" s="47">
        <v>0</v>
      </c>
      <c r="DD43" s="47">
        <v>0</v>
      </c>
      <c r="DE43" s="48">
        <v>0</v>
      </c>
      <c r="DF43" s="15"/>
      <c r="DG43" s="15"/>
      <c r="DH43" s="15"/>
      <c r="DI43" s="15"/>
      <c r="DJ43" s="15"/>
      <c r="DK43" s="15"/>
    </row>
    <row r="44" spans="2:115" ht="15" customHeight="1" x14ac:dyDescent="0.3">
      <c r="B44" s="38" t="s">
        <v>14</v>
      </c>
      <c r="C44" s="86">
        <v>45478</v>
      </c>
      <c r="D44" s="86">
        <v>45842</v>
      </c>
      <c r="E44" s="86">
        <v>45304</v>
      </c>
      <c r="F44" s="86">
        <v>45675</v>
      </c>
      <c r="G44" s="86">
        <v>46074</v>
      </c>
      <c r="H44" s="40" t="s">
        <v>135</v>
      </c>
      <c r="I44" s="41" t="s">
        <v>133</v>
      </c>
      <c r="J44" s="110">
        <v>116279</v>
      </c>
      <c r="K44" s="46">
        <v>109352</v>
      </c>
      <c r="L44" s="111">
        <v>68195</v>
      </c>
      <c r="M44" s="46">
        <v>81049</v>
      </c>
      <c r="N44" s="132">
        <v>0</v>
      </c>
      <c r="O44" s="42" t="s">
        <v>30</v>
      </c>
      <c r="P44" s="104">
        <v>19096</v>
      </c>
      <c r="Q44" s="110">
        <v>3945</v>
      </c>
      <c r="R44" s="46"/>
      <c r="S44" s="46">
        <v>9101</v>
      </c>
      <c r="T44" s="142">
        <v>0</v>
      </c>
      <c r="U44" s="42" t="s">
        <v>30</v>
      </c>
      <c r="V44" s="43">
        <v>30673</v>
      </c>
      <c r="W44" s="44">
        <v>507</v>
      </c>
      <c r="X44" s="44">
        <v>30190</v>
      </c>
      <c r="Y44" s="44">
        <v>39969</v>
      </c>
      <c r="Z44" s="44">
        <v>1441</v>
      </c>
      <c r="AA44" s="44">
        <v>38528</v>
      </c>
      <c r="AB44" s="46">
        <v>41657</v>
      </c>
      <c r="AC44" s="46">
        <v>2983</v>
      </c>
      <c r="AD44" s="46">
        <v>38674</v>
      </c>
      <c r="AE44" s="132">
        <v>0</v>
      </c>
      <c r="AF44" s="132">
        <v>0</v>
      </c>
      <c r="AG44" s="132">
        <v>0</v>
      </c>
      <c r="AH44" s="42" t="s">
        <v>30</v>
      </c>
      <c r="AI44" s="44">
        <v>4747</v>
      </c>
      <c r="AJ44" s="42">
        <v>1366</v>
      </c>
      <c r="AK44" s="110">
        <v>6997</v>
      </c>
      <c r="AL44" s="46">
        <v>8613</v>
      </c>
      <c r="AM44" s="132">
        <v>0</v>
      </c>
      <c r="AN44" s="44" t="s">
        <v>30</v>
      </c>
      <c r="AO44" s="44">
        <v>2768</v>
      </c>
      <c r="AP44" s="46">
        <v>4862</v>
      </c>
      <c r="AQ44" s="132">
        <v>0</v>
      </c>
      <c r="AR44" s="44" t="s">
        <v>30</v>
      </c>
      <c r="AS44" s="44">
        <v>4229</v>
      </c>
      <c r="AT44" s="46">
        <v>2859</v>
      </c>
      <c r="AU44" s="132">
        <v>0</v>
      </c>
      <c r="AV44" s="44" t="s">
        <v>30</v>
      </c>
      <c r="AW44" s="44">
        <v>3038</v>
      </c>
      <c r="AX44" s="46">
        <v>2628</v>
      </c>
      <c r="AY44" s="132">
        <v>0</v>
      </c>
      <c r="AZ44" s="44" t="s">
        <v>30</v>
      </c>
      <c r="BA44" s="44">
        <v>1191</v>
      </c>
      <c r="BB44" s="46">
        <v>231</v>
      </c>
      <c r="BC44" s="132">
        <v>0</v>
      </c>
      <c r="BD44" s="44" t="s">
        <v>30</v>
      </c>
      <c r="BE44" s="46">
        <v>6672</v>
      </c>
      <c r="BF44" s="132">
        <v>0</v>
      </c>
      <c r="BG44" s="44" t="s">
        <v>30</v>
      </c>
      <c r="BH44" s="46">
        <v>2663</v>
      </c>
      <c r="BI44" s="132">
        <v>0</v>
      </c>
      <c r="BJ44" s="44" t="s">
        <v>30</v>
      </c>
      <c r="BK44" s="46">
        <v>6173</v>
      </c>
      <c r="BL44" s="132">
        <v>0</v>
      </c>
      <c r="BM44" s="42" t="s">
        <v>30</v>
      </c>
      <c r="BN44" s="43">
        <v>4747</v>
      </c>
      <c r="BO44" s="44">
        <v>1366</v>
      </c>
      <c r="BP44" s="44">
        <v>8612</v>
      </c>
      <c r="BQ44" s="44">
        <v>0</v>
      </c>
      <c r="BR44" s="44" t="s">
        <v>30</v>
      </c>
      <c r="BS44" s="44">
        <v>4861</v>
      </c>
      <c r="BT44" s="44">
        <v>0</v>
      </c>
      <c r="BU44" s="44" t="s">
        <v>30</v>
      </c>
      <c r="BV44" s="44">
        <v>2859</v>
      </c>
      <c r="BW44" s="44">
        <v>0</v>
      </c>
      <c r="BX44" s="44" t="s">
        <v>30</v>
      </c>
      <c r="BY44" s="44">
        <v>6672</v>
      </c>
      <c r="BZ44" s="44">
        <v>0</v>
      </c>
      <c r="CA44" s="44" t="s">
        <v>30</v>
      </c>
      <c r="CB44" s="241">
        <v>13766</v>
      </c>
      <c r="CC44" s="227">
        <v>50218.5</v>
      </c>
      <c r="CD44" s="227">
        <v>7816.25</v>
      </c>
      <c r="CE44" s="227">
        <v>7298</v>
      </c>
      <c r="CF44" s="227">
        <v>14620</v>
      </c>
      <c r="CG44" s="45">
        <v>19830</v>
      </c>
      <c r="CH44" s="44">
        <v>47009</v>
      </c>
      <c r="CI44" s="44">
        <v>12216</v>
      </c>
      <c r="CJ44" s="44">
        <v>15566</v>
      </c>
      <c r="CK44" s="44">
        <v>21658</v>
      </c>
      <c r="CL44" s="44">
        <v>5498</v>
      </c>
      <c r="CM44" s="44">
        <v>82632</v>
      </c>
      <c r="CN44" s="44">
        <v>5784</v>
      </c>
      <c r="CO44" s="44">
        <v>4523</v>
      </c>
      <c r="CP44" s="44">
        <v>10915</v>
      </c>
      <c r="CQ44" s="46">
        <v>17404</v>
      </c>
      <c r="CR44" s="46">
        <v>31355</v>
      </c>
      <c r="CS44" s="47">
        <v>5335</v>
      </c>
      <c r="CT44" s="47">
        <v>4073</v>
      </c>
      <c r="CU44" s="47">
        <v>10028</v>
      </c>
      <c r="CV44" s="46">
        <v>12332</v>
      </c>
      <c r="CW44" s="46">
        <v>39878</v>
      </c>
      <c r="CX44" s="47">
        <v>7930</v>
      </c>
      <c r="CY44" s="47">
        <v>5030</v>
      </c>
      <c r="CZ44" s="47">
        <v>15879</v>
      </c>
      <c r="DA44" s="46">
        <v>0</v>
      </c>
      <c r="DB44" s="46">
        <v>0</v>
      </c>
      <c r="DC44" s="47">
        <v>0</v>
      </c>
      <c r="DD44" s="47">
        <v>0</v>
      </c>
      <c r="DE44" s="48">
        <v>0</v>
      </c>
      <c r="DF44" s="15"/>
      <c r="DG44" s="15"/>
      <c r="DH44" s="15"/>
      <c r="DI44" s="15"/>
      <c r="DJ44" s="15"/>
      <c r="DK44" s="15"/>
    </row>
    <row r="45" spans="2:115" ht="15" customHeight="1" x14ac:dyDescent="0.3">
      <c r="B45" s="38" t="s">
        <v>14</v>
      </c>
      <c r="C45" s="86">
        <v>45479</v>
      </c>
      <c r="D45" s="86">
        <v>45843</v>
      </c>
      <c r="E45" s="86">
        <v>45305</v>
      </c>
      <c r="F45" s="86">
        <v>45676</v>
      </c>
      <c r="G45" s="86">
        <v>46075</v>
      </c>
      <c r="H45" s="40" t="s">
        <v>136</v>
      </c>
      <c r="I45" s="41" t="s">
        <v>133</v>
      </c>
      <c r="J45" s="110">
        <v>96998</v>
      </c>
      <c r="K45" s="46">
        <v>71292</v>
      </c>
      <c r="L45" s="111">
        <v>57235</v>
      </c>
      <c r="M45" s="46">
        <v>56895</v>
      </c>
      <c r="N45" s="132">
        <v>0</v>
      </c>
      <c r="O45" s="42" t="s">
        <v>30</v>
      </c>
      <c r="P45" s="104">
        <v>16309</v>
      </c>
      <c r="Q45" s="110">
        <v>10647</v>
      </c>
      <c r="R45" s="46"/>
      <c r="S45" s="46">
        <v>7933</v>
      </c>
      <c r="T45" s="132">
        <v>0</v>
      </c>
      <c r="U45" s="42" t="s">
        <v>30</v>
      </c>
      <c r="V45" s="43">
        <v>26441</v>
      </c>
      <c r="W45" s="44">
        <v>419</v>
      </c>
      <c r="X45" s="44">
        <v>26028</v>
      </c>
      <c r="Y45" s="44">
        <v>33587</v>
      </c>
      <c r="Z45" s="44">
        <v>1565</v>
      </c>
      <c r="AA45" s="44">
        <v>32022</v>
      </c>
      <c r="AB45" s="46">
        <v>34087</v>
      </c>
      <c r="AC45" s="46">
        <v>1220</v>
      </c>
      <c r="AD45" s="46">
        <v>32867</v>
      </c>
      <c r="AE45" s="132">
        <v>0</v>
      </c>
      <c r="AF45" s="132">
        <v>0</v>
      </c>
      <c r="AG45" s="132">
        <v>0</v>
      </c>
      <c r="AH45" s="42" t="s">
        <v>30</v>
      </c>
      <c r="AI45" s="44">
        <v>3452</v>
      </c>
      <c r="AJ45" s="42">
        <v>1383</v>
      </c>
      <c r="AK45" s="110">
        <v>6504</v>
      </c>
      <c r="AL45" s="46">
        <v>5798</v>
      </c>
      <c r="AM45" s="132">
        <v>0</v>
      </c>
      <c r="AN45" s="44" t="s">
        <v>30</v>
      </c>
      <c r="AO45" s="44">
        <v>2787</v>
      </c>
      <c r="AP45" s="46">
        <v>3476</v>
      </c>
      <c r="AQ45" s="132">
        <v>0</v>
      </c>
      <c r="AR45" s="44" t="s">
        <v>30</v>
      </c>
      <c r="AS45" s="44">
        <v>3717</v>
      </c>
      <c r="AT45" s="46">
        <v>1819</v>
      </c>
      <c r="AU45" s="132">
        <v>0</v>
      </c>
      <c r="AV45" s="44" t="s">
        <v>30</v>
      </c>
      <c r="AW45" s="44">
        <v>1999</v>
      </c>
      <c r="AX45" s="46">
        <v>1653</v>
      </c>
      <c r="AY45" s="132">
        <v>0</v>
      </c>
      <c r="AZ45" s="44" t="s">
        <v>30</v>
      </c>
      <c r="BA45" s="44">
        <v>1718</v>
      </c>
      <c r="BB45" s="46">
        <v>166</v>
      </c>
      <c r="BC45" s="132">
        <v>0</v>
      </c>
      <c r="BD45" s="44" t="s">
        <v>30</v>
      </c>
      <c r="BE45" s="46">
        <v>6239</v>
      </c>
      <c r="BF45" s="132">
        <v>0</v>
      </c>
      <c r="BG45" s="44" t="s">
        <v>30</v>
      </c>
      <c r="BH45" s="46">
        <v>3230</v>
      </c>
      <c r="BI45" s="132">
        <v>0</v>
      </c>
      <c r="BJ45" s="44" t="s">
        <v>30</v>
      </c>
      <c r="BK45" s="46">
        <v>6015</v>
      </c>
      <c r="BL45" s="132">
        <v>0</v>
      </c>
      <c r="BM45" s="42" t="s">
        <v>30</v>
      </c>
      <c r="BN45" s="43">
        <v>3452</v>
      </c>
      <c r="BO45" s="44">
        <v>1383</v>
      </c>
      <c r="BP45" s="44">
        <v>5798</v>
      </c>
      <c r="BQ45" s="44">
        <v>0</v>
      </c>
      <c r="BR45" s="44" t="s">
        <v>30</v>
      </c>
      <c r="BS45" s="44">
        <v>3476</v>
      </c>
      <c r="BT45" s="44">
        <v>0</v>
      </c>
      <c r="BU45" s="44" t="s">
        <v>30</v>
      </c>
      <c r="BV45" s="44">
        <v>1819</v>
      </c>
      <c r="BW45" s="44">
        <v>0</v>
      </c>
      <c r="BX45" s="44" t="s">
        <v>30</v>
      </c>
      <c r="BY45" s="44">
        <v>6239</v>
      </c>
      <c r="BZ45" s="44">
        <v>0</v>
      </c>
      <c r="CA45" s="44" t="s">
        <v>30</v>
      </c>
      <c r="CB45" s="241">
        <v>11009.75</v>
      </c>
      <c r="CC45" s="227">
        <v>35143</v>
      </c>
      <c r="CD45" s="227">
        <v>7140.5</v>
      </c>
      <c r="CE45" s="227">
        <v>4716.75</v>
      </c>
      <c r="CF45" s="227">
        <v>12595</v>
      </c>
      <c r="CG45" s="45">
        <v>16948</v>
      </c>
      <c r="CH45" s="44">
        <v>41677</v>
      </c>
      <c r="CI45" s="44">
        <v>10975</v>
      </c>
      <c r="CJ45" s="44">
        <v>9386</v>
      </c>
      <c r="CK45" s="44">
        <v>18012</v>
      </c>
      <c r="CL45" s="44">
        <v>1718</v>
      </c>
      <c r="CM45" s="44">
        <v>50024</v>
      </c>
      <c r="CN45" s="44">
        <v>4925</v>
      </c>
      <c r="CO45" s="44">
        <v>2867</v>
      </c>
      <c r="CP45" s="44">
        <v>11758</v>
      </c>
      <c r="CQ45" s="46">
        <v>15500</v>
      </c>
      <c r="CR45" s="46">
        <v>21155</v>
      </c>
      <c r="CS45" s="47">
        <v>6399</v>
      </c>
      <c r="CT45" s="47">
        <v>3070</v>
      </c>
      <c r="CU45" s="47">
        <v>11111</v>
      </c>
      <c r="CV45" s="46">
        <v>9873</v>
      </c>
      <c r="CW45" s="46">
        <v>27716</v>
      </c>
      <c r="CX45" s="47">
        <v>6263</v>
      </c>
      <c r="CY45" s="47">
        <v>3544</v>
      </c>
      <c r="CZ45" s="47">
        <v>9499</v>
      </c>
      <c r="DA45" s="46">
        <v>0</v>
      </c>
      <c r="DB45" s="46">
        <v>0</v>
      </c>
      <c r="DC45" s="47">
        <v>0</v>
      </c>
      <c r="DD45" s="47">
        <v>0</v>
      </c>
      <c r="DE45" s="48">
        <v>0</v>
      </c>
      <c r="DF45" s="15"/>
      <c r="DG45" s="15"/>
      <c r="DH45" s="15"/>
      <c r="DI45" s="15"/>
      <c r="DJ45" s="15"/>
      <c r="DK45" s="15"/>
    </row>
    <row r="46" spans="2:115" ht="16.5" x14ac:dyDescent="0.3">
      <c r="B46" s="38" t="s">
        <v>14</v>
      </c>
      <c r="C46" s="86">
        <v>45480</v>
      </c>
      <c r="D46" s="86">
        <v>45844</v>
      </c>
      <c r="E46" s="86">
        <v>45306</v>
      </c>
      <c r="F46" s="86">
        <v>45677</v>
      </c>
      <c r="G46" s="86">
        <v>46076</v>
      </c>
      <c r="H46" s="40" t="s">
        <v>137</v>
      </c>
      <c r="I46" s="41" t="s">
        <v>133</v>
      </c>
      <c r="J46" s="110">
        <v>67597</v>
      </c>
      <c r="K46" s="46">
        <v>58548</v>
      </c>
      <c r="L46" s="111">
        <v>56696</v>
      </c>
      <c r="M46" s="46">
        <v>80263</v>
      </c>
      <c r="N46" s="132">
        <v>0</v>
      </c>
      <c r="O46" s="42" t="s">
        <v>30</v>
      </c>
      <c r="P46" s="104">
        <v>14291</v>
      </c>
      <c r="Q46" s="110">
        <v>1803</v>
      </c>
      <c r="R46" s="46"/>
      <c r="S46" s="46">
        <v>8366</v>
      </c>
      <c r="T46" s="142">
        <v>0</v>
      </c>
      <c r="U46" s="42" t="s">
        <v>30</v>
      </c>
      <c r="V46" s="43">
        <v>13452</v>
      </c>
      <c r="W46" s="44">
        <v>276</v>
      </c>
      <c r="X46" s="44">
        <v>13178</v>
      </c>
      <c r="Y46" s="44">
        <v>37640</v>
      </c>
      <c r="Z46" s="44">
        <v>2093</v>
      </c>
      <c r="AA46" s="44">
        <v>35547</v>
      </c>
      <c r="AB46" s="46">
        <v>48723</v>
      </c>
      <c r="AC46" s="46">
        <v>1811</v>
      </c>
      <c r="AD46" s="46">
        <v>46912</v>
      </c>
      <c r="AE46" s="132">
        <v>0</v>
      </c>
      <c r="AF46" s="132">
        <v>0</v>
      </c>
      <c r="AG46" s="132">
        <v>0</v>
      </c>
      <c r="AH46" s="42" t="s">
        <v>30</v>
      </c>
      <c r="AI46" s="44">
        <v>2238</v>
      </c>
      <c r="AJ46" s="42">
        <v>1457</v>
      </c>
      <c r="AK46" s="110">
        <v>7709</v>
      </c>
      <c r="AL46" s="46">
        <v>8953</v>
      </c>
      <c r="AM46" s="132">
        <v>0</v>
      </c>
      <c r="AN46" s="44" t="s">
        <v>30</v>
      </c>
      <c r="AO46" s="44">
        <v>3325</v>
      </c>
      <c r="AP46" s="46">
        <v>4483</v>
      </c>
      <c r="AQ46" s="132">
        <v>0</v>
      </c>
      <c r="AR46" s="44" t="s">
        <v>30</v>
      </c>
      <c r="AS46" s="44">
        <v>4384</v>
      </c>
      <c r="AT46" s="46">
        <v>3505</v>
      </c>
      <c r="AU46" s="132">
        <v>0</v>
      </c>
      <c r="AV46" s="44" t="s">
        <v>30</v>
      </c>
      <c r="AW46" s="44">
        <v>2505</v>
      </c>
      <c r="AX46" s="46">
        <v>3240</v>
      </c>
      <c r="AY46" s="132">
        <v>0</v>
      </c>
      <c r="AZ46" s="44" t="s">
        <v>30</v>
      </c>
      <c r="BA46" s="44">
        <v>1879</v>
      </c>
      <c r="BB46" s="46">
        <v>265</v>
      </c>
      <c r="BC46" s="132">
        <v>0</v>
      </c>
      <c r="BD46" s="44" t="s">
        <v>30</v>
      </c>
      <c r="BE46" s="46">
        <v>4562</v>
      </c>
      <c r="BF46" s="132">
        <v>0</v>
      </c>
      <c r="BG46" s="44" t="s">
        <v>30</v>
      </c>
      <c r="BH46" s="46">
        <v>2568</v>
      </c>
      <c r="BI46" s="132">
        <v>0</v>
      </c>
      <c r="BJ46" s="44" t="s">
        <v>30</v>
      </c>
      <c r="BK46" s="46">
        <v>4295</v>
      </c>
      <c r="BL46" s="132">
        <v>0</v>
      </c>
      <c r="BM46" s="42" t="s">
        <v>30</v>
      </c>
      <c r="BN46" s="43">
        <v>2238</v>
      </c>
      <c r="BO46" s="44">
        <v>1457</v>
      </c>
      <c r="BP46" s="44">
        <v>8952</v>
      </c>
      <c r="BQ46" s="44">
        <v>0</v>
      </c>
      <c r="BR46" s="44" t="s">
        <v>30</v>
      </c>
      <c r="BS46" s="44">
        <v>4482</v>
      </c>
      <c r="BT46" s="44">
        <v>0</v>
      </c>
      <c r="BU46" s="44" t="s">
        <v>30</v>
      </c>
      <c r="BV46" s="44">
        <v>3505</v>
      </c>
      <c r="BW46" s="44">
        <v>0</v>
      </c>
      <c r="BX46" s="44" t="s">
        <v>30</v>
      </c>
      <c r="BY46" s="44">
        <v>4562</v>
      </c>
      <c r="BZ46" s="44">
        <v>0</v>
      </c>
      <c r="CA46" s="44" t="s">
        <v>30</v>
      </c>
      <c r="CB46" s="241">
        <v>10676.75</v>
      </c>
      <c r="CC46" s="227">
        <v>33307.5</v>
      </c>
      <c r="CD46" s="227">
        <v>7796.5</v>
      </c>
      <c r="CE46" s="227">
        <v>4895.25</v>
      </c>
      <c r="CF46" s="227">
        <v>9100</v>
      </c>
      <c r="CG46" s="45">
        <v>14668</v>
      </c>
      <c r="CH46" s="44">
        <v>31444</v>
      </c>
      <c r="CI46" s="44">
        <v>10622</v>
      </c>
      <c r="CJ46" s="44">
        <v>6431</v>
      </c>
      <c r="CK46" s="44">
        <v>4432</v>
      </c>
      <c r="CL46" s="44">
        <v>645</v>
      </c>
      <c r="CM46" s="44">
        <v>42204</v>
      </c>
      <c r="CN46" s="44">
        <v>4603</v>
      </c>
      <c r="CO46" s="44">
        <v>2504</v>
      </c>
      <c r="CP46" s="44">
        <v>8592</v>
      </c>
      <c r="CQ46" s="46">
        <v>16954</v>
      </c>
      <c r="CR46" s="46">
        <v>19078</v>
      </c>
      <c r="CS46" s="47">
        <v>6708</v>
      </c>
      <c r="CT46" s="47">
        <v>4962</v>
      </c>
      <c r="CU46" s="47">
        <v>8994</v>
      </c>
      <c r="CV46" s="46">
        <v>10440</v>
      </c>
      <c r="CW46" s="46">
        <v>40504</v>
      </c>
      <c r="CX46" s="47">
        <v>9253</v>
      </c>
      <c r="CY46" s="47">
        <v>5684</v>
      </c>
      <c r="CZ46" s="47">
        <v>14382</v>
      </c>
      <c r="DA46" s="46">
        <v>0</v>
      </c>
      <c r="DB46" s="46">
        <v>0</v>
      </c>
      <c r="DC46" s="47">
        <v>0</v>
      </c>
      <c r="DD46" s="47">
        <v>0</v>
      </c>
      <c r="DE46" s="48">
        <v>0</v>
      </c>
      <c r="DF46" s="15"/>
      <c r="DG46" s="15"/>
      <c r="DH46" s="15"/>
      <c r="DI46" s="15"/>
      <c r="DJ46" s="15"/>
      <c r="DK46" s="15"/>
    </row>
    <row r="47" spans="2:115" ht="16.5" x14ac:dyDescent="0.3">
      <c r="B47" s="38" t="s">
        <v>14</v>
      </c>
      <c r="C47" s="86">
        <v>45481</v>
      </c>
      <c r="D47" s="86">
        <v>45845</v>
      </c>
      <c r="E47" s="86">
        <v>45307</v>
      </c>
      <c r="F47" s="86">
        <v>45678</v>
      </c>
      <c r="G47" s="86">
        <v>46077</v>
      </c>
      <c r="H47" s="40" t="s">
        <v>138</v>
      </c>
      <c r="I47" s="41" t="s">
        <v>133</v>
      </c>
      <c r="J47" s="110">
        <v>61173</v>
      </c>
      <c r="K47" s="46">
        <v>58056</v>
      </c>
      <c r="L47" s="111">
        <v>81766</v>
      </c>
      <c r="M47" s="46">
        <v>99328</v>
      </c>
      <c r="N47" s="132">
        <v>0</v>
      </c>
      <c r="O47" s="42" t="s">
        <v>30</v>
      </c>
      <c r="P47" s="104">
        <v>5114</v>
      </c>
      <c r="Q47" s="110">
        <v>3094</v>
      </c>
      <c r="R47" s="46"/>
      <c r="S47" s="46">
        <v>8479</v>
      </c>
      <c r="T47" s="132">
        <v>0</v>
      </c>
      <c r="U47" s="42" t="s">
        <v>30</v>
      </c>
      <c r="V47" s="43">
        <v>14906</v>
      </c>
      <c r="W47" s="44">
        <v>652</v>
      </c>
      <c r="X47" s="44">
        <v>14266</v>
      </c>
      <c r="Y47" s="44">
        <v>47685</v>
      </c>
      <c r="Z47" s="44">
        <v>2484</v>
      </c>
      <c r="AA47" s="44">
        <v>45201</v>
      </c>
      <c r="AB47" s="46">
        <v>53462</v>
      </c>
      <c r="AC47" s="46">
        <v>3072</v>
      </c>
      <c r="AD47" s="46">
        <v>50390</v>
      </c>
      <c r="AE47" s="132">
        <v>0</v>
      </c>
      <c r="AF47" s="132">
        <v>0</v>
      </c>
      <c r="AG47" s="132">
        <v>0</v>
      </c>
      <c r="AH47" s="42" t="s">
        <v>30</v>
      </c>
      <c r="AI47" s="44">
        <v>3227</v>
      </c>
      <c r="AJ47" s="42">
        <v>2398</v>
      </c>
      <c r="AK47" s="110">
        <v>10928</v>
      </c>
      <c r="AL47" s="46">
        <v>10599</v>
      </c>
      <c r="AM47" s="132">
        <v>0</v>
      </c>
      <c r="AN47" s="44" t="s">
        <v>30</v>
      </c>
      <c r="AO47" s="44">
        <v>4106</v>
      </c>
      <c r="AP47" s="46">
        <v>5483</v>
      </c>
      <c r="AQ47" s="132">
        <v>0</v>
      </c>
      <c r="AR47" s="44" t="s">
        <v>30</v>
      </c>
      <c r="AS47" s="44">
        <v>6822</v>
      </c>
      <c r="AT47" s="46">
        <v>4040</v>
      </c>
      <c r="AU47" s="132">
        <v>0</v>
      </c>
      <c r="AV47" s="44" t="s">
        <v>30</v>
      </c>
      <c r="AW47" s="44">
        <v>4686</v>
      </c>
      <c r="AX47" s="46">
        <v>3667</v>
      </c>
      <c r="AY47" s="132">
        <v>0</v>
      </c>
      <c r="AZ47" s="44" t="s">
        <v>30</v>
      </c>
      <c r="BA47" s="44">
        <v>2136</v>
      </c>
      <c r="BB47" s="46">
        <v>373</v>
      </c>
      <c r="BC47" s="132">
        <v>0</v>
      </c>
      <c r="BD47" s="44" t="s">
        <v>30</v>
      </c>
      <c r="BE47" s="46">
        <v>4401</v>
      </c>
      <c r="BF47" s="132">
        <v>0</v>
      </c>
      <c r="BG47" s="44" t="s">
        <v>30</v>
      </c>
      <c r="BH47" s="46">
        <v>1359</v>
      </c>
      <c r="BI47" s="132">
        <v>0</v>
      </c>
      <c r="BJ47" s="44" t="s">
        <v>30</v>
      </c>
      <c r="BK47" s="46">
        <v>4380</v>
      </c>
      <c r="BL47" s="132">
        <v>0</v>
      </c>
      <c r="BM47" s="42" t="s">
        <v>30</v>
      </c>
      <c r="BN47" s="43">
        <v>3227</v>
      </c>
      <c r="BO47" s="44">
        <v>2398</v>
      </c>
      <c r="BP47" s="44">
        <v>10597</v>
      </c>
      <c r="BQ47" s="44">
        <v>0</v>
      </c>
      <c r="BR47" s="44" t="s">
        <v>30</v>
      </c>
      <c r="BS47" s="44">
        <v>5481</v>
      </c>
      <c r="BT47" s="44">
        <v>0</v>
      </c>
      <c r="BU47" s="44" t="s">
        <v>30</v>
      </c>
      <c r="BV47" s="44">
        <v>4040</v>
      </c>
      <c r="BW47" s="44">
        <v>0</v>
      </c>
      <c r="BX47" s="44" t="s">
        <v>30</v>
      </c>
      <c r="BY47" s="44">
        <v>4401</v>
      </c>
      <c r="BZ47" s="44">
        <v>0</v>
      </c>
      <c r="CA47" s="44" t="s">
        <v>30</v>
      </c>
      <c r="CB47" s="241">
        <v>8782.25</v>
      </c>
      <c r="CC47" s="227">
        <v>38491.25</v>
      </c>
      <c r="CD47" s="227">
        <v>8800.75</v>
      </c>
      <c r="CE47" s="227">
        <v>7922.5</v>
      </c>
      <c r="CF47" s="227">
        <v>11084</v>
      </c>
      <c r="CG47" s="45">
        <v>5816</v>
      </c>
      <c r="CH47" s="44">
        <v>27912</v>
      </c>
      <c r="CI47" s="44">
        <v>9511</v>
      </c>
      <c r="CJ47" s="44">
        <v>12273</v>
      </c>
      <c r="CK47" s="44">
        <v>5661</v>
      </c>
      <c r="CL47" s="44">
        <v>1645</v>
      </c>
      <c r="CM47" s="44">
        <v>35374</v>
      </c>
      <c r="CN47" s="44">
        <v>6682</v>
      </c>
      <c r="CO47" s="44">
        <v>4764</v>
      </c>
      <c r="CP47" s="44">
        <v>9591</v>
      </c>
      <c r="CQ47" s="46">
        <v>16901</v>
      </c>
      <c r="CR47" s="46">
        <v>34701</v>
      </c>
      <c r="CS47" s="47">
        <v>8307</v>
      </c>
      <c r="CT47" s="47">
        <v>6931</v>
      </c>
      <c r="CU47" s="47">
        <v>14926</v>
      </c>
      <c r="CV47" s="46">
        <v>10767</v>
      </c>
      <c r="CW47" s="46">
        <v>55978</v>
      </c>
      <c r="CX47" s="47">
        <v>10703</v>
      </c>
      <c r="CY47" s="47">
        <v>7722</v>
      </c>
      <c r="CZ47" s="47">
        <v>14158</v>
      </c>
      <c r="DA47" s="46">
        <v>0</v>
      </c>
      <c r="DB47" s="46">
        <v>0</v>
      </c>
      <c r="DC47" s="47">
        <v>0</v>
      </c>
      <c r="DD47" s="47">
        <v>0</v>
      </c>
      <c r="DE47" s="48">
        <v>0</v>
      </c>
      <c r="DF47" s="15"/>
      <c r="DG47" s="15"/>
      <c r="DH47" s="15"/>
      <c r="DI47" s="15"/>
      <c r="DJ47" s="15"/>
      <c r="DK47" s="15"/>
    </row>
    <row r="48" spans="2:115" ht="17.25" thickBot="1" x14ac:dyDescent="0.35">
      <c r="B48" s="50" t="s">
        <v>14</v>
      </c>
      <c r="C48" s="74">
        <v>45482</v>
      </c>
      <c r="D48" s="74">
        <v>45846</v>
      </c>
      <c r="E48" s="74">
        <v>45308</v>
      </c>
      <c r="F48" s="74">
        <v>45679</v>
      </c>
      <c r="G48" s="74">
        <v>46078</v>
      </c>
      <c r="H48" s="52" t="s">
        <v>139</v>
      </c>
      <c r="I48" s="53" t="s">
        <v>133</v>
      </c>
      <c r="J48" s="112">
        <v>57184</v>
      </c>
      <c r="K48" s="57">
        <v>93714</v>
      </c>
      <c r="L48" s="113">
        <v>123783</v>
      </c>
      <c r="M48" s="57">
        <v>105076</v>
      </c>
      <c r="N48" s="138">
        <v>0</v>
      </c>
      <c r="O48" s="54" t="s">
        <v>30</v>
      </c>
      <c r="P48" s="105">
        <v>1172</v>
      </c>
      <c r="Q48" s="112">
        <v>3804</v>
      </c>
      <c r="R48" s="57"/>
      <c r="S48" s="57">
        <v>8904</v>
      </c>
      <c r="T48" s="138">
        <v>0</v>
      </c>
      <c r="U48" s="54" t="s">
        <v>30</v>
      </c>
      <c r="V48" s="55">
        <v>40700</v>
      </c>
      <c r="W48" s="56">
        <v>1396</v>
      </c>
      <c r="X48" s="56">
        <v>39320</v>
      </c>
      <c r="Y48" s="56">
        <v>64935</v>
      </c>
      <c r="Z48" s="56">
        <v>6815</v>
      </c>
      <c r="AA48" s="56">
        <v>58120</v>
      </c>
      <c r="AB48" s="57">
        <v>60872</v>
      </c>
      <c r="AC48" s="57">
        <v>9422</v>
      </c>
      <c r="AD48" s="57">
        <v>51450</v>
      </c>
      <c r="AE48" s="138">
        <v>0</v>
      </c>
      <c r="AF48" s="138">
        <v>0</v>
      </c>
      <c r="AG48" s="138">
        <v>0</v>
      </c>
      <c r="AH48" s="54" t="s">
        <v>30</v>
      </c>
      <c r="AI48" s="56">
        <v>5462</v>
      </c>
      <c r="AJ48" s="54">
        <v>3914</v>
      </c>
      <c r="AK48" s="112">
        <v>15929</v>
      </c>
      <c r="AL48" s="57">
        <v>24201</v>
      </c>
      <c r="AM48" s="138">
        <v>0</v>
      </c>
      <c r="AN48" s="56" t="s">
        <v>30</v>
      </c>
      <c r="AO48" s="56">
        <v>6327</v>
      </c>
      <c r="AP48" s="57">
        <v>14676</v>
      </c>
      <c r="AQ48" s="138">
        <v>0</v>
      </c>
      <c r="AR48" s="56" t="s">
        <v>30</v>
      </c>
      <c r="AS48" s="56">
        <v>9602</v>
      </c>
      <c r="AT48" s="57">
        <v>8591</v>
      </c>
      <c r="AU48" s="138">
        <v>0</v>
      </c>
      <c r="AV48" s="56" t="s">
        <v>30</v>
      </c>
      <c r="AW48" s="56">
        <v>5128</v>
      </c>
      <c r="AX48" s="57">
        <v>7603</v>
      </c>
      <c r="AY48" s="138">
        <v>0</v>
      </c>
      <c r="AZ48" s="56" t="s">
        <v>30</v>
      </c>
      <c r="BA48" s="56">
        <v>4474</v>
      </c>
      <c r="BB48" s="57">
        <v>988</v>
      </c>
      <c r="BC48" s="138">
        <v>0</v>
      </c>
      <c r="BD48" s="56" t="s">
        <v>30</v>
      </c>
      <c r="BE48" s="57">
        <v>5189</v>
      </c>
      <c r="BF48" s="138">
        <v>0</v>
      </c>
      <c r="BG48" s="56" t="s">
        <v>30</v>
      </c>
      <c r="BH48" s="57">
        <v>2837</v>
      </c>
      <c r="BI48" s="138">
        <v>0</v>
      </c>
      <c r="BJ48" s="56" t="s">
        <v>30</v>
      </c>
      <c r="BK48" s="57">
        <v>4044</v>
      </c>
      <c r="BL48" s="138">
        <v>0</v>
      </c>
      <c r="BM48" s="54" t="s">
        <v>30</v>
      </c>
      <c r="BN48" s="55">
        <v>5461</v>
      </c>
      <c r="BO48" s="56">
        <v>3913</v>
      </c>
      <c r="BP48" s="56">
        <v>24187</v>
      </c>
      <c r="BQ48" s="56">
        <v>0</v>
      </c>
      <c r="BR48" s="56" t="s">
        <v>30</v>
      </c>
      <c r="BS48" s="56">
        <v>14662</v>
      </c>
      <c r="BT48" s="56">
        <v>0</v>
      </c>
      <c r="BU48" s="56" t="s">
        <v>30</v>
      </c>
      <c r="BV48" s="56">
        <v>8591</v>
      </c>
      <c r="BW48" s="56">
        <v>0</v>
      </c>
      <c r="BX48" s="56" t="s">
        <v>30</v>
      </c>
      <c r="BY48" s="56">
        <v>5189</v>
      </c>
      <c r="BZ48" s="56">
        <v>0</v>
      </c>
      <c r="CA48" s="56" t="s">
        <v>30</v>
      </c>
      <c r="CB48" s="242">
        <v>8918.75</v>
      </c>
      <c r="CC48" s="228">
        <v>44463.25</v>
      </c>
      <c r="CD48" s="228">
        <v>12066.75</v>
      </c>
      <c r="CE48" s="228">
        <v>10099.5</v>
      </c>
      <c r="CF48" s="228">
        <v>19391</v>
      </c>
      <c r="CG48" s="114">
        <v>1681</v>
      </c>
      <c r="CH48" s="56">
        <v>24525</v>
      </c>
      <c r="CI48" s="56">
        <v>10516</v>
      </c>
      <c r="CJ48" s="56">
        <v>12760</v>
      </c>
      <c r="CK48" s="56">
        <v>7702</v>
      </c>
      <c r="CL48" s="56">
        <v>1701</v>
      </c>
      <c r="CM48" s="56">
        <v>47132</v>
      </c>
      <c r="CN48" s="56">
        <v>8273</v>
      </c>
      <c r="CO48" s="56">
        <v>6902</v>
      </c>
      <c r="CP48" s="56">
        <v>29706</v>
      </c>
      <c r="CQ48" s="57">
        <v>18846</v>
      </c>
      <c r="CR48" s="57">
        <v>57109</v>
      </c>
      <c r="CS48" s="57">
        <v>12757</v>
      </c>
      <c r="CT48" s="57">
        <v>11109</v>
      </c>
      <c r="CU48" s="57">
        <v>23962</v>
      </c>
      <c r="CV48" s="57">
        <v>13447</v>
      </c>
      <c r="CW48" s="57">
        <v>49087</v>
      </c>
      <c r="CX48" s="58">
        <v>16721</v>
      </c>
      <c r="CY48" s="58">
        <v>9627</v>
      </c>
      <c r="CZ48" s="58">
        <v>16194</v>
      </c>
      <c r="DA48" s="57">
        <v>0</v>
      </c>
      <c r="DB48" s="57">
        <v>0</v>
      </c>
      <c r="DC48" s="57">
        <v>0</v>
      </c>
      <c r="DD48" s="57">
        <v>0</v>
      </c>
      <c r="DE48" s="87">
        <v>0</v>
      </c>
      <c r="DF48" s="15"/>
      <c r="DG48" s="15"/>
      <c r="DH48" s="15"/>
      <c r="DI48" s="15"/>
      <c r="DJ48" s="15"/>
      <c r="DK48" s="15"/>
    </row>
    <row r="49" spans="2:126" ht="16.5" x14ac:dyDescent="0.3">
      <c r="B49" s="60" t="s">
        <v>140</v>
      </c>
      <c r="C49" s="88">
        <v>45483</v>
      </c>
      <c r="D49" s="88">
        <v>45847</v>
      </c>
      <c r="E49" s="88">
        <v>45309</v>
      </c>
      <c r="F49" s="88">
        <v>45680</v>
      </c>
      <c r="G49" s="88">
        <v>46079</v>
      </c>
      <c r="H49" s="62" t="s">
        <v>141</v>
      </c>
      <c r="I49" s="63" t="s">
        <v>142</v>
      </c>
      <c r="J49" s="118">
        <v>884828</v>
      </c>
      <c r="K49" s="67">
        <v>462248</v>
      </c>
      <c r="L49" s="119">
        <v>1801870</v>
      </c>
      <c r="M49" s="67">
        <v>1910604</v>
      </c>
      <c r="N49" s="139">
        <v>0</v>
      </c>
      <c r="O49" s="64" t="s">
        <v>30</v>
      </c>
      <c r="P49" s="106">
        <v>416114</v>
      </c>
      <c r="Q49" s="118">
        <v>219895</v>
      </c>
      <c r="R49" s="67"/>
      <c r="S49" s="126">
        <v>1152352</v>
      </c>
      <c r="T49" s="143">
        <v>0</v>
      </c>
      <c r="U49" s="64" t="s">
        <v>30</v>
      </c>
      <c r="V49" s="65">
        <v>285038</v>
      </c>
      <c r="W49" s="66">
        <v>14569</v>
      </c>
      <c r="X49" s="66">
        <v>270491</v>
      </c>
      <c r="Y49" s="66">
        <v>1306404</v>
      </c>
      <c r="Z49" s="66">
        <v>859573</v>
      </c>
      <c r="AA49" s="66">
        <v>446831</v>
      </c>
      <c r="AB49" s="67">
        <v>1548128</v>
      </c>
      <c r="AC49" s="67">
        <v>1203348</v>
      </c>
      <c r="AD49" s="67">
        <v>344780</v>
      </c>
      <c r="AE49" s="139">
        <v>0</v>
      </c>
      <c r="AF49" s="139">
        <v>0</v>
      </c>
      <c r="AG49" s="139">
        <v>0</v>
      </c>
      <c r="AH49" s="64" t="s">
        <v>30</v>
      </c>
      <c r="AI49" s="66">
        <v>36711</v>
      </c>
      <c r="AJ49" s="64">
        <v>24275</v>
      </c>
      <c r="AK49" s="118">
        <v>1088188</v>
      </c>
      <c r="AL49" s="67">
        <v>1429335</v>
      </c>
      <c r="AM49" s="139">
        <v>0</v>
      </c>
      <c r="AN49" s="66" t="s">
        <v>30</v>
      </c>
      <c r="AO49" s="66">
        <v>872074</v>
      </c>
      <c r="AP49" s="67">
        <v>1261457</v>
      </c>
      <c r="AQ49" s="139">
        <v>0</v>
      </c>
      <c r="AR49" s="66" t="s">
        <v>30</v>
      </c>
      <c r="AS49" s="66">
        <v>216114</v>
      </c>
      <c r="AT49" s="67">
        <v>149178</v>
      </c>
      <c r="AU49" s="139">
        <v>0</v>
      </c>
      <c r="AV49" s="66" t="s">
        <v>30</v>
      </c>
      <c r="AW49" s="66">
        <v>163757</v>
      </c>
      <c r="AX49" s="67">
        <v>137857</v>
      </c>
      <c r="AY49" s="139">
        <v>0</v>
      </c>
      <c r="AZ49" s="66" t="s">
        <v>30</v>
      </c>
      <c r="BA49" s="66">
        <v>52357</v>
      </c>
      <c r="BB49" s="67">
        <v>11321</v>
      </c>
      <c r="BC49" s="139">
        <v>0</v>
      </c>
      <c r="BD49" s="66" t="s">
        <v>30</v>
      </c>
      <c r="BE49" s="67">
        <v>34349</v>
      </c>
      <c r="BF49" s="139">
        <v>0</v>
      </c>
      <c r="BG49" s="66" t="s">
        <v>30</v>
      </c>
      <c r="BH49" s="67">
        <v>19559</v>
      </c>
      <c r="BI49" s="139">
        <v>0</v>
      </c>
      <c r="BJ49" s="66" t="s">
        <v>30</v>
      </c>
      <c r="BK49" s="67">
        <v>32550</v>
      </c>
      <c r="BL49" s="139">
        <v>0</v>
      </c>
      <c r="BM49" s="64" t="s">
        <v>30</v>
      </c>
      <c r="BN49" s="65">
        <v>36710</v>
      </c>
      <c r="BO49" s="66">
        <v>24274</v>
      </c>
      <c r="BP49" s="66">
        <v>508639</v>
      </c>
      <c r="BQ49" s="66">
        <v>0</v>
      </c>
      <c r="BR49" s="66" t="s">
        <v>30</v>
      </c>
      <c r="BS49" s="66">
        <v>344607</v>
      </c>
      <c r="BT49" s="66">
        <v>0</v>
      </c>
      <c r="BU49" s="66" t="s">
        <v>30</v>
      </c>
      <c r="BV49" s="66">
        <v>149175</v>
      </c>
      <c r="BW49" s="66">
        <v>0</v>
      </c>
      <c r="BX49" s="66" t="s">
        <v>30</v>
      </c>
      <c r="BY49" s="66">
        <v>34349</v>
      </c>
      <c r="BZ49" s="66">
        <v>0</v>
      </c>
      <c r="CA49" s="66" t="s">
        <v>30</v>
      </c>
      <c r="CB49" s="243">
        <v>705610.5</v>
      </c>
      <c r="CC49" s="141">
        <v>382121.75</v>
      </c>
      <c r="CD49" s="141">
        <v>40043.75</v>
      </c>
      <c r="CE49" s="141">
        <v>36449.75</v>
      </c>
      <c r="CF49" s="141">
        <v>100661.75</v>
      </c>
      <c r="CG49" s="120">
        <v>452134</v>
      </c>
      <c r="CH49" s="66">
        <v>336827</v>
      </c>
      <c r="CI49" s="66">
        <v>24996</v>
      </c>
      <c r="CJ49" s="66">
        <v>29690</v>
      </c>
      <c r="CK49" s="66">
        <v>41181</v>
      </c>
      <c r="CL49" s="66">
        <v>201287</v>
      </c>
      <c r="CM49" s="66">
        <v>168309</v>
      </c>
      <c r="CN49" s="66">
        <v>24725</v>
      </c>
      <c r="CO49" s="66">
        <v>16735</v>
      </c>
      <c r="CP49" s="66">
        <v>51192</v>
      </c>
      <c r="CQ49" s="67">
        <v>1038712</v>
      </c>
      <c r="CR49" s="67">
        <v>474305</v>
      </c>
      <c r="CS49" s="67">
        <v>50386</v>
      </c>
      <c r="CT49" s="67">
        <v>50710</v>
      </c>
      <c r="CU49" s="67">
        <v>187757</v>
      </c>
      <c r="CV49" s="67">
        <v>1130309</v>
      </c>
      <c r="CW49" s="67">
        <v>549046</v>
      </c>
      <c r="CX49" s="68">
        <v>60068</v>
      </c>
      <c r="CY49" s="68">
        <v>48664</v>
      </c>
      <c r="CZ49" s="68">
        <v>122517</v>
      </c>
      <c r="DA49" s="67">
        <v>0</v>
      </c>
      <c r="DB49" s="67">
        <v>0</v>
      </c>
      <c r="DC49" s="67">
        <v>0</v>
      </c>
      <c r="DD49" s="67">
        <v>0</v>
      </c>
      <c r="DE49" s="89">
        <v>0</v>
      </c>
      <c r="DF49" s="14"/>
      <c r="DG49" s="15"/>
      <c r="DH49" s="15"/>
      <c r="DI49" s="15"/>
      <c r="DJ49" s="15"/>
      <c r="DK49" s="15"/>
      <c r="DL49" s="15"/>
      <c r="DM49" s="17"/>
      <c r="DN49" s="17"/>
      <c r="DO49" s="17"/>
      <c r="DP49" s="17"/>
      <c r="DQ49" s="17"/>
      <c r="DR49" s="17"/>
      <c r="DS49" s="17"/>
      <c r="DT49" s="17"/>
      <c r="DU49" s="17"/>
      <c r="DV49" s="17"/>
    </row>
    <row r="50" spans="2:126" ht="16.5" x14ac:dyDescent="0.3">
      <c r="B50" s="38" t="s">
        <v>140</v>
      </c>
      <c r="C50" s="90">
        <v>45484</v>
      </c>
      <c r="D50" s="90">
        <v>45848</v>
      </c>
      <c r="E50" s="90">
        <v>45310</v>
      </c>
      <c r="F50" s="90">
        <v>45681</v>
      </c>
      <c r="G50" s="90">
        <v>46080</v>
      </c>
      <c r="H50" s="40" t="s">
        <v>143</v>
      </c>
      <c r="I50" s="41" t="s">
        <v>142</v>
      </c>
      <c r="J50" s="110">
        <v>1616271</v>
      </c>
      <c r="K50" s="46">
        <v>2347613</v>
      </c>
      <c r="L50" s="111">
        <v>386541</v>
      </c>
      <c r="M50" s="46">
        <v>431342</v>
      </c>
      <c r="N50" s="132">
        <v>0</v>
      </c>
      <c r="O50" s="42" t="s">
        <v>30</v>
      </c>
      <c r="P50" s="104">
        <v>1034379</v>
      </c>
      <c r="Q50" s="110">
        <v>1609910</v>
      </c>
      <c r="R50" s="46"/>
      <c r="S50" s="46">
        <v>7795</v>
      </c>
      <c r="T50" s="142">
        <v>0</v>
      </c>
      <c r="U50" s="42" t="s">
        <v>30</v>
      </c>
      <c r="V50" s="43">
        <v>785811</v>
      </c>
      <c r="W50" s="44">
        <v>681496</v>
      </c>
      <c r="X50" s="44">
        <v>104365</v>
      </c>
      <c r="Y50" s="44">
        <v>101259</v>
      </c>
      <c r="Z50" s="44">
        <v>72343</v>
      </c>
      <c r="AA50" s="44">
        <v>28916</v>
      </c>
      <c r="AB50" s="46">
        <v>273460</v>
      </c>
      <c r="AC50" s="46">
        <v>170730</v>
      </c>
      <c r="AD50" s="46">
        <v>102730</v>
      </c>
      <c r="AE50" s="132">
        <v>0</v>
      </c>
      <c r="AF50" s="132">
        <v>0</v>
      </c>
      <c r="AG50" s="132">
        <v>0</v>
      </c>
      <c r="AH50" s="42" t="s">
        <v>30</v>
      </c>
      <c r="AI50" s="44">
        <v>1319438</v>
      </c>
      <c r="AJ50" s="42">
        <v>744048</v>
      </c>
      <c r="AK50" s="110">
        <v>276509</v>
      </c>
      <c r="AL50" s="46">
        <v>299214</v>
      </c>
      <c r="AM50" s="132">
        <v>0</v>
      </c>
      <c r="AN50" s="44" t="s">
        <v>30</v>
      </c>
      <c r="AO50" s="44">
        <v>97358</v>
      </c>
      <c r="AP50" s="46">
        <v>197357</v>
      </c>
      <c r="AQ50" s="132">
        <v>0</v>
      </c>
      <c r="AR50" s="44" t="s">
        <v>30</v>
      </c>
      <c r="AS50" s="44">
        <v>179151</v>
      </c>
      <c r="AT50" s="46">
        <v>97116</v>
      </c>
      <c r="AU50" s="132">
        <v>0</v>
      </c>
      <c r="AV50" s="44" t="s">
        <v>30</v>
      </c>
      <c r="AW50" s="44">
        <v>156190</v>
      </c>
      <c r="AX50" s="46">
        <v>88041</v>
      </c>
      <c r="AY50" s="132">
        <v>0</v>
      </c>
      <c r="AZ50" s="44" t="s">
        <v>30</v>
      </c>
      <c r="BA50" s="44">
        <v>22961</v>
      </c>
      <c r="BB50" s="46">
        <v>9075</v>
      </c>
      <c r="BC50" s="132">
        <v>0</v>
      </c>
      <c r="BD50" s="44" t="s">
        <v>30</v>
      </c>
      <c r="BE50" s="46">
        <v>280346</v>
      </c>
      <c r="BF50" s="132">
        <v>0</v>
      </c>
      <c r="BG50" s="44" t="s">
        <v>30</v>
      </c>
      <c r="BH50" s="46">
        <v>47172</v>
      </c>
      <c r="BI50" s="132">
        <v>0</v>
      </c>
      <c r="BJ50" s="44" t="s">
        <v>30</v>
      </c>
      <c r="BK50" s="46">
        <v>266158</v>
      </c>
      <c r="BL50" s="132">
        <v>0</v>
      </c>
      <c r="BM50" s="42" t="s">
        <v>30</v>
      </c>
      <c r="BN50" s="43">
        <v>320751</v>
      </c>
      <c r="BO50" s="44">
        <v>149420</v>
      </c>
      <c r="BP50" s="44">
        <v>292733</v>
      </c>
      <c r="BQ50" s="44">
        <v>0</v>
      </c>
      <c r="BR50" s="44" t="s">
        <v>30</v>
      </c>
      <c r="BS50" s="44">
        <v>190876</v>
      </c>
      <c r="BT50" s="44">
        <v>0</v>
      </c>
      <c r="BU50" s="44" t="s">
        <v>30</v>
      </c>
      <c r="BV50" s="44">
        <v>97116</v>
      </c>
      <c r="BW50" s="44">
        <v>0</v>
      </c>
      <c r="BX50" s="44" t="s">
        <v>30</v>
      </c>
      <c r="BY50" s="44">
        <v>80136</v>
      </c>
      <c r="BZ50" s="44">
        <v>0</v>
      </c>
      <c r="CA50" s="44" t="s">
        <v>30</v>
      </c>
      <c r="CB50" s="241">
        <v>689592.25</v>
      </c>
      <c r="CC50" s="227">
        <v>343951.5</v>
      </c>
      <c r="CD50" s="227">
        <v>42831</v>
      </c>
      <c r="CE50" s="227">
        <v>24669.25</v>
      </c>
      <c r="CF50" s="227">
        <v>94397.75</v>
      </c>
      <c r="CG50" s="45">
        <v>1110843</v>
      </c>
      <c r="CH50" s="44">
        <v>373404</v>
      </c>
      <c r="CI50" s="44">
        <v>39801</v>
      </c>
      <c r="CJ50" s="44">
        <v>32966</v>
      </c>
      <c r="CK50" s="44">
        <v>59257</v>
      </c>
      <c r="CL50" s="44">
        <v>1605885</v>
      </c>
      <c r="CM50" s="44">
        <v>564594</v>
      </c>
      <c r="CN50" s="44">
        <v>49701</v>
      </c>
      <c r="CO50" s="44">
        <v>24872</v>
      </c>
      <c r="CP50" s="44">
        <v>102561</v>
      </c>
      <c r="CQ50" s="46">
        <v>24897</v>
      </c>
      <c r="CR50" s="46">
        <v>152422</v>
      </c>
      <c r="CS50" s="47">
        <v>40825</v>
      </c>
      <c r="CT50" s="47">
        <v>20241</v>
      </c>
      <c r="CU50" s="47">
        <v>148156</v>
      </c>
      <c r="CV50" s="46">
        <v>16744</v>
      </c>
      <c r="CW50" s="46">
        <v>285386</v>
      </c>
      <c r="CX50" s="47">
        <v>40997</v>
      </c>
      <c r="CY50" s="47">
        <v>20598</v>
      </c>
      <c r="CZ50" s="47">
        <v>67617</v>
      </c>
      <c r="DA50" s="46">
        <v>0</v>
      </c>
      <c r="DB50" s="46">
        <v>0</v>
      </c>
      <c r="DC50" s="47">
        <v>0</v>
      </c>
      <c r="DD50" s="47">
        <v>0</v>
      </c>
      <c r="DE50" s="48">
        <v>0</v>
      </c>
      <c r="DF50" s="15"/>
      <c r="DG50" s="30"/>
      <c r="DH50" s="30"/>
      <c r="DI50" s="30"/>
      <c r="DJ50" s="30"/>
      <c r="DK50" s="30"/>
      <c r="DM50" s="17"/>
      <c r="DN50" s="17"/>
      <c r="DO50" s="17"/>
      <c r="DP50" s="17"/>
      <c r="DQ50" s="17"/>
      <c r="DR50" s="17"/>
      <c r="DS50" s="17"/>
      <c r="DT50" s="17"/>
      <c r="DU50" s="17"/>
      <c r="DV50" s="17"/>
    </row>
    <row r="51" spans="2:126" ht="16.5" x14ac:dyDescent="0.3">
      <c r="B51" s="38" t="s">
        <v>140</v>
      </c>
      <c r="C51" s="90">
        <v>45485</v>
      </c>
      <c r="D51" s="90">
        <v>45849</v>
      </c>
      <c r="E51" s="90">
        <v>45311</v>
      </c>
      <c r="F51" s="90">
        <v>45682</v>
      </c>
      <c r="G51" s="90">
        <v>46081</v>
      </c>
      <c r="H51" s="40" t="s">
        <v>144</v>
      </c>
      <c r="I51" s="41" t="s">
        <v>142</v>
      </c>
      <c r="J51" s="110">
        <v>302948</v>
      </c>
      <c r="K51" s="46">
        <v>937856</v>
      </c>
      <c r="L51" s="111">
        <v>222758</v>
      </c>
      <c r="M51" s="46">
        <v>475891</v>
      </c>
      <c r="N51" s="132">
        <v>0</v>
      </c>
      <c r="O51" s="42" t="s">
        <v>30</v>
      </c>
      <c r="P51" s="104">
        <v>1788</v>
      </c>
      <c r="Q51" s="110">
        <v>583043</v>
      </c>
      <c r="R51" s="46"/>
      <c r="S51" s="46">
        <v>787</v>
      </c>
      <c r="T51" s="132">
        <v>0</v>
      </c>
      <c r="U51" s="42" t="s">
        <v>30</v>
      </c>
      <c r="V51" s="43">
        <v>78255</v>
      </c>
      <c r="W51" s="44">
        <v>43034</v>
      </c>
      <c r="X51" s="44">
        <v>35245</v>
      </c>
      <c r="Y51" s="44">
        <v>47460</v>
      </c>
      <c r="Z51" s="44">
        <v>31154</v>
      </c>
      <c r="AA51" s="44">
        <v>16306</v>
      </c>
      <c r="AB51" s="46">
        <v>124312</v>
      </c>
      <c r="AC51" s="46">
        <v>86227</v>
      </c>
      <c r="AD51" s="46">
        <v>38085</v>
      </c>
      <c r="AE51" s="132">
        <v>0</v>
      </c>
      <c r="AF51" s="132">
        <v>0</v>
      </c>
      <c r="AG51" s="132">
        <v>0</v>
      </c>
      <c r="AH51" s="42" t="s">
        <v>30</v>
      </c>
      <c r="AI51" s="44">
        <v>549346</v>
      </c>
      <c r="AJ51" s="42">
        <v>267382</v>
      </c>
      <c r="AK51" s="110">
        <v>161511</v>
      </c>
      <c r="AL51" s="46">
        <v>406850</v>
      </c>
      <c r="AM51" s="132">
        <v>0</v>
      </c>
      <c r="AN51" s="44" t="s">
        <v>30</v>
      </c>
      <c r="AO51" s="44">
        <v>58124</v>
      </c>
      <c r="AP51" s="46">
        <v>343219</v>
      </c>
      <c r="AQ51" s="132">
        <v>0</v>
      </c>
      <c r="AR51" s="44" t="s">
        <v>30</v>
      </c>
      <c r="AS51" s="44">
        <v>103387</v>
      </c>
      <c r="AT51" s="46">
        <v>61665</v>
      </c>
      <c r="AU51" s="132">
        <v>0</v>
      </c>
      <c r="AV51" s="44" t="s">
        <v>30</v>
      </c>
      <c r="AW51" s="44">
        <v>91918</v>
      </c>
      <c r="AX51" s="46">
        <v>55181</v>
      </c>
      <c r="AY51" s="132">
        <v>0</v>
      </c>
      <c r="AZ51" s="44" t="s">
        <v>30</v>
      </c>
      <c r="BA51" s="44">
        <v>11469</v>
      </c>
      <c r="BB51" s="46">
        <v>6484</v>
      </c>
      <c r="BC51" s="132">
        <v>0</v>
      </c>
      <c r="BD51" s="44" t="s">
        <v>30</v>
      </c>
      <c r="BE51" s="46">
        <v>44364</v>
      </c>
      <c r="BF51" s="132">
        <v>0</v>
      </c>
      <c r="BG51" s="44" t="s">
        <v>30</v>
      </c>
      <c r="BH51" s="46">
        <v>33627</v>
      </c>
      <c r="BI51" s="132">
        <v>0</v>
      </c>
      <c r="BJ51" s="44" t="s">
        <v>30</v>
      </c>
      <c r="BK51" s="46">
        <v>31343</v>
      </c>
      <c r="BL51" s="132">
        <v>0</v>
      </c>
      <c r="BM51" s="42" t="s">
        <v>30</v>
      </c>
      <c r="BN51" s="43">
        <v>163189</v>
      </c>
      <c r="BO51" s="44">
        <v>76098</v>
      </c>
      <c r="BP51" s="44">
        <v>406411</v>
      </c>
      <c r="BQ51" s="44">
        <v>0</v>
      </c>
      <c r="BR51" s="44" t="s">
        <v>30</v>
      </c>
      <c r="BS51" s="44">
        <v>342787</v>
      </c>
      <c r="BT51" s="44">
        <v>0</v>
      </c>
      <c r="BU51" s="44" t="s">
        <v>30</v>
      </c>
      <c r="BV51" s="44">
        <v>61665</v>
      </c>
      <c r="BW51" s="44">
        <v>0</v>
      </c>
      <c r="BX51" s="44" t="s">
        <v>30</v>
      </c>
      <c r="BY51" s="44">
        <v>44213</v>
      </c>
      <c r="BZ51" s="44">
        <v>0</v>
      </c>
      <c r="CA51" s="44" t="s">
        <v>30</v>
      </c>
      <c r="CB51" s="241">
        <v>158788.5</v>
      </c>
      <c r="CC51" s="227">
        <v>218171.5</v>
      </c>
      <c r="CD51" s="227">
        <v>29416.75</v>
      </c>
      <c r="CE51" s="227">
        <v>14506.25</v>
      </c>
      <c r="CF51" s="227">
        <v>63980.25</v>
      </c>
      <c r="CG51" s="45">
        <v>21208</v>
      </c>
      <c r="CH51" s="44">
        <v>177683</v>
      </c>
      <c r="CI51" s="44">
        <v>34759</v>
      </c>
      <c r="CJ51" s="44">
        <v>21167</v>
      </c>
      <c r="CK51" s="44">
        <v>48131</v>
      </c>
      <c r="CL51" s="44">
        <v>582370</v>
      </c>
      <c r="CM51" s="44">
        <v>248917</v>
      </c>
      <c r="CN51" s="44">
        <v>31793</v>
      </c>
      <c r="CO51" s="44">
        <v>16718</v>
      </c>
      <c r="CP51" s="44">
        <v>58058</v>
      </c>
      <c r="CQ51" s="46">
        <v>25688</v>
      </c>
      <c r="CR51" s="46">
        <v>53424</v>
      </c>
      <c r="CS51" s="46">
        <v>24089</v>
      </c>
      <c r="CT51" s="46">
        <v>9268</v>
      </c>
      <c r="CU51" s="46">
        <v>110289</v>
      </c>
      <c r="CV51" s="46">
        <v>5888</v>
      </c>
      <c r="CW51" s="46">
        <v>392662</v>
      </c>
      <c r="CX51" s="47">
        <v>27026</v>
      </c>
      <c r="CY51" s="47">
        <v>10872</v>
      </c>
      <c r="CZ51" s="47">
        <v>39443</v>
      </c>
      <c r="DA51" s="46">
        <v>0</v>
      </c>
      <c r="DB51" s="46">
        <v>0</v>
      </c>
      <c r="DC51" s="46">
        <v>0</v>
      </c>
      <c r="DD51" s="46">
        <v>0</v>
      </c>
      <c r="DE51" s="72">
        <v>0</v>
      </c>
      <c r="DF51" s="15"/>
      <c r="DG51" s="15"/>
      <c r="DH51" s="15"/>
      <c r="DI51" s="15"/>
      <c r="DJ51" s="15"/>
      <c r="DK51" s="15"/>
      <c r="DM51" s="17"/>
      <c r="DN51" s="17"/>
      <c r="DO51" s="17"/>
      <c r="DP51" s="17"/>
      <c r="DQ51" s="17"/>
      <c r="DR51" s="17"/>
      <c r="DS51" s="17"/>
      <c r="DT51" s="17"/>
      <c r="DU51" s="17"/>
      <c r="DV51" s="17"/>
    </row>
    <row r="52" spans="2:126" ht="16.5" x14ac:dyDescent="0.3">
      <c r="B52" s="38" t="s">
        <v>140</v>
      </c>
      <c r="C52" s="90">
        <v>45486</v>
      </c>
      <c r="D52" s="90">
        <v>45850</v>
      </c>
      <c r="E52" s="90">
        <v>45312</v>
      </c>
      <c r="F52" s="90">
        <v>45683</v>
      </c>
      <c r="G52" s="90">
        <v>46082</v>
      </c>
      <c r="H52" s="40" t="s">
        <v>145</v>
      </c>
      <c r="I52" s="41" t="s">
        <v>142</v>
      </c>
      <c r="J52" s="110">
        <v>329217</v>
      </c>
      <c r="K52" s="46">
        <v>197901</v>
      </c>
      <c r="L52" s="111">
        <v>123242</v>
      </c>
      <c r="M52" s="46">
        <v>305228</v>
      </c>
      <c r="N52" s="132">
        <v>0</v>
      </c>
      <c r="O52" s="42" t="s">
        <v>30</v>
      </c>
      <c r="P52" s="104">
        <v>598</v>
      </c>
      <c r="Q52" s="110">
        <v>765</v>
      </c>
      <c r="R52" s="46"/>
      <c r="S52" s="46">
        <v>247</v>
      </c>
      <c r="T52" s="142">
        <v>0</v>
      </c>
      <c r="U52" s="42" t="s">
        <v>30</v>
      </c>
      <c r="V52" s="43">
        <v>39608</v>
      </c>
      <c r="W52" s="44">
        <v>22847</v>
      </c>
      <c r="X52" s="44">
        <v>16781</v>
      </c>
      <c r="Y52" s="44">
        <v>32059</v>
      </c>
      <c r="Z52" s="44">
        <v>18589</v>
      </c>
      <c r="AA52" s="44">
        <v>13470</v>
      </c>
      <c r="AB52" s="46">
        <v>105773</v>
      </c>
      <c r="AC52" s="46">
        <v>79831</v>
      </c>
      <c r="AD52" s="46">
        <v>25942</v>
      </c>
      <c r="AE52" s="132">
        <v>0</v>
      </c>
      <c r="AF52" s="132">
        <v>0</v>
      </c>
      <c r="AG52" s="132">
        <v>0</v>
      </c>
      <c r="AH52" s="42" t="s">
        <v>30</v>
      </c>
      <c r="AI52" s="44">
        <v>91138</v>
      </c>
      <c r="AJ52" s="42">
        <v>50265</v>
      </c>
      <c r="AK52" s="110">
        <v>80360</v>
      </c>
      <c r="AL52" s="46">
        <v>278286</v>
      </c>
      <c r="AM52" s="132">
        <v>0</v>
      </c>
      <c r="AN52" s="44" t="s">
        <v>30</v>
      </c>
      <c r="AO52" s="44">
        <v>33821</v>
      </c>
      <c r="AP52" s="46">
        <v>236122</v>
      </c>
      <c r="AQ52" s="132">
        <v>0</v>
      </c>
      <c r="AR52" s="44" t="s">
        <v>30</v>
      </c>
      <c r="AS52" s="44">
        <v>46539</v>
      </c>
      <c r="AT52" s="46">
        <v>41064</v>
      </c>
      <c r="AU52" s="132">
        <v>0</v>
      </c>
      <c r="AV52" s="44" t="s">
        <v>30</v>
      </c>
      <c r="AW52" s="44">
        <v>38845</v>
      </c>
      <c r="AX52" s="46">
        <v>36644</v>
      </c>
      <c r="AY52" s="132">
        <v>0</v>
      </c>
      <c r="AZ52" s="44" t="s">
        <v>30</v>
      </c>
      <c r="BA52" s="44">
        <v>7694</v>
      </c>
      <c r="BB52" s="46">
        <v>4420</v>
      </c>
      <c r="BC52" s="132">
        <v>0</v>
      </c>
      <c r="BD52" s="44" t="s">
        <v>30</v>
      </c>
      <c r="BE52" s="46">
        <v>25450</v>
      </c>
      <c r="BF52" s="132">
        <v>0</v>
      </c>
      <c r="BG52" s="44" t="s">
        <v>30</v>
      </c>
      <c r="BH52" s="46">
        <v>22932</v>
      </c>
      <c r="BI52" s="132">
        <v>0</v>
      </c>
      <c r="BJ52" s="44" t="s">
        <v>30</v>
      </c>
      <c r="BK52" s="46">
        <v>17681</v>
      </c>
      <c r="BL52" s="132">
        <v>0</v>
      </c>
      <c r="BM52" s="42" t="s">
        <v>30</v>
      </c>
      <c r="BN52" s="43">
        <v>90846</v>
      </c>
      <c r="BO52" s="44">
        <v>50152</v>
      </c>
      <c r="BP52" s="44">
        <v>278137</v>
      </c>
      <c r="BQ52" s="44">
        <v>0</v>
      </c>
      <c r="BR52" s="44" t="s">
        <v>30</v>
      </c>
      <c r="BS52" s="44">
        <v>235976</v>
      </c>
      <c r="BT52" s="44">
        <v>0</v>
      </c>
      <c r="BU52" s="44" t="s">
        <v>30</v>
      </c>
      <c r="BV52" s="44">
        <v>41064</v>
      </c>
      <c r="BW52" s="44">
        <v>0</v>
      </c>
      <c r="BX52" s="44" t="s">
        <v>30</v>
      </c>
      <c r="BY52" s="44">
        <v>25411</v>
      </c>
      <c r="BZ52" s="44">
        <v>0</v>
      </c>
      <c r="CA52" s="44" t="s">
        <v>30</v>
      </c>
      <c r="CB52" s="241">
        <v>7645.75</v>
      </c>
      <c r="CC52" s="227">
        <v>157017.25</v>
      </c>
      <c r="CD52" s="227">
        <v>24569.25</v>
      </c>
      <c r="CE52" s="227">
        <v>9228.75</v>
      </c>
      <c r="CF52" s="227">
        <v>40436</v>
      </c>
      <c r="CG52" s="45">
        <v>10918</v>
      </c>
      <c r="CH52" s="44">
        <v>239359</v>
      </c>
      <c r="CI52" s="44">
        <v>28243</v>
      </c>
      <c r="CJ52" s="44">
        <v>12185</v>
      </c>
      <c r="CK52" s="44">
        <v>38512</v>
      </c>
      <c r="CL52" s="44">
        <v>3302</v>
      </c>
      <c r="CM52" s="44">
        <v>119293</v>
      </c>
      <c r="CN52" s="44">
        <v>30482</v>
      </c>
      <c r="CO52" s="44">
        <v>10618</v>
      </c>
      <c r="CP52" s="44">
        <v>34206</v>
      </c>
      <c r="CQ52" s="46">
        <v>13433</v>
      </c>
      <c r="CR52" s="46">
        <v>31022</v>
      </c>
      <c r="CS52" s="47">
        <v>18231</v>
      </c>
      <c r="CT52" s="47">
        <v>6944</v>
      </c>
      <c r="CU52" s="47">
        <v>53612</v>
      </c>
      <c r="CV52" s="46">
        <v>2930</v>
      </c>
      <c r="CW52" s="46">
        <v>238395</v>
      </c>
      <c r="CX52" s="47">
        <v>21321</v>
      </c>
      <c r="CY52" s="47">
        <v>7168</v>
      </c>
      <c r="CZ52" s="47">
        <v>35414</v>
      </c>
      <c r="DA52" s="46">
        <v>0</v>
      </c>
      <c r="DB52" s="46">
        <v>0</v>
      </c>
      <c r="DC52" s="47">
        <v>0</v>
      </c>
      <c r="DD52" s="47">
        <v>0</v>
      </c>
      <c r="DE52" s="48">
        <v>0</v>
      </c>
      <c r="DF52" s="15"/>
      <c r="DG52" s="15"/>
      <c r="DH52" s="15"/>
      <c r="DI52" s="15"/>
      <c r="DJ52" s="15"/>
      <c r="DK52" s="15"/>
      <c r="DM52" s="17"/>
      <c r="DN52" s="17"/>
      <c r="DO52" s="17"/>
      <c r="DP52" s="17"/>
      <c r="DQ52" s="17"/>
      <c r="DR52" s="17"/>
      <c r="DS52" s="17"/>
      <c r="DT52" s="17"/>
      <c r="DU52" s="17"/>
      <c r="DV52" s="17"/>
    </row>
    <row r="53" spans="2:126" ht="16.5" x14ac:dyDescent="0.3">
      <c r="B53" s="38" t="s">
        <v>140</v>
      </c>
      <c r="C53" s="90">
        <v>45487</v>
      </c>
      <c r="D53" s="90">
        <v>45851</v>
      </c>
      <c r="E53" s="90">
        <v>45313</v>
      </c>
      <c r="F53" s="90">
        <v>45684</v>
      </c>
      <c r="G53" s="90">
        <v>46083</v>
      </c>
      <c r="H53" s="40" t="s">
        <v>146</v>
      </c>
      <c r="I53" s="41" t="s">
        <v>142</v>
      </c>
      <c r="J53" s="110">
        <v>233436</v>
      </c>
      <c r="K53" s="46">
        <v>438285</v>
      </c>
      <c r="L53" s="111">
        <v>162482</v>
      </c>
      <c r="M53" s="46">
        <v>334534</v>
      </c>
      <c r="N53" s="132">
        <v>0</v>
      </c>
      <c r="O53" s="42" t="s">
        <v>30</v>
      </c>
      <c r="P53" s="104">
        <v>268</v>
      </c>
      <c r="Q53" s="110">
        <v>191478</v>
      </c>
      <c r="R53" s="46"/>
      <c r="S53" s="125">
        <v>167166</v>
      </c>
      <c r="T53" s="132">
        <v>0</v>
      </c>
      <c r="U53" s="42" t="s">
        <v>30</v>
      </c>
      <c r="V53" s="43">
        <v>229559</v>
      </c>
      <c r="W53" s="44">
        <v>217432</v>
      </c>
      <c r="X53" s="44">
        <v>12148</v>
      </c>
      <c r="Y53" s="44">
        <v>37171</v>
      </c>
      <c r="Z53" s="44">
        <v>26935</v>
      </c>
      <c r="AA53" s="44">
        <v>10236</v>
      </c>
      <c r="AB53" s="46">
        <v>276663</v>
      </c>
      <c r="AC53" s="46">
        <v>251890</v>
      </c>
      <c r="AD53" s="46">
        <v>24773</v>
      </c>
      <c r="AE53" s="132">
        <v>0</v>
      </c>
      <c r="AF53" s="132">
        <v>0</v>
      </c>
      <c r="AG53" s="132">
        <v>0</v>
      </c>
      <c r="AH53" s="42" t="s">
        <v>30</v>
      </c>
      <c r="AI53" s="44">
        <v>337050</v>
      </c>
      <c r="AJ53" s="42">
        <v>118366</v>
      </c>
      <c r="AK53" s="110">
        <v>119277</v>
      </c>
      <c r="AL53" s="46">
        <v>318761</v>
      </c>
      <c r="AM53" s="132">
        <v>0</v>
      </c>
      <c r="AN53" s="44" t="s">
        <v>30</v>
      </c>
      <c r="AO53" s="44">
        <v>77213</v>
      </c>
      <c r="AP53" s="46">
        <v>280444</v>
      </c>
      <c r="AQ53" s="132">
        <v>0</v>
      </c>
      <c r="AR53" s="44" t="s">
        <v>30</v>
      </c>
      <c r="AS53" s="44">
        <v>42064</v>
      </c>
      <c r="AT53" s="46">
        <v>37191</v>
      </c>
      <c r="AU53" s="132">
        <v>0</v>
      </c>
      <c r="AV53" s="44" t="s">
        <v>30</v>
      </c>
      <c r="AW53" s="44">
        <v>32495</v>
      </c>
      <c r="AX53" s="46">
        <v>32904</v>
      </c>
      <c r="AY53" s="132">
        <v>0</v>
      </c>
      <c r="AZ53" s="44" t="s">
        <v>30</v>
      </c>
      <c r="BA53" s="44">
        <v>9569</v>
      </c>
      <c r="BB53" s="46">
        <v>4287</v>
      </c>
      <c r="BC53" s="132">
        <v>0</v>
      </c>
      <c r="BD53" s="44" t="s">
        <v>30</v>
      </c>
      <c r="BE53" s="46">
        <v>27589</v>
      </c>
      <c r="BF53" s="132">
        <v>0</v>
      </c>
      <c r="BG53" s="44" t="s">
        <v>30</v>
      </c>
      <c r="BH53" s="46">
        <v>27659</v>
      </c>
      <c r="BI53" s="132">
        <v>0</v>
      </c>
      <c r="BJ53" s="44" t="s">
        <v>30</v>
      </c>
      <c r="BK53" s="46">
        <v>19068</v>
      </c>
      <c r="BL53" s="132">
        <v>0</v>
      </c>
      <c r="BM53" s="42" t="s">
        <v>30</v>
      </c>
      <c r="BN53" s="43">
        <v>151063</v>
      </c>
      <c r="BO53" s="44">
        <v>118329</v>
      </c>
      <c r="BP53" s="44">
        <v>160909</v>
      </c>
      <c r="BQ53" s="44">
        <v>0</v>
      </c>
      <c r="BR53" s="44" t="s">
        <v>30</v>
      </c>
      <c r="BS53" s="44">
        <v>122592</v>
      </c>
      <c r="BT53" s="44">
        <v>0</v>
      </c>
      <c r="BU53" s="44" t="s">
        <v>30</v>
      </c>
      <c r="BV53" s="44">
        <v>37191</v>
      </c>
      <c r="BW53" s="44">
        <v>0</v>
      </c>
      <c r="BX53" s="44" t="s">
        <v>30</v>
      </c>
      <c r="BY53" s="44">
        <v>27567</v>
      </c>
      <c r="BZ53" s="44">
        <v>0</v>
      </c>
      <c r="CA53" s="44" t="s">
        <v>30</v>
      </c>
      <c r="CB53" s="241">
        <v>103058.25</v>
      </c>
      <c r="CC53" s="227">
        <v>122081.75</v>
      </c>
      <c r="CD53" s="227">
        <v>22063</v>
      </c>
      <c r="CE53" s="227">
        <v>9752</v>
      </c>
      <c r="CF53" s="227">
        <v>35229.25</v>
      </c>
      <c r="CG53" s="45">
        <v>12359</v>
      </c>
      <c r="CH53" s="44">
        <v>159463</v>
      </c>
      <c r="CI53" s="44">
        <v>20106</v>
      </c>
      <c r="CJ53" s="44">
        <v>9775</v>
      </c>
      <c r="CK53" s="44">
        <v>31733</v>
      </c>
      <c r="CL53" s="44">
        <v>186930</v>
      </c>
      <c r="CM53" s="44">
        <v>173867</v>
      </c>
      <c r="CN53" s="44">
        <v>24360</v>
      </c>
      <c r="CO53" s="44">
        <v>8828</v>
      </c>
      <c r="CP53" s="44">
        <v>44300</v>
      </c>
      <c r="CQ53" s="46">
        <v>42161</v>
      </c>
      <c r="CR53" s="46">
        <v>44152</v>
      </c>
      <c r="CS53" s="47">
        <v>21932</v>
      </c>
      <c r="CT53" s="47">
        <v>12024</v>
      </c>
      <c r="CU53" s="47">
        <v>42213</v>
      </c>
      <c r="CV53" s="46">
        <v>170783</v>
      </c>
      <c r="CW53" s="46">
        <v>110845</v>
      </c>
      <c r="CX53" s="47">
        <v>21854</v>
      </c>
      <c r="CY53" s="47">
        <v>8381</v>
      </c>
      <c r="CZ53" s="47">
        <v>22671</v>
      </c>
      <c r="DA53" s="46">
        <v>0</v>
      </c>
      <c r="DB53" s="46">
        <v>0</v>
      </c>
      <c r="DC53" s="47">
        <v>0</v>
      </c>
      <c r="DD53" s="47">
        <v>0</v>
      </c>
      <c r="DE53" s="48">
        <v>0</v>
      </c>
      <c r="DF53" s="15"/>
      <c r="DG53" s="15"/>
      <c r="DH53" s="15"/>
      <c r="DI53" s="15"/>
      <c r="DJ53" s="15"/>
      <c r="DK53" s="15"/>
      <c r="DM53" s="17"/>
      <c r="DN53" s="17"/>
      <c r="DO53" s="17"/>
      <c r="DP53" s="17"/>
      <c r="DQ53" s="17"/>
      <c r="DR53" s="17"/>
      <c r="DS53" s="17"/>
      <c r="DT53" s="17"/>
      <c r="DU53" s="17"/>
      <c r="DV53" s="17"/>
    </row>
    <row r="54" spans="2:126" ht="16.5" x14ac:dyDescent="0.3">
      <c r="B54" s="38" t="s">
        <v>140</v>
      </c>
      <c r="C54" s="90">
        <v>45488</v>
      </c>
      <c r="D54" s="90">
        <v>45852</v>
      </c>
      <c r="E54" s="90">
        <v>45314</v>
      </c>
      <c r="F54" s="90">
        <v>45685</v>
      </c>
      <c r="G54" s="90">
        <v>46084</v>
      </c>
      <c r="H54" s="40" t="s">
        <v>147</v>
      </c>
      <c r="I54" s="41" t="s">
        <v>142</v>
      </c>
      <c r="J54" s="110">
        <v>206483</v>
      </c>
      <c r="K54" s="46">
        <v>164535</v>
      </c>
      <c r="L54" s="111">
        <v>125854</v>
      </c>
      <c r="M54" s="46">
        <v>190894</v>
      </c>
      <c r="N54" s="132">
        <v>0</v>
      </c>
      <c r="O54" s="42" t="s">
        <v>30</v>
      </c>
      <c r="P54" s="104">
        <v>131</v>
      </c>
      <c r="Q54" s="110">
        <v>973</v>
      </c>
      <c r="R54" s="46"/>
      <c r="S54" s="46">
        <v>258</v>
      </c>
      <c r="T54" s="132">
        <v>0</v>
      </c>
      <c r="U54" s="42" t="s">
        <v>30</v>
      </c>
      <c r="V54" s="43">
        <v>24860</v>
      </c>
      <c r="W54" s="44">
        <v>14166</v>
      </c>
      <c r="X54" s="44">
        <v>10717</v>
      </c>
      <c r="Y54" s="44">
        <v>25284</v>
      </c>
      <c r="Z54" s="44">
        <v>16899</v>
      </c>
      <c r="AA54" s="44">
        <v>8385</v>
      </c>
      <c r="AB54" s="46">
        <v>103620</v>
      </c>
      <c r="AC54" s="46">
        <v>80364</v>
      </c>
      <c r="AD54" s="46">
        <v>23256</v>
      </c>
      <c r="AE54" s="132">
        <v>0</v>
      </c>
      <c r="AF54" s="132">
        <v>0</v>
      </c>
      <c r="AG54" s="132">
        <v>0</v>
      </c>
      <c r="AH54" s="42" t="s">
        <v>30</v>
      </c>
      <c r="AI54" s="44">
        <v>90224</v>
      </c>
      <c r="AJ54" s="42">
        <v>49938</v>
      </c>
      <c r="AK54" s="110">
        <v>86291</v>
      </c>
      <c r="AL54" s="46">
        <v>133395</v>
      </c>
      <c r="AM54" s="132">
        <v>0</v>
      </c>
      <c r="AN54" s="44" t="s">
        <v>30</v>
      </c>
      <c r="AO54" s="44">
        <v>52205</v>
      </c>
      <c r="AP54" s="46">
        <v>95293</v>
      </c>
      <c r="AQ54" s="132">
        <v>0</v>
      </c>
      <c r="AR54" s="44" t="s">
        <v>30</v>
      </c>
      <c r="AS54" s="44">
        <v>34086</v>
      </c>
      <c r="AT54" s="46">
        <v>37325</v>
      </c>
      <c r="AU54" s="132">
        <v>0</v>
      </c>
      <c r="AV54" s="44" t="s">
        <v>30</v>
      </c>
      <c r="AW54" s="44">
        <v>25938</v>
      </c>
      <c r="AX54" s="46">
        <v>33222</v>
      </c>
      <c r="AY54" s="132">
        <v>0</v>
      </c>
      <c r="AZ54" s="44" t="s">
        <v>30</v>
      </c>
      <c r="BA54" s="44">
        <v>8148</v>
      </c>
      <c r="BB54" s="46">
        <v>4103</v>
      </c>
      <c r="BC54" s="132">
        <v>0</v>
      </c>
      <c r="BD54" s="44" t="s">
        <v>30</v>
      </c>
      <c r="BE54" s="46">
        <v>25821</v>
      </c>
      <c r="BF54" s="132">
        <v>0</v>
      </c>
      <c r="BG54" s="44" t="s">
        <v>30</v>
      </c>
      <c r="BH54" s="46">
        <v>22258</v>
      </c>
      <c r="BI54" s="132">
        <v>0</v>
      </c>
      <c r="BJ54" s="44" t="s">
        <v>30</v>
      </c>
      <c r="BK54" s="46">
        <v>12705</v>
      </c>
      <c r="BL54" s="132">
        <v>0</v>
      </c>
      <c r="BM54" s="42" t="s">
        <v>30</v>
      </c>
      <c r="BN54" s="43">
        <v>89820</v>
      </c>
      <c r="BO54" s="44">
        <v>49899</v>
      </c>
      <c r="BP54" s="44">
        <v>133273</v>
      </c>
      <c r="BQ54" s="44">
        <v>0</v>
      </c>
      <c r="BR54" s="44" t="s">
        <v>30</v>
      </c>
      <c r="BS54" s="44">
        <v>95173</v>
      </c>
      <c r="BT54" s="44">
        <v>0</v>
      </c>
      <c r="BU54" s="44" t="s">
        <v>30</v>
      </c>
      <c r="BV54" s="44">
        <v>37325</v>
      </c>
      <c r="BW54" s="44">
        <v>0</v>
      </c>
      <c r="BX54" s="44" t="s">
        <v>30</v>
      </c>
      <c r="BY54" s="44">
        <v>25804</v>
      </c>
      <c r="BZ54" s="44">
        <v>0</v>
      </c>
      <c r="CA54" s="44" t="s">
        <v>30</v>
      </c>
      <c r="CB54" s="241">
        <v>13792.25</v>
      </c>
      <c r="CC54" s="227">
        <v>94439.25</v>
      </c>
      <c r="CD54" s="227">
        <v>23226.25</v>
      </c>
      <c r="CE54" s="227">
        <v>12144.5</v>
      </c>
      <c r="CF54" s="227">
        <v>28339.25</v>
      </c>
      <c r="CG54" s="45">
        <v>12658</v>
      </c>
      <c r="CH54" s="44">
        <v>125963</v>
      </c>
      <c r="CI54" s="44">
        <v>23334</v>
      </c>
      <c r="CJ54" s="44">
        <v>14865</v>
      </c>
      <c r="CK54" s="44">
        <v>29663</v>
      </c>
      <c r="CL54" s="44">
        <v>2809</v>
      </c>
      <c r="CM54" s="44">
        <v>93802</v>
      </c>
      <c r="CN54" s="44">
        <v>24323</v>
      </c>
      <c r="CO54" s="44">
        <v>12025</v>
      </c>
      <c r="CP54" s="44">
        <v>31576</v>
      </c>
      <c r="CQ54" s="46">
        <v>34684</v>
      </c>
      <c r="CR54" s="46">
        <v>29084</v>
      </c>
      <c r="CS54" s="47">
        <v>23394</v>
      </c>
      <c r="CT54" s="47">
        <v>11375</v>
      </c>
      <c r="CU54" s="47">
        <v>27317</v>
      </c>
      <c r="CV54" s="46">
        <v>5018</v>
      </c>
      <c r="CW54" s="46">
        <v>128908</v>
      </c>
      <c r="CX54" s="47">
        <v>21854</v>
      </c>
      <c r="CY54" s="47">
        <v>10313</v>
      </c>
      <c r="CZ54" s="47">
        <v>24801</v>
      </c>
      <c r="DA54" s="46">
        <v>0</v>
      </c>
      <c r="DB54" s="46">
        <v>0</v>
      </c>
      <c r="DC54" s="47">
        <v>0</v>
      </c>
      <c r="DD54" s="47">
        <v>0</v>
      </c>
      <c r="DE54" s="48">
        <v>0</v>
      </c>
      <c r="DF54" s="15"/>
      <c r="DG54" s="15"/>
      <c r="DH54" s="15"/>
      <c r="DI54" s="15"/>
      <c r="DJ54" s="15"/>
      <c r="DK54" s="15"/>
      <c r="DM54" s="17"/>
      <c r="DN54" s="17"/>
      <c r="DO54" s="17"/>
      <c r="DP54" s="17"/>
      <c r="DQ54" s="17"/>
      <c r="DR54" s="17"/>
      <c r="DS54" s="17"/>
      <c r="DT54" s="17"/>
      <c r="DU54" s="17"/>
      <c r="DV54" s="17"/>
    </row>
    <row r="55" spans="2:126" ht="16.5" x14ac:dyDescent="0.3">
      <c r="B55" s="38" t="s">
        <v>140</v>
      </c>
      <c r="C55" s="90">
        <v>45489</v>
      </c>
      <c r="D55" s="90">
        <v>45853</v>
      </c>
      <c r="E55" s="90">
        <v>45315</v>
      </c>
      <c r="F55" s="90">
        <v>45686</v>
      </c>
      <c r="G55" s="90">
        <v>46085</v>
      </c>
      <c r="H55" s="40" t="s">
        <v>148</v>
      </c>
      <c r="I55" s="41" t="s">
        <v>142</v>
      </c>
      <c r="J55" s="110">
        <v>214201</v>
      </c>
      <c r="K55" s="46">
        <v>230651</v>
      </c>
      <c r="L55" s="111">
        <v>104158</v>
      </c>
      <c r="M55" s="46">
        <v>149378</v>
      </c>
      <c r="N55" s="132">
        <v>0</v>
      </c>
      <c r="O55" s="42" t="s">
        <v>30</v>
      </c>
      <c r="P55" s="104">
        <v>115</v>
      </c>
      <c r="Q55" s="110">
        <v>324</v>
      </c>
      <c r="R55" s="46"/>
      <c r="S55" s="46">
        <v>123</v>
      </c>
      <c r="T55" s="142">
        <v>0</v>
      </c>
      <c r="U55" s="42" t="s">
        <v>30</v>
      </c>
      <c r="V55" s="43">
        <v>75908</v>
      </c>
      <c r="W55" s="44">
        <v>62080</v>
      </c>
      <c r="X55" s="44">
        <v>13839</v>
      </c>
      <c r="Y55" s="44">
        <v>29713</v>
      </c>
      <c r="Z55" s="44">
        <v>19312</v>
      </c>
      <c r="AA55" s="44">
        <v>10401</v>
      </c>
      <c r="AB55" s="46">
        <v>70360</v>
      </c>
      <c r="AC55" s="46">
        <v>55155</v>
      </c>
      <c r="AD55" s="46">
        <v>15205</v>
      </c>
      <c r="AE55" s="132">
        <v>0</v>
      </c>
      <c r="AF55" s="132">
        <v>0</v>
      </c>
      <c r="AG55" s="132">
        <v>0</v>
      </c>
      <c r="AH55" s="42" t="s">
        <v>30</v>
      </c>
      <c r="AI55" s="44">
        <v>87498</v>
      </c>
      <c r="AJ55" s="42">
        <v>88650</v>
      </c>
      <c r="AK55" s="110">
        <v>65990</v>
      </c>
      <c r="AL55" s="46">
        <v>108508</v>
      </c>
      <c r="AM55" s="132">
        <v>0</v>
      </c>
      <c r="AN55" s="44" t="s">
        <v>30</v>
      </c>
      <c r="AO55" s="44">
        <v>28980</v>
      </c>
      <c r="AP55" s="46">
        <v>78518</v>
      </c>
      <c r="AQ55" s="132">
        <v>0</v>
      </c>
      <c r="AR55" s="44" t="s">
        <v>30</v>
      </c>
      <c r="AS55" s="44">
        <v>37010</v>
      </c>
      <c r="AT55" s="46">
        <v>29414</v>
      </c>
      <c r="AU55" s="132">
        <v>0</v>
      </c>
      <c r="AV55" s="44" t="s">
        <v>30</v>
      </c>
      <c r="AW55" s="44">
        <v>27921</v>
      </c>
      <c r="AX55" s="46">
        <v>26396</v>
      </c>
      <c r="AY55" s="132">
        <v>0</v>
      </c>
      <c r="AZ55" s="44" t="s">
        <v>30</v>
      </c>
      <c r="BA55" s="44">
        <v>9089</v>
      </c>
      <c r="BB55" s="46">
        <v>3018</v>
      </c>
      <c r="BC55" s="132">
        <v>0</v>
      </c>
      <c r="BD55" s="44" t="s">
        <v>30</v>
      </c>
      <c r="BE55" s="46">
        <v>20846</v>
      </c>
      <c r="BF55" s="132">
        <v>0</v>
      </c>
      <c r="BG55" s="44" t="s">
        <v>30</v>
      </c>
      <c r="BH55" s="46">
        <v>16648</v>
      </c>
      <c r="BI55" s="132">
        <v>0</v>
      </c>
      <c r="BJ55" s="44" t="s">
        <v>30</v>
      </c>
      <c r="BK55" s="46">
        <v>8238</v>
      </c>
      <c r="BL55" s="132">
        <v>0</v>
      </c>
      <c r="BM55" s="42" t="s">
        <v>30</v>
      </c>
      <c r="BN55" s="43">
        <v>87393</v>
      </c>
      <c r="BO55" s="44">
        <v>88625</v>
      </c>
      <c r="BP55" s="44">
        <v>108459</v>
      </c>
      <c r="BQ55" s="44">
        <v>0</v>
      </c>
      <c r="BR55" s="44" t="s">
        <v>30</v>
      </c>
      <c r="BS55" s="44">
        <v>78469</v>
      </c>
      <c r="BT55" s="44">
        <v>0</v>
      </c>
      <c r="BU55" s="44" t="s">
        <v>30</v>
      </c>
      <c r="BV55" s="44">
        <v>29414</v>
      </c>
      <c r="BW55" s="44">
        <v>0</v>
      </c>
      <c r="BX55" s="44" t="s">
        <v>30</v>
      </c>
      <c r="BY55" s="44">
        <v>20833</v>
      </c>
      <c r="BZ55" s="44">
        <v>0</v>
      </c>
      <c r="CA55" s="44" t="s">
        <v>30</v>
      </c>
      <c r="CB55" s="241">
        <v>6351.5</v>
      </c>
      <c r="CC55" s="227">
        <v>95658.75</v>
      </c>
      <c r="CD55" s="227">
        <v>22639</v>
      </c>
      <c r="CE55" s="227">
        <v>12619</v>
      </c>
      <c r="CF55" s="227">
        <v>37328.75</v>
      </c>
      <c r="CG55" s="45">
        <v>7846</v>
      </c>
      <c r="CH55" s="44">
        <v>136887</v>
      </c>
      <c r="CI55" s="44">
        <v>18829</v>
      </c>
      <c r="CJ55" s="44">
        <v>17229</v>
      </c>
      <c r="CK55" s="44">
        <v>33410</v>
      </c>
      <c r="CL55" s="44">
        <v>1810</v>
      </c>
      <c r="CM55" s="44">
        <v>131781</v>
      </c>
      <c r="CN55" s="44">
        <v>30397</v>
      </c>
      <c r="CO55" s="44">
        <v>13183</v>
      </c>
      <c r="CP55" s="44">
        <v>53480</v>
      </c>
      <c r="CQ55" s="46">
        <v>13255</v>
      </c>
      <c r="CR55" s="46">
        <v>30804</v>
      </c>
      <c r="CS55" s="47">
        <v>20779</v>
      </c>
      <c r="CT55" s="47">
        <v>10772</v>
      </c>
      <c r="CU55" s="47">
        <v>28548</v>
      </c>
      <c r="CV55" s="46">
        <v>2495</v>
      </c>
      <c r="CW55" s="46">
        <v>83163</v>
      </c>
      <c r="CX55" s="47">
        <v>20551</v>
      </c>
      <c r="CY55" s="47">
        <v>9292</v>
      </c>
      <c r="CZ55" s="47">
        <v>33877</v>
      </c>
      <c r="DA55" s="46">
        <v>0</v>
      </c>
      <c r="DB55" s="46">
        <v>0</v>
      </c>
      <c r="DC55" s="47">
        <v>0</v>
      </c>
      <c r="DD55" s="47">
        <v>0</v>
      </c>
      <c r="DE55" s="48">
        <v>0</v>
      </c>
      <c r="DF55" s="15"/>
      <c r="DG55" s="15"/>
      <c r="DH55" s="15"/>
      <c r="DI55" s="15"/>
      <c r="DJ55" s="15"/>
      <c r="DK55" s="15"/>
      <c r="DM55" s="17"/>
      <c r="DN55" s="17"/>
      <c r="DO55" s="17"/>
      <c r="DP55" s="17"/>
      <c r="DQ55" s="17"/>
      <c r="DR55" s="17"/>
      <c r="DS55" s="17"/>
      <c r="DT55" s="17"/>
      <c r="DU55" s="17"/>
      <c r="DV55" s="17"/>
    </row>
    <row r="56" spans="2:126" ht="16.5" x14ac:dyDescent="0.3">
      <c r="B56" s="38" t="s">
        <v>140</v>
      </c>
      <c r="C56" s="90">
        <v>45490</v>
      </c>
      <c r="D56" s="90">
        <v>45854</v>
      </c>
      <c r="E56" s="90">
        <v>45316</v>
      </c>
      <c r="F56" s="90">
        <v>45687</v>
      </c>
      <c r="G56" s="90">
        <v>46086</v>
      </c>
      <c r="H56" s="40" t="s">
        <v>149</v>
      </c>
      <c r="I56" s="41" t="s">
        <v>150</v>
      </c>
      <c r="J56" s="110">
        <v>162498</v>
      </c>
      <c r="K56" s="46">
        <v>393413</v>
      </c>
      <c r="L56" s="111">
        <v>423244</v>
      </c>
      <c r="M56" s="46">
        <v>1124154</v>
      </c>
      <c r="N56" s="132">
        <v>0</v>
      </c>
      <c r="O56" s="42" t="s">
        <v>30</v>
      </c>
      <c r="P56" s="104">
        <v>62</v>
      </c>
      <c r="Q56" s="110">
        <v>189010</v>
      </c>
      <c r="R56" s="46"/>
      <c r="S56" s="125">
        <v>159177</v>
      </c>
      <c r="T56" s="132">
        <v>0</v>
      </c>
      <c r="U56" s="42" t="s">
        <v>30</v>
      </c>
      <c r="V56" s="43">
        <v>233294</v>
      </c>
      <c r="W56" s="44">
        <v>216052</v>
      </c>
      <c r="X56" s="44">
        <v>17276</v>
      </c>
      <c r="Y56" s="44">
        <v>318435</v>
      </c>
      <c r="Z56" s="44">
        <v>213234</v>
      </c>
      <c r="AA56" s="44">
        <v>105201</v>
      </c>
      <c r="AB56" s="46">
        <v>580354</v>
      </c>
      <c r="AC56" s="46">
        <v>553029</v>
      </c>
      <c r="AD56" s="46">
        <v>27325</v>
      </c>
      <c r="AE56" s="132">
        <v>0</v>
      </c>
      <c r="AF56" s="132">
        <v>0</v>
      </c>
      <c r="AG56" s="132">
        <v>0</v>
      </c>
      <c r="AH56" s="42" t="s">
        <v>30</v>
      </c>
      <c r="AI56" s="44">
        <v>92470</v>
      </c>
      <c r="AJ56" s="42">
        <v>256191</v>
      </c>
      <c r="AK56" s="110">
        <v>288226</v>
      </c>
      <c r="AL56" s="46">
        <v>1209353</v>
      </c>
      <c r="AM56" s="132">
        <v>0</v>
      </c>
      <c r="AN56" s="44" t="s">
        <v>30</v>
      </c>
      <c r="AO56" s="44">
        <v>50114</v>
      </c>
      <c r="AP56" s="46">
        <v>1166391</v>
      </c>
      <c r="AQ56" s="132">
        <v>0</v>
      </c>
      <c r="AR56" s="44" t="s">
        <v>30</v>
      </c>
      <c r="AS56" s="44">
        <v>238112</v>
      </c>
      <c r="AT56" s="46">
        <v>42324</v>
      </c>
      <c r="AU56" s="132">
        <v>0</v>
      </c>
      <c r="AV56" s="44" t="s">
        <v>30</v>
      </c>
      <c r="AW56" s="44">
        <v>228418</v>
      </c>
      <c r="AX56" s="46">
        <v>38903</v>
      </c>
      <c r="AY56" s="132">
        <v>0</v>
      </c>
      <c r="AZ56" s="44" t="s">
        <v>30</v>
      </c>
      <c r="BA56" s="44">
        <v>9694</v>
      </c>
      <c r="BB56" s="46">
        <v>3421</v>
      </c>
      <c r="BC56" s="132">
        <v>0</v>
      </c>
      <c r="BD56" s="44" t="s">
        <v>30</v>
      </c>
      <c r="BE56" s="46">
        <v>21964</v>
      </c>
      <c r="BF56" s="132">
        <v>0</v>
      </c>
      <c r="BG56" s="44" t="s">
        <v>30</v>
      </c>
      <c r="BH56" s="46">
        <v>15965</v>
      </c>
      <c r="BI56" s="132">
        <v>0</v>
      </c>
      <c r="BJ56" s="44" t="s">
        <v>30</v>
      </c>
      <c r="BK56" s="46">
        <v>11376</v>
      </c>
      <c r="BL56" s="132">
        <v>0</v>
      </c>
      <c r="BM56" s="42" t="s">
        <v>30</v>
      </c>
      <c r="BN56" s="43">
        <v>92409</v>
      </c>
      <c r="BO56" s="44">
        <v>71571</v>
      </c>
      <c r="BP56" s="44">
        <v>1052273</v>
      </c>
      <c r="BQ56" s="44">
        <v>0</v>
      </c>
      <c r="BR56" s="44" t="s">
        <v>30</v>
      </c>
      <c r="BS56" s="44">
        <v>1009311</v>
      </c>
      <c r="BT56" s="44">
        <v>0</v>
      </c>
      <c r="BU56" s="44" t="s">
        <v>30</v>
      </c>
      <c r="BV56" s="44">
        <v>42324</v>
      </c>
      <c r="BW56" s="44">
        <v>0</v>
      </c>
      <c r="BX56" s="44" t="s">
        <v>30</v>
      </c>
      <c r="BY56" s="44">
        <v>21955</v>
      </c>
      <c r="BZ56" s="44">
        <v>0</v>
      </c>
      <c r="CA56" s="44" t="s">
        <v>30</v>
      </c>
      <c r="CB56" s="241">
        <v>92238.25</v>
      </c>
      <c r="CC56" s="227">
        <v>352380.5</v>
      </c>
      <c r="CD56" s="227">
        <v>23744.75</v>
      </c>
      <c r="CE56" s="227">
        <v>13914.5</v>
      </c>
      <c r="CF56" s="227">
        <v>43549.25</v>
      </c>
      <c r="CG56" s="45">
        <v>7931</v>
      </c>
      <c r="CH56" s="44">
        <v>76497</v>
      </c>
      <c r="CI56" s="44">
        <v>20643</v>
      </c>
      <c r="CJ56" s="44">
        <v>21763</v>
      </c>
      <c r="CK56" s="44">
        <v>35664</v>
      </c>
      <c r="CL56" s="44">
        <v>186961</v>
      </c>
      <c r="CM56" s="44">
        <v>127793</v>
      </c>
      <c r="CN56" s="44">
        <v>27138</v>
      </c>
      <c r="CO56" s="44">
        <v>12627</v>
      </c>
      <c r="CP56" s="44">
        <v>38894</v>
      </c>
      <c r="CQ56" s="46">
        <v>12769</v>
      </c>
      <c r="CR56" s="46">
        <v>293626</v>
      </c>
      <c r="CS56" s="47">
        <v>29779</v>
      </c>
      <c r="CT56" s="47">
        <v>14344</v>
      </c>
      <c r="CU56" s="47">
        <v>72726</v>
      </c>
      <c r="CV56" s="46">
        <v>161292</v>
      </c>
      <c r="CW56" s="46">
        <v>911606</v>
      </c>
      <c r="CX56" s="47">
        <v>17419</v>
      </c>
      <c r="CY56" s="47">
        <v>6924</v>
      </c>
      <c r="CZ56" s="47">
        <v>26913</v>
      </c>
      <c r="DA56" s="46">
        <v>0</v>
      </c>
      <c r="DB56" s="46">
        <v>0</v>
      </c>
      <c r="DC56" s="47">
        <v>0</v>
      </c>
      <c r="DD56" s="47">
        <v>0</v>
      </c>
      <c r="DE56" s="48">
        <v>0</v>
      </c>
      <c r="DF56" s="15"/>
      <c r="DG56" s="15"/>
      <c r="DH56" s="15"/>
      <c r="DI56" s="15"/>
      <c r="DJ56" s="15"/>
      <c r="DK56" s="15"/>
      <c r="DM56" s="17"/>
      <c r="DN56" s="17"/>
      <c r="DO56" s="17"/>
      <c r="DP56" s="17"/>
      <c r="DQ56" s="17"/>
      <c r="DR56" s="17"/>
      <c r="DS56" s="17"/>
      <c r="DT56" s="17"/>
      <c r="DU56" s="17"/>
      <c r="DV56" s="17"/>
    </row>
    <row r="57" spans="2:126" ht="16.5" x14ac:dyDescent="0.3">
      <c r="B57" s="38" t="s">
        <v>140</v>
      </c>
      <c r="C57" s="90">
        <v>45491</v>
      </c>
      <c r="D57" s="90">
        <v>45855</v>
      </c>
      <c r="E57" s="90">
        <v>45317</v>
      </c>
      <c r="F57" s="90">
        <v>45688</v>
      </c>
      <c r="G57" s="90">
        <v>46087</v>
      </c>
      <c r="H57" s="40" t="s">
        <v>151</v>
      </c>
      <c r="I57" s="41" t="s">
        <v>150</v>
      </c>
      <c r="J57" s="110">
        <v>133370</v>
      </c>
      <c r="K57" s="46">
        <v>185241</v>
      </c>
      <c r="L57" s="111">
        <v>299361</v>
      </c>
      <c r="M57" s="46">
        <v>539823</v>
      </c>
      <c r="N57" s="132">
        <v>0</v>
      </c>
      <c r="O57" s="42" t="s">
        <v>30</v>
      </c>
      <c r="P57" s="104">
        <v>87</v>
      </c>
      <c r="Q57" s="110">
        <v>717</v>
      </c>
      <c r="R57" s="46"/>
      <c r="S57" s="46">
        <v>192</v>
      </c>
      <c r="T57" s="132">
        <v>0</v>
      </c>
      <c r="U57" s="42" t="s">
        <v>30</v>
      </c>
      <c r="V57" s="43">
        <v>33037</v>
      </c>
      <c r="W57" s="44">
        <v>16279</v>
      </c>
      <c r="X57" s="44">
        <v>16848</v>
      </c>
      <c r="Y57" s="44">
        <v>190633</v>
      </c>
      <c r="Z57" s="44">
        <v>146110</v>
      </c>
      <c r="AA57" s="44">
        <v>44523</v>
      </c>
      <c r="AB57" s="46">
        <v>283014</v>
      </c>
      <c r="AC57" s="46">
        <v>263023</v>
      </c>
      <c r="AD57" s="46">
        <v>19991</v>
      </c>
      <c r="AE57" s="132">
        <v>0</v>
      </c>
      <c r="AF57" s="132">
        <v>0</v>
      </c>
      <c r="AG57" s="132">
        <v>0</v>
      </c>
      <c r="AH57" s="42" t="s">
        <v>30</v>
      </c>
      <c r="AI57" s="44">
        <v>81288</v>
      </c>
      <c r="AJ57" s="42">
        <v>60870</v>
      </c>
      <c r="AK57" s="110">
        <v>224928</v>
      </c>
      <c r="AL57" s="46">
        <v>546400</v>
      </c>
      <c r="AM57" s="132">
        <v>0</v>
      </c>
      <c r="AN57" s="44" t="s">
        <v>30</v>
      </c>
      <c r="AO57" s="44">
        <v>46537</v>
      </c>
      <c r="AP57" s="46">
        <v>497579</v>
      </c>
      <c r="AQ57" s="132">
        <v>0</v>
      </c>
      <c r="AR57" s="44" t="s">
        <v>30</v>
      </c>
      <c r="AS57" s="44">
        <v>178391</v>
      </c>
      <c r="AT57" s="46">
        <v>48243</v>
      </c>
      <c r="AU57" s="132">
        <v>0</v>
      </c>
      <c r="AV57" s="44" t="s">
        <v>30</v>
      </c>
      <c r="AW57" s="44">
        <v>168316</v>
      </c>
      <c r="AX57" s="46">
        <v>44626</v>
      </c>
      <c r="AY57" s="132">
        <v>0</v>
      </c>
      <c r="AZ57" s="44" t="s">
        <v>30</v>
      </c>
      <c r="BA57" s="44">
        <v>10075</v>
      </c>
      <c r="BB57" s="46">
        <v>3617</v>
      </c>
      <c r="BC57" s="132">
        <v>0</v>
      </c>
      <c r="BD57" s="44" t="s">
        <v>30</v>
      </c>
      <c r="BE57" s="46">
        <v>12106</v>
      </c>
      <c r="BF57" s="132">
        <v>0</v>
      </c>
      <c r="BG57" s="44" t="s">
        <v>30</v>
      </c>
      <c r="BH57" s="46">
        <v>7385</v>
      </c>
      <c r="BI57" s="132">
        <v>0</v>
      </c>
      <c r="BJ57" s="44" t="s">
        <v>30</v>
      </c>
      <c r="BK57" s="46">
        <v>10069</v>
      </c>
      <c r="BL57" s="132">
        <v>0</v>
      </c>
      <c r="BM57" s="42" t="s">
        <v>30</v>
      </c>
      <c r="BN57" s="43">
        <v>81241</v>
      </c>
      <c r="BO57" s="44">
        <v>60542</v>
      </c>
      <c r="BP57" s="44">
        <v>546260</v>
      </c>
      <c r="BQ57" s="44">
        <v>0</v>
      </c>
      <c r="BR57" s="44" t="s">
        <v>30</v>
      </c>
      <c r="BS57" s="44">
        <v>497440</v>
      </c>
      <c r="BT57" s="44">
        <v>0</v>
      </c>
      <c r="BU57" s="44" t="s">
        <v>30</v>
      </c>
      <c r="BV57" s="44">
        <v>48243</v>
      </c>
      <c r="BW57" s="44">
        <v>0</v>
      </c>
      <c r="BX57" s="44" t="s">
        <v>30</v>
      </c>
      <c r="BY57" s="44">
        <v>12098</v>
      </c>
      <c r="BZ57" s="44">
        <v>0</v>
      </c>
      <c r="CA57" s="44" t="s">
        <v>30</v>
      </c>
      <c r="CB57" s="241">
        <v>6596</v>
      </c>
      <c r="CC57" s="227">
        <v>212323.5</v>
      </c>
      <c r="CD57" s="227">
        <v>23690.5</v>
      </c>
      <c r="CE57" s="227">
        <v>13093.5</v>
      </c>
      <c r="CF57" s="227">
        <v>33745.25</v>
      </c>
      <c r="CG57" s="45">
        <v>6551</v>
      </c>
      <c r="CH57" s="44">
        <v>61746</v>
      </c>
      <c r="CI57" s="44">
        <v>24060</v>
      </c>
      <c r="CJ57" s="44">
        <v>17532</v>
      </c>
      <c r="CK57" s="44">
        <v>23481</v>
      </c>
      <c r="CL57" s="44">
        <v>3312</v>
      </c>
      <c r="CM57" s="44">
        <v>101313</v>
      </c>
      <c r="CN57" s="44">
        <v>25261</v>
      </c>
      <c r="CO57" s="44">
        <v>12121</v>
      </c>
      <c r="CP57" s="44">
        <v>43234</v>
      </c>
      <c r="CQ57" s="46">
        <v>12115</v>
      </c>
      <c r="CR57" s="46">
        <v>204510</v>
      </c>
      <c r="CS57" s="47">
        <v>26495</v>
      </c>
      <c r="CT57" s="47">
        <v>13153</v>
      </c>
      <c r="CU57" s="47">
        <v>43088</v>
      </c>
      <c r="CV57" s="46">
        <v>4406</v>
      </c>
      <c r="CW57" s="46">
        <v>481725</v>
      </c>
      <c r="CX57" s="47">
        <v>18946</v>
      </c>
      <c r="CY57" s="47">
        <v>9568</v>
      </c>
      <c r="CZ57" s="47">
        <v>25178</v>
      </c>
      <c r="DA57" s="46">
        <v>0</v>
      </c>
      <c r="DB57" s="46">
        <v>0</v>
      </c>
      <c r="DC57" s="47">
        <v>0</v>
      </c>
      <c r="DD57" s="47">
        <v>0</v>
      </c>
      <c r="DE57" s="48">
        <v>0</v>
      </c>
      <c r="DF57" s="15"/>
      <c r="DG57" s="15"/>
      <c r="DH57" s="15"/>
      <c r="DI57" s="15"/>
      <c r="DJ57" s="15"/>
      <c r="DK57" s="15"/>
      <c r="DL57" s="15"/>
      <c r="DM57" s="15"/>
      <c r="DN57" s="17"/>
      <c r="DO57" s="17"/>
      <c r="DP57" s="17"/>
      <c r="DQ57" s="17"/>
      <c r="DR57" s="17"/>
      <c r="DS57" s="17"/>
      <c r="DT57" s="17"/>
      <c r="DU57" s="17"/>
      <c r="DV57" s="17"/>
    </row>
    <row r="58" spans="2:126" ht="16.5" x14ac:dyDescent="0.3">
      <c r="B58" s="38" t="s">
        <v>140</v>
      </c>
      <c r="C58" s="90">
        <v>45492</v>
      </c>
      <c r="D58" s="90">
        <v>45856</v>
      </c>
      <c r="E58" s="90">
        <v>45318</v>
      </c>
      <c r="F58" s="90">
        <v>45689</v>
      </c>
      <c r="G58" s="90">
        <v>46088</v>
      </c>
      <c r="H58" s="40" t="s">
        <v>152</v>
      </c>
      <c r="I58" s="41" t="s">
        <v>150</v>
      </c>
      <c r="J58" s="110">
        <v>161644</v>
      </c>
      <c r="K58" s="46">
        <v>200071</v>
      </c>
      <c r="L58" s="111">
        <v>118761</v>
      </c>
      <c r="M58" s="46">
        <v>315115</v>
      </c>
      <c r="N58" s="132">
        <v>0</v>
      </c>
      <c r="O58" s="42" t="s">
        <v>30</v>
      </c>
      <c r="P58" s="104">
        <v>50</v>
      </c>
      <c r="Q58" s="110">
        <v>222</v>
      </c>
      <c r="R58" s="46"/>
      <c r="S58" s="46">
        <v>140</v>
      </c>
      <c r="T58" s="142">
        <v>0</v>
      </c>
      <c r="U58" s="42" t="s">
        <v>30</v>
      </c>
      <c r="V58" s="43">
        <v>27453</v>
      </c>
      <c r="W58" s="44">
        <v>20187</v>
      </c>
      <c r="X58" s="44">
        <v>7288</v>
      </c>
      <c r="Y58" s="44">
        <v>46548</v>
      </c>
      <c r="Z58" s="44">
        <v>36265</v>
      </c>
      <c r="AA58" s="44">
        <v>10283</v>
      </c>
      <c r="AB58" s="46">
        <v>240782</v>
      </c>
      <c r="AC58" s="46">
        <v>92812</v>
      </c>
      <c r="AD58" s="46">
        <v>147970</v>
      </c>
      <c r="AE58" s="132">
        <v>0</v>
      </c>
      <c r="AF58" s="132">
        <v>0</v>
      </c>
      <c r="AG58" s="132">
        <v>0</v>
      </c>
      <c r="AH58" s="42" t="s">
        <v>30</v>
      </c>
      <c r="AI58" s="44">
        <v>97197</v>
      </c>
      <c r="AJ58" s="42">
        <v>98808</v>
      </c>
      <c r="AK58" s="110">
        <v>81953</v>
      </c>
      <c r="AL58" s="46">
        <v>168204</v>
      </c>
      <c r="AM58" s="132">
        <v>0</v>
      </c>
      <c r="AN58" s="44" t="s">
        <v>30</v>
      </c>
      <c r="AO58" s="44">
        <v>27376</v>
      </c>
      <c r="AP58" s="46">
        <v>124106</v>
      </c>
      <c r="AQ58" s="132">
        <v>0</v>
      </c>
      <c r="AR58" s="44" t="s">
        <v>30</v>
      </c>
      <c r="AS58" s="44">
        <v>54577</v>
      </c>
      <c r="AT58" s="46">
        <v>43687</v>
      </c>
      <c r="AU58" s="132">
        <v>0</v>
      </c>
      <c r="AV58" s="44" t="s">
        <v>30</v>
      </c>
      <c r="AW58" s="44">
        <v>45882</v>
      </c>
      <c r="AX58" s="46">
        <v>39424</v>
      </c>
      <c r="AY58" s="132">
        <v>0</v>
      </c>
      <c r="AZ58" s="44" t="s">
        <v>30</v>
      </c>
      <c r="BA58" s="44">
        <v>8695</v>
      </c>
      <c r="BB58" s="46">
        <v>4263</v>
      </c>
      <c r="BC58" s="132">
        <v>0</v>
      </c>
      <c r="BD58" s="44" t="s">
        <v>30</v>
      </c>
      <c r="BE58" s="46">
        <v>10993</v>
      </c>
      <c r="BF58" s="132">
        <v>0</v>
      </c>
      <c r="BG58" s="44" t="s">
        <v>30</v>
      </c>
      <c r="BH58" s="46">
        <v>6716</v>
      </c>
      <c r="BI58" s="132">
        <v>0</v>
      </c>
      <c r="BJ58" s="44" t="s">
        <v>30</v>
      </c>
      <c r="BK58" s="46">
        <v>10126</v>
      </c>
      <c r="BL58" s="132">
        <v>0</v>
      </c>
      <c r="BM58" s="42" t="s">
        <v>30</v>
      </c>
      <c r="BN58" s="43">
        <v>97156</v>
      </c>
      <c r="BO58" s="44">
        <v>98744</v>
      </c>
      <c r="BP58" s="44">
        <v>168108</v>
      </c>
      <c r="BQ58" s="44">
        <v>0</v>
      </c>
      <c r="BR58" s="44" t="s">
        <v>30</v>
      </c>
      <c r="BS58" s="44">
        <v>124014</v>
      </c>
      <c r="BT58" s="44">
        <v>0</v>
      </c>
      <c r="BU58" s="44" t="s">
        <v>30</v>
      </c>
      <c r="BV58" s="44">
        <v>43687</v>
      </c>
      <c r="BW58" s="44">
        <v>0</v>
      </c>
      <c r="BX58" s="44" t="s">
        <v>30</v>
      </c>
      <c r="BY58" s="44">
        <v>10987</v>
      </c>
      <c r="BZ58" s="44">
        <v>0</v>
      </c>
      <c r="CA58" s="44" t="s">
        <v>30</v>
      </c>
      <c r="CB58" s="241">
        <v>3986.5</v>
      </c>
      <c r="CC58" s="227">
        <v>118592.5</v>
      </c>
      <c r="CD58" s="227">
        <v>25157</v>
      </c>
      <c r="CE58" s="227">
        <v>9809.75</v>
      </c>
      <c r="CF58" s="227">
        <v>41352</v>
      </c>
      <c r="CG58" s="45">
        <v>4053</v>
      </c>
      <c r="CH58" s="44">
        <v>83208</v>
      </c>
      <c r="CI58" s="44">
        <v>32040</v>
      </c>
      <c r="CJ58" s="44">
        <v>16695</v>
      </c>
      <c r="CK58" s="44">
        <v>25648</v>
      </c>
      <c r="CL58" s="44">
        <v>1783</v>
      </c>
      <c r="CM58" s="44">
        <v>124022</v>
      </c>
      <c r="CN58" s="44">
        <v>25712</v>
      </c>
      <c r="CO58" s="44">
        <v>10348</v>
      </c>
      <c r="CP58" s="44">
        <v>38206</v>
      </c>
      <c r="CQ58" s="46">
        <v>6675</v>
      </c>
      <c r="CR58" s="46">
        <v>54531</v>
      </c>
      <c r="CS58" s="47">
        <v>23660</v>
      </c>
      <c r="CT58" s="47">
        <v>6359</v>
      </c>
      <c r="CU58" s="47">
        <v>27536</v>
      </c>
      <c r="CV58" s="46">
        <v>3435</v>
      </c>
      <c r="CW58" s="46">
        <v>212609</v>
      </c>
      <c r="CX58" s="47">
        <v>19216</v>
      </c>
      <c r="CY58" s="47">
        <v>5837</v>
      </c>
      <c r="CZ58" s="47">
        <v>74018</v>
      </c>
      <c r="DA58" s="46">
        <v>0</v>
      </c>
      <c r="DB58" s="46">
        <v>0</v>
      </c>
      <c r="DC58" s="47">
        <v>0</v>
      </c>
      <c r="DD58" s="47">
        <v>0</v>
      </c>
      <c r="DE58" s="48">
        <v>0</v>
      </c>
      <c r="DF58" s="15"/>
      <c r="DG58" s="15"/>
      <c r="DH58" s="15"/>
      <c r="DI58" s="15"/>
      <c r="DJ58" s="15"/>
      <c r="DK58" s="15"/>
      <c r="DL58" s="15"/>
      <c r="DM58" s="15"/>
    </row>
    <row r="59" spans="2:126" ht="16.5" x14ac:dyDescent="0.3">
      <c r="B59" s="38" t="s">
        <v>140</v>
      </c>
      <c r="C59" s="90">
        <v>45493</v>
      </c>
      <c r="D59" s="90">
        <v>45857</v>
      </c>
      <c r="E59" s="90">
        <v>45319</v>
      </c>
      <c r="F59" s="90">
        <v>45690</v>
      </c>
      <c r="G59" s="90">
        <v>46089</v>
      </c>
      <c r="H59" s="40" t="s">
        <v>153</v>
      </c>
      <c r="I59" s="41" t="s">
        <v>150</v>
      </c>
      <c r="J59" s="110">
        <v>163413</v>
      </c>
      <c r="K59" s="46">
        <v>373963</v>
      </c>
      <c r="L59" s="111">
        <v>95422</v>
      </c>
      <c r="M59" s="46">
        <v>224789</v>
      </c>
      <c r="N59" s="132">
        <v>0</v>
      </c>
      <c r="O59" s="42" t="s">
        <v>30</v>
      </c>
      <c r="P59" s="104">
        <v>36</v>
      </c>
      <c r="Q59" s="110">
        <v>184791</v>
      </c>
      <c r="R59" s="46"/>
      <c r="S59" s="46">
        <v>111</v>
      </c>
      <c r="T59" s="132">
        <v>0</v>
      </c>
      <c r="U59" s="42" t="s">
        <v>30</v>
      </c>
      <c r="V59" s="43">
        <v>218872</v>
      </c>
      <c r="W59" s="44">
        <v>212830</v>
      </c>
      <c r="X59" s="44">
        <v>6071</v>
      </c>
      <c r="Y59" s="44">
        <v>34801</v>
      </c>
      <c r="Z59" s="44">
        <v>28369</v>
      </c>
      <c r="AA59" s="44">
        <v>6432</v>
      </c>
      <c r="AB59" s="46">
        <v>169347</v>
      </c>
      <c r="AC59" s="46">
        <v>84146</v>
      </c>
      <c r="AD59" s="46">
        <v>85201</v>
      </c>
      <c r="AE59" s="132">
        <v>0</v>
      </c>
      <c r="AF59" s="132">
        <v>0</v>
      </c>
      <c r="AG59" s="132">
        <v>0</v>
      </c>
      <c r="AH59" s="42" t="s">
        <v>30</v>
      </c>
      <c r="AI59" s="44">
        <v>287319</v>
      </c>
      <c r="AJ59" s="42">
        <v>75382</v>
      </c>
      <c r="AK59" s="110">
        <v>62970</v>
      </c>
      <c r="AL59" s="46">
        <v>130340</v>
      </c>
      <c r="AM59" s="132">
        <v>0</v>
      </c>
      <c r="AN59" s="44" t="s">
        <v>30</v>
      </c>
      <c r="AO59" s="44">
        <v>24425</v>
      </c>
      <c r="AP59" s="46">
        <v>80978</v>
      </c>
      <c r="AQ59" s="132">
        <v>0</v>
      </c>
      <c r="AR59" s="44" t="s">
        <v>30</v>
      </c>
      <c r="AS59" s="44">
        <v>38545</v>
      </c>
      <c r="AT59" s="46">
        <v>48870</v>
      </c>
      <c r="AU59" s="132">
        <v>0</v>
      </c>
      <c r="AV59" s="44" t="s">
        <v>30</v>
      </c>
      <c r="AW59" s="44">
        <v>30193</v>
      </c>
      <c r="AX59" s="46">
        <v>44262</v>
      </c>
      <c r="AY59" s="132">
        <v>0</v>
      </c>
      <c r="AZ59" s="44" t="s">
        <v>30</v>
      </c>
      <c r="BA59" s="44">
        <v>8352</v>
      </c>
      <c r="BB59" s="46">
        <v>4608</v>
      </c>
      <c r="BC59" s="132">
        <v>0</v>
      </c>
      <c r="BD59" s="44" t="s">
        <v>30</v>
      </c>
      <c r="BE59" s="46">
        <v>11374</v>
      </c>
      <c r="BF59" s="132">
        <v>0</v>
      </c>
      <c r="BG59" s="44" t="s">
        <v>30</v>
      </c>
      <c r="BH59" s="46">
        <v>8050</v>
      </c>
      <c r="BI59" s="132">
        <v>0</v>
      </c>
      <c r="BJ59" s="44" t="s">
        <v>30</v>
      </c>
      <c r="BK59" s="46">
        <v>10662</v>
      </c>
      <c r="BL59" s="132">
        <v>0</v>
      </c>
      <c r="BM59" s="42" t="s">
        <v>30</v>
      </c>
      <c r="BN59" s="43">
        <v>103917</v>
      </c>
      <c r="BO59" s="44">
        <v>75354</v>
      </c>
      <c r="BP59" s="44">
        <v>130254</v>
      </c>
      <c r="BQ59" s="44">
        <v>0</v>
      </c>
      <c r="BR59" s="44" t="s">
        <v>30</v>
      </c>
      <c r="BS59" s="44">
        <v>80900</v>
      </c>
      <c r="BT59" s="44">
        <v>0</v>
      </c>
      <c r="BU59" s="44" t="s">
        <v>30</v>
      </c>
      <c r="BV59" s="44">
        <v>48870</v>
      </c>
      <c r="BW59" s="44">
        <v>0</v>
      </c>
      <c r="BX59" s="44" t="s">
        <v>30</v>
      </c>
      <c r="BY59" s="44">
        <v>11369</v>
      </c>
      <c r="BZ59" s="44">
        <v>0</v>
      </c>
      <c r="CA59" s="44" t="s">
        <v>30</v>
      </c>
      <c r="CB59" s="241">
        <v>49378.25</v>
      </c>
      <c r="CC59" s="227">
        <v>105930.25</v>
      </c>
      <c r="CD59" s="227">
        <v>19891.75</v>
      </c>
      <c r="CE59" s="227">
        <v>7150</v>
      </c>
      <c r="CF59" s="227">
        <v>32046.5</v>
      </c>
      <c r="CG59" s="45">
        <v>5723</v>
      </c>
      <c r="CH59" s="44">
        <v>92492</v>
      </c>
      <c r="CI59" s="44">
        <v>22326</v>
      </c>
      <c r="CJ59" s="44">
        <v>12595</v>
      </c>
      <c r="CK59" s="44">
        <v>30277</v>
      </c>
      <c r="CL59" s="44">
        <v>185321</v>
      </c>
      <c r="CM59" s="44">
        <v>104219</v>
      </c>
      <c r="CN59" s="44">
        <v>24768</v>
      </c>
      <c r="CO59" s="44">
        <v>8074</v>
      </c>
      <c r="CP59" s="44">
        <v>51581</v>
      </c>
      <c r="CQ59" s="46">
        <v>4010</v>
      </c>
      <c r="CR59" s="46">
        <v>62269</v>
      </c>
      <c r="CS59" s="47">
        <v>12891</v>
      </c>
      <c r="CT59" s="47">
        <v>3115</v>
      </c>
      <c r="CU59" s="47">
        <v>13137</v>
      </c>
      <c r="CV59" s="46">
        <v>2459</v>
      </c>
      <c r="CW59" s="46">
        <v>164741</v>
      </c>
      <c r="CX59" s="47">
        <v>19582</v>
      </c>
      <c r="CY59" s="47">
        <v>4816</v>
      </c>
      <c r="CZ59" s="47">
        <v>33191</v>
      </c>
      <c r="DA59" s="46">
        <v>0</v>
      </c>
      <c r="DB59" s="46">
        <v>0</v>
      </c>
      <c r="DC59" s="47">
        <v>0</v>
      </c>
      <c r="DD59" s="47">
        <v>0</v>
      </c>
      <c r="DE59" s="48">
        <v>0</v>
      </c>
      <c r="DF59" s="15"/>
      <c r="DG59" s="15"/>
      <c r="DH59" s="15"/>
      <c r="DI59" s="15"/>
      <c r="DJ59" s="15"/>
      <c r="DK59" s="15"/>
      <c r="DL59" s="15"/>
      <c r="DM59" s="15"/>
    </row>
    <row r="60" spans="2:126" ht="16.5" x14ac:dyDescent="0.3">
      <c r="B60" s="38" t="s">
        <v>140</v>
      </c>
      <c r="C60" s="90">
        <v>45494</v>
      </c>
      <c r="D60" s="90">
        <v>45858</v>
      </c>
      <c r="E60" s="90">
        <v>45320</v>
      </c>
      <c r="F60" s="90">
        <v>45691</v>
      </c>
      <c r="G60" s="90">
        <v>46090</v>
      </c>
      <c r="H60" s="40" t="s">
        <v>154</v>
      </c>
      <c r="I60" s="41" t="s">
        <v>150</v>
      </c>
      <c r="J60" s="110">
        <v>113712</v>
      </c>
      <c r="K60" s="46">
        <v>149256</v>
      </c>
      <c r="L60" s="111">
        <v>102273</v>
      </c>
      <c r="M60" s="46">
        <v>170196</v>
      </c>
      <c r="N60" s="132">
        <v>0</v>
      </c>
      <c r="O60" s="42" t="s">
        <v>30</v>
      </c>
      <c r="P60" s="104">
        <v>37</v>
      </c>
      <c r="Q60" s="110">
        <v>619</v>
      </c>
      <c r="R60" s="46"/>
      <c r="S60" s="46">
        <v>108</v>
      </c>
      <c r="T60" s="132">
        <v>0</v>
      </c>
      <c r="U60" s="42" t="s">
        <v>30</v>
      </c>
      <c r="V60" s="43">
        <v>23978</v>
      </c>
      <c r="W60" s="44">
        <v>17794</v>
      </c>
      <c r="X60" s="44">
        <v>6192</v>
      </c>
      <c r="Y60" s="44">
        <v>30252</v>
      </c>
      <c r="Z60" s="44">
        <v>21789</v>
      </c>
      <c r="AA60" s="44">
        <v>8463</v>
      </c>
      <c r="AB60" s="46">
        <v>86835</v>
      </c>
      <c r="AC60" s="46">
        <v>71111</v>
      </c>
      <c r="AD60" s="46">
        <v>15724</v>
      </c>
      <c r="AE60" s="132">
        <v>0</v>
      </c>
      <c r="AF60" s="132">
        <v>0</v>
      </c>
      <c r="AG60" s="132">
        <v>0</v>
      </c>
      <c r="AH60" s="42" t="s">
        <v>30</v>
      </c>
      <c r="AI60" s="44">
        <v>80025</v>
      </c>
      <c r="AJ60" s="42">
        <v>61589</v>
      </c>
      <c r="AK60" s="110">
        <v>68503</v>
      </c>
      <c r="AL60" s="46">
        <v>117646</v>
      </c>
      <c r="AM60" s="132">
        <v>0</v>
      </c>
      <c r="AN60" s="44" t="s">
        <v>30</v>
      </c>
      <c r="AO60" s="44">
        <v>32332</v>
      </c>
      <c r="AP60" s="46">
        <v>68295</v>
      </c>
      <c r="AQ60" s="132">
        <v>0</v>
      </c>
      <c r="AR60" s="44" t="s">
        <v>30</v>
      </c>
      <c r="AS60" s="44">
        <v>36171</v>
      </c>
      <c r="AT60" s="46">
        <v>48899</v>
      </c>
      <c r="AU60" s="132">
        <v>0</v>
      </c>
      <c r="AV60" s="44" t="s">
        <v>30</v>
      </c>
      <c r="AW60" s="44">
        <v>28435</v>
      </c>
      <c r="AX60" s="46">
        <v>44468</v>
      </c>
      <c r="AY60" s="132">
        <v>0</v>
      </c>
      <c r="AZ60" s="44" t="s">
        <v>30</v>
      </c>
      <c r="BA60" s="44">
        <v>7736</v>
      </c>
      <c r="BB60" s="46">
        <v>4431</v>
      </c>
      <c r="BC60" s="132">
        <v>0</v>
      </c>
      <c r="BD60" s="44" t="s">
        <v>30</v>
      </c>
      <c r="BE60" s="46">
        <v>17543</v>
      </c>
      <c r="BF60" s="132">
        <v>0</v>
      </c>
      <c r="BG60" s="44" t="s">
        <v>30</v>
      </c>
      <c r="BH60" s="46">
        <v>8000</v>
      </c>
      <c r="BI60" s="132">
        <v>0</v>
      </c>
      <c r="BJ60" s="44" t="s">
        <v>30</v>
      </c>
      <c r="BK60" s="46">
        <v>16997</v>
      </c>
      <c r="BL60" s="132">
        <v>0</v>
      </c>
      <c r="BM60" s="42" t="s">
        <v>30</v>
      </c>
      <c r="BN60" s="43">
        <v>79647</v>
      </c>
      <c r="BO60" s="44">
        <v>61556</v>
      </c>
      <c r="BP60" s="44">
        <v>117571</v>
      </c>
      <c r="BQ60" s="44">
        <v>0</v>
      </c>
      <c r="BR60" s="44" t="s">
        <v>30</v>
      </c>
      <c r="BS60" s="44">
        <v>68223</v>
      </c>
      <c r="BT60" s="44">
        <v>0</v>
      </c>
      <c r="BU60" s="44" t="s">
        <v>30</v>
      </c>
      <c r="BV60" s="44">
        <v>48899</v>
      </c>
      <c r="BW60" s="44">
        <v>0</v>
      </c>
      <c r="BX60" s="44" t="s">
        <v>30</v>
      </c>
      <c r="BY60" s="44">
        <v>17536</v>
      </c>
      <c r="BZ60" s="44">
        <v>0</v>
      </c>
      <c r="CA60" s="44" t="s">
        <v>30</v>
      </c>
      <c r="CB60" s="241">
        <v>4649.5</v>
      </c>
      <c r="CC60" s="227">
        <v>66750.5</v>
      </c>
      <c r="CD60" s="227">
        <v>19645</v>
      </c>
      <c r="CE60" s="227">
        <v>7519.75</v>
      </c>
      <c r="CF60" s="227">
        <v>35294.5</v>
      </c>
      <c r="CG60" s="45">
        <v>4338</v>
      </c>
      <c r="CH60" s="44">
        <v>53135</v>
      </c>
      <c r="CI60" s="44">
        <v>18427</v>
      </c>
      <c r="CJ60" s="44">
        <v>7815</v>
      </c>
      <c r="CK60" s="44">
        <v>29997</v>
      </c>
      <c r="CL60" s="44">
        <v>2060</v>
      </c>
      <c r="CM60" s="44">
        <v>67781</v>
      </c>
      <c r="CN60" s="44">
        <v>21784</v>
      </c>
      <c r="CO60" s="44">
        <v>7654</v>
      </c>
      <c r="CP60" s="44">
        <v>49977</v>
      </c>
      <c r="CQ60" s="46">
        <v>9494</v>
      </c>
      <c r="CR60" s="46">
        <v>49736</v>
      </c>
      <c r="CS60" s="47">
        <v>16940</v>
      </c>
      <c r="CT60" s="47">
        <v>6690</v>
      </c>
      <c r="CU60" s="47">
        <v>19413</v>
      </c>
      <c r="CV60" s="46">
        <v>2706</v>
      </c>
      <c r="CW60" s="46">
        <v>96350</v>
      </c>
      <c r="CX60" s="47">
        <v>21429</v>
      </c>
      <c r="CY60" s="47">
        <v>7920</v>
      </c>
      <c r="CZ60" s="47">
        <v>41791</v>
      </c>
      <c r="DA60" s="46">
        <v>0</v>
      </c>
      <c r="DB60" s="46">
        <v>0</v>
      </c>
      <c r="DC60" s="47">
        <v>0</v>
      </c>
      <c r="DD60" s="47">
        <v>0</v>
      </c>
      <c r="DE60" s="48">
        <v>0</v>
      </c>
      <c r="DF60" s="15"/>
      <c r="DG60" s="15"/>
      <c r="DH60" s="15"/>
      <c r="DI60" s="15"/>
      <c r="DJ60" s="15"/>
      <c r="DK60" s="15"/>
      <c r="DL60" s="15"/>
      <c r="DM60" s="15"/>
    </row>
    <row r="61" spans="2:126" ht="16.5" x14ac:dyDescent="0.3">
      <c r="B61" s="38" t="s">
        <v>140</v>
      </c>
      <c r="C61" s="90">
        <v>45495</v>
      </c>
      <c r="D61" s="90">
        <v>45859</v>
      </c>
      <c r="E61" s="90">
        <v>45321</v>
      </c>
      <c r="F61" s="90">
        <v>45692</v>
      </c>
      <c r="G61" s="90">
        <v>46091</v>
      </c>
      <c r="H61" s="40" t="s">
        <v>155</v>
      </c>
      <c r="I61" s="41" t="s">
        <v>150</v>
      </c>
      <c r="J61" s="110">
        <v>103447</v>
      </c>
      <c r="K61" s="46">
        <v>140554</v>
      </c>
      <c r="L61" s="111">
        <v>107639</v>
      </c>
      <c r="M61" s="46">
        <v>170463</v>
      </c>
      <c r="N61" s="132">
        <v>0</v>
      </c>
      <c r="O61" s="42" t="s">
        <v>30</v>
      </c>
      <c r="P61" s="104">
        <v>31</v>
      </c>
      <c r="Q61" s="110">
        <v>151</v>
      </c>
      <c r="R61" s="46"/>
      <c r="S61" s="46">
        <v>97</v>
      </c>
      <c r="T61" s="132">
        <v>0</v>
      </c>
      <c r="U61" s="42" t="s">
        <v>30</v>
      </c>
      <c r="V61" s="43">
        <v>25749</v>
      </c>
      <c r="W61" s="44">
        <v>18309</v>
      </c>
      <c r="X61" s="44">
        <v>7457</v>
      </c>
      <c r="Y61" s="44">
        <v>27081</v>
      </c>
      <c r="Z61" s="44">
        <v>21614</v>
      </c>
      <c r="AA61" s="44">
        <v>5467</v>
      </c>
      <c r="AB61" s="46">
        <v>76385</v>
      </c>
      <c r="AC61" s="46">
        <v>64446</v>
      </c>
      <c r="AD61" s="46">
        <v>11939</v>
      </c>
      <c r="AE61" s="132">
        <v>0</v>
      </c>
      <c r="AF61" s="132">
        <v>0</v>
      </c>
      <c r="AG61" s="132">
        <v>0</v>
      </c>
      <c r="AH61" s="42" t="s">
        <v>30</v>
      </c>
      <c r="AI61" s="44">
        <v>70482</v>
      </c>
      <c r="AJ61" s="42">
        <v>51070</v>
      </c>
      <c r="AK61" s="110">
        <v>73146</v>
      </c>
      <c r="AL61" s="46">
        <v>109829</v>
      </c>
      <c r="AM61" s="132">
        <v>0</v>
      </c>
      <c r="AN61" s="44" t="s">
        <v>30</v>
      </c>
      <c r="AO61" s="44">
        <v>30733</v>
      </c>
      <c r="AP61" s="46">
        <v>62914</v>
      </c>
      <c r="AQ61" s="132">
        <v>0</v>
      </c>
      <c r="AR61" s="44" t="s">
        <v>30</v>
      </c>
      <c r="AS61" s="44">
        <v>42413</v>
      </c>
      <c r="AT61" s="46">
        <v>46506</v>
      </c>
      <c r="AU61" s="132">
        <v>0</v>
      </c>
      <c r="AV61" s="44" t="s">
        <v>30</v>
      </c>
      <c r="AW61" s="44">
        <v>33916</v>
      </c>
      <c r="AX61" s="46">
        <v>41350</v>
      </c>
      <c r="AY61" s="132">
        <v>0</v>
      </c>
      <c r="AZ61" s="44" t="s">
        <v>30</v>
      </c>
      <c r="BA61" s="44">
        <v>8497</v>
      </c>
      <c r="BB61" s="46">
        <v>5156</v>
      </c>
      <c r="BC61" s="132">
        <v>0</v>
      </c>
      <c r="BD61" s="44" t="s">
        <v>30</v>
      </c>
      <c r="BE61" s="46">
        <v>13087</v>
      </c>
      <c r="BF61" s="132">
        <v>0</v>
      </c>
      <c r="BG61" s="44" t="s">
        <v>30</v>
      </c>
      <c r="BH61" s="46">
        <v>5579</v>
      </c>
      <c r="BI61" s="132">
        <v>0</v>
      </c>
      <c r="BJ61" s="44" t="s">
        <v>30</v>
      </c>
      <c r="BK61" s="46">
        <v>12206</v>
      </c>
      <c r="BL61" s="132">
        <v>0</v>
      </c>
      <c r="BM61" s="42" t="s">
        <v>30</v>
      </c>
      <c r="BN61" s="43">
        <v>70413</v>
      </c>
      <c r="BO61" s="44">
        <v>51051</v>
      </c>
      <c r="BP61" s="44">
        <v>109757</v>
      </c>
      <c r="BQ61" s="44">
        <v>0</v>
      </c>
      <c r="BR61" s="44" t="s">
        <v>30</v>
      </c>
      <c r="BS61" s="44">
        <v>62846</v>
      </c>
      <c r="BT61" s="44">
        <v>0</v>
      </c>
      <c r="BU61" s="44" t="s">
        <v>30</v>
      </c>
      <c r="BV61" s="44">
        <v>46506</v>
      </c>
      <c r="BW61" s="44">
        <v>0</v>
      </c>
      <c r="BX61" s="44" t="s">
        <v>30</v>
      </c>
      <c r="BY61" s="44">
        <v>13082</v>
      </c>
      <c r="BZ61" s="44">
        <v>0</v>
      </c>
      <c r="CA61" s="44" t="s">
        <v>30</v>
      </c>
      <c r="CB61" s="241">
        <v>6016</v>
      </c>
      <c r="CC61" s="227">
        <v>56277.75</v>
      </c>
      <c r="CD61" s="227">
        <v>23443.25</v>
      </c>
      <c r="CE61" s="227">
        <v>11658.25</v>
      </c>
      <c r="CF61" s="227">
        <v>33130.5</v>
      </c>
      <c r="CG61" s="45">
        <v>3006</v>
      </c>
      <c r="CH61" s="44">
        <v>47389</v>
      </c>
      <c r="CI61" s="44">
        <v>18681</v>
      </c>
      <c r="CJ61" s="44">
        <v>12537</v>
      </c>
      <c r="CK61" s="44">
        <v>21834</v>
      </c>
      <c r="CL61" s="44">
        <v>1173</v>
      </c>
      <c r="CM61" s="44">
        <v>57132</v>
      </c>
      <c r="CN61" s="44">
        <v>27044</v>
      </c>
      <c r="CO61" s="44">
        <v>11149</v>
      </c>
      <c r="CP61" s="44">
        <v>44056</v>
      </c>
      <c r="CQ61" s="46">
        <v>17106</v>
      </c>
      <c r="CR61" s="46">
        <v>36121</v>
      </c>
      <c r="CS61" s="47">
        <v>22584</v>
      </c>
      <c r="CT61" s="47">
        <v>9962</v>
      </c>
      <c r="CU61" s="47">
        <v>21866</v>
      </c>
      <c r="CV61" s="46">
        <v>2779</v>
      </c>
      <c r="CW61" s="46">
        <v>84469</v>
      </c>
      <c r="CX61" s="47">
        <v>25464</v>
      </c>
      <c r="CY61" s="47">
        <v>12985</v>
      </c>
      <c r="CZ61" s="47">
        <v>44766</v>
      </c>
      <c r="DA61" s="46">
        <v>0</v>
      </c>
      <c r="DB61" s="46">
        <v>0</v>
      </c>
      <c r="DC61" s="47">
        <v>0</v>
      </c>
      <c r="DD61" s="47">
        <v>0</v>
      </c>
      <c r="DE61" s="48">
        <v>0</v>
      </c>
      <c r="DF61" s="15"/>
      <c r="DG61" s="15"/>
      <c r="DH61" s="15"/>
      <c r="DI61" s="15"/>
      <c r="DJ61" s="15"/>
      <c r="DK61" s="15"/>
      <c r="DL61" s="15"/>
      <c r="DM61" s="15"/>
    </row>
    <row r="62" spans="2:126" ht="17.25" thickBot="1" x14ac:dyDescent="0.35">
      <c r="B62" s="50" t="s">
        <v>140</v>
      </c>
      <c r="C62" s="219">
        <v>45496</v>
      </c>
      <c r="D62" s="219">
        <v>45860</v>
      </c>
      <c r="E62" s="91">
        <v>45322</v>
      </c>
      <c r="F62" s="219">
        <v>45693</v>
      </c>
      <c r="G62" s="219">
        <v>46092</v>
      </c>
      <c r="H62" s="52" t="s">
        <v>156</v>
      </c>
      <c r="I62" s="53" t="s">
        <v>150</v>
      </c>
      <c r="J62" s="112">
        <v>145926</v>
      </c>
      <c r="K62" s="57">
        <v>236718</v>
      </c>
      <c r="L62" s="113">
        <v>133227</v>
      </c>
      <c r="M62" s="57">
        <v>152381</v>
      </c>
      <c r="N62" s="138">
        <v>0</v>
      </c>
      <c r="O62" s="54" t="s">
        <v>30</v>
      </c>
      <c r="P62" s="105">
        <v>23</v>
      </c>
      <c r="Q62" s="112">
        <v>135</v>
      </c>
      <c r="R62" s="57"/>
      <c r="S62" s="57">
        <v>63</v>
      </c>
      <c r="T62" s="138">
        <v>0</v>
      </c>
      <c r="U62" s="54" t="s">
        <v>30</v>
      </c>
      <c r="V62" s="55">
        <v>51088</v>
      </c>
      <c r="W62" s="56">
        <v>44122</v>
      </c>
      <c r="X62" s="56">
        <v>6981</v>
      </c>
      <c r="Y62" s="56">
        <v>39855</v>
      </c>
      <c r="Z62" s="56">
        <v>33254</v>
      </c>
      <c r="AA62" s="56">
        <v>6601</v>
      </c>
      <c r="AB62" s="57">
        <v>68463</v>
      </c>
      <c r="AC62" s="57">
        <v>47137</v>
      </c>
      <c r="AD62" s="57">
        <v>21326</v>
      </c>
      <c r="AE62" s="138">
        <v>0</v>
      </c>
      <c r="AF62" s="138">
        <v>0</v>
      </c>
      <c r="AG62" s="138">
        <v>0</v>
      </c>
      <c r="AH62" s="54" t="s">
        <v>30</v>
      </c>
      <c r="AI62" s="56">
        <v>118139</v>
      </c>
      <c r="AJ62" s="54">
        <v>99208</v>
      </c>
      <c r="AK62" s="112">
        <v>99099</v>
      </c>
      <c r="AL62" s="57">
        <v>101320</v>
      </c>
      <c r="AM62" s="138">
        <v>0</v>
      </c>
      <c r="AN62" s="56" t="s">
        <v>30</v>
      </c>
      <c r="AO62" s="56">
        <v>62108</v>
      </c>
      <c r="AP62" s="57">
        <v>65138</v>
      </c>
      <c r="AQ62" s="138">
        <v>0</v>
      </c>
      <c r="AR62" s="56" t="s">
        <v>30</v>
      </c>
      <c r="AS62" s="56">
        <v>36991</v>
      </c>
      <c r="AT62" s="57">
        <v>35898</v>
      </c>
      <c r="AU62" s="138">
        <v>0</v>
      </c>
      <c r="AV62" s="56" t="s">
        <v>30</v>
      </c>
      <c r="AW62" s="56">
        <v>29123</v>
      </c>
      <c r="AX62" s="57">
        <v>25867</v>
      </c>
      <c r="AY62" s="138">
        <v>0</v>
      </c>
      <c r="AZ62" s="56" t="s">
        <v>30</v>
      </c>
      <c r="BA62" s="56">
        <v>7868</v>
      </c>
      <c r="BB62" s="57">
        <v>10031</v>
      </c>
      <c r="BC62" s="138">
        <v>0</v>
      </c>
      <c r="BD62" s="56" t="s">
        <v>30</v>
      </c>
      <c r="BE62" s="57">
        <v>7416</v>
      </c>
      <c r="BF62" s="138">
        <v>0</v>
      </c>
      <c r="BG62" s="56" t="s">
        <v>30</v>
      </c>
      <c r="BH62" s="57">
        <v>4234</v>
      </c>
      <c r="BI62" s="138">
        <v>0</v>
      </c>
      <c r="BJ62" s="56" t="s">
        <v>30</v>
      </c>
      <c r="BK62" s="57">
        <v>6927</v>
      </c>
      <c r="BL62" s="138">
        <v>0</v>
      </c>
      <c r="BM62" s="54" t="s">
        <v>30</v>
      </c>
      <c r="BN62" s="55">
        <v>118083</v>
      </c>
      <c r="BO62" s="56">
        <v>99187</v>
      </c>
      <c r="BP62" s="56">
        <v>101288</v>
      </c>
      <c r="BQ62" s="56">
        <v>0</v>
      </c>
      <c r="BR62" s="56" t="s">
        <v>30</v>
      </c>
      <c r="BS62" s="56">
        <v>65107</v>
      </c>
      <c r="BT62" s="56">
        <v>0</v>
      </c>
      <c r="BU62" s="56" t="s">
        <v>30</v>
      </c>
      <c r="BV62" s="56">
        <v>35898</v>
      </c>
      <c r="BW62" s="56">
        <v>0</v>
      </c>
      <c r="BX62" s="56" t="s">
        <v>30</v>
      </c>
      <c r="BY62" s="56">
        <v>7412</v>
      </c>
      <c r="BZ62" s="56">
        <v>0</v>
      </c>
      <c r="CA62" s="56" t="s">
        <v>30</v>
      </c>
      <c r="CB62" s="242">
        <v>12483.25</v>
      </c>
      <c r="CC62" s="228">
        <v>80103.75</v>
      </c>
      <c r="CD62" s="228">
        <v>24152.25</v>
      </c>
      <c r="CE62" s="228">
        <v>12922.75</v>
      </c>
      <c r="CF62" s="228">
        <v>37401</v>
      </c>
      <c r="CG62" s="114">
        <v>2801</v>
      </c>
      <c r="CH62" s="56">
        <v>85181</v>
      </c>
      <c r="CI62" s="56">
        <v>19339</v>
      </c>
      <c r="CJ62" s="56">
        <v>15381</v>
      </c>
      <c r="CK62" s="56">
        <v>23224</v>
      </c>
      <c r="CL62" s="56">
        <v>1268</v>
      </c>
      <c r="CM62" s="56">
        <v>127487</v>
      </c>
      <c r="CN62" s="56">
        <v>30244</v>
      </c>
      <c r="CO62" s="56">
        <v>11554</v>
      </c>
      <c r="CP62" s="56">
        <v>66165</v>
      </c>
      <c r="CQ62" s="57">
        <v>43502</v>
      </c>
      <c r="CR62" s="57">
        <v>31268</v>
      </c>
      <c r="CS62" s="58">
        <v>20867</v>
      </c>
      <c r="CT62" s="58">
        <v>12707</v>
      </c>
      <c r="CU62" s="58">
        <v>24883</v>
      </c>
      <c r="CV62" s="57">
        <v>2362</v>
      </c>
      <c r="CW62" s="57">
        <v>76479</v>
      </c>
      <c r="CX62" s="58">
        <v>26159</v>
      </c>
      <c r="CY62" s="58">
        <v>12049</v>
      </c>
      <c r="CZ62" s="58">
        <v>35332</v>
      </c>
      <c r="DA62" s="57">
        <v>0</v>
      </c>
      <c r="DB62" s="57">
        <v>0</v>
      </c>
      <c r="DC62" s="58">
        <v>0</v>
      </c>
      <c r="DD62" s="58">
        <v>0</v>
      </c>
      <c r="DE62" s="59">
        <v>0</v>
      </c>
      <c r="DF62" s="15"/>
      <c r="DG62" s="15"/>
      <c r="DH62" s="15"/>
      <c r="DI62" s="15"/>
      <c r="DJ62" s="15"/>
      <c r="DK62" s="15"/>
      <c r="DL62" s="15"/>
      <c r="DM62" s="15"/>
    </row>
    <row r="63" spans="2:126" ht="16.5" x14ac:dyDescent="0.3">
      <c r="B63" s="60" t="s">
        <v>16</v>
      </c>
      <c r="C63" s="218">
        <v>45497</v>
      </c>
      <c r="D63" s="88">
        <v>45861</v>
      </c>
      <c r="E63" s="218">
        <v>45323</v>
      </c>
      <c r="F63" s="88">
        <v>45694</v>
      </c>
      <c r="G63" s="218">
        <v>46093</v>
      </c>
      <c r="H63" s="62" t="s">
        <v>157</v>
      </c>
      <c r="I63" s="63" t="s">
        <v>158</v>
      </c>
      <c r="J63" s="118">
        <v>169542</v>
      </c>
      <c r="K63" s="67">
        <v>239081</v>
      </c>
      <c r="L63" s="119">
        <v>389918</v>
      </c>
      <c r="M63" s="67">
        <v>157833</v>
      </c>
      <c r="N63" s="139">
        <v>0</v>
      </c>
      <c r="O63" s="64" t="s">
        <v>30</v>
      </c>
      <c r="P63" s="106">
        <v>17</v>
      </c>
      <c r="Q63" s="118">
        <v>74</v>
      </c>
      <c r="R63" s="67"/>
      <c r="S63" s="67">
        <v>50</v>
      </c>
      <c r="T63" s="139">
        <v>0</v>
      </c>
      <c r="U63" s="64" t="s">
        <v>30</v>
      </c>
      <c r="V63" s="65">
        <v>70308</v>
      </c>
      <c r="W63" s="66">
        <v>51614</v>
      </c>
      <c r="X63" s="66">
        <v>18710</v>
      </c>
      <c r="Y63" s="66">
        <v>150465</v>
      </c>
      <c r="Z63" s="66">
        <v>144162</v>
      </c>
      <c r="AA63" s="66">
        <v>6303</v>
      </c>
      <c r="AB63" s="67">
        <v>83171</v>
      </c>
      <c r="AC63" s="67">
        <v>63074</v>
      </c>
      <c r="AD63" s="67">
        <v>20097</v>
      </c>
      <c r="AE63" s="139">
        <v>0</v>
      </c>
      <c r="AF63" s="139">
        <v>0</v>
      </c>
      <c r="AG63" s="139">
        <v>0</v>
      </c>
      <c r="AH63" s="64" t="s">
        <v>30</v>
      </c>
      <c r="AI63" s="66">
        <v>98685</v>
      </c>
      <c r="AJ63" s="64">
        <v>111499</v>
      </c>
      <c r="AK63" s="118">
        <v>350083</v>
      </c>
      <c r="AL63" s="67">
        <v>112453</v>
      </c>
      <c r="AM63" s="139">
        <v>0</v>
      </c>
      <c r="AN63" s="66" t="s">
        <v>30</v>
      </c>
      <c r="AO63" s="66">
        <v>304421</v>
      </c>
      <c r="AP63" s="67">
        <v>96154</v>
      </c>
      <c r="AQ63" s="139">
        <v>0</v>
      </c>
      <c r="AR63" s="66" t="s">
        <v>30</v>
      </c>
      <c r="AS63" s="66">
        <v>45662</v>
      </c>
      <c r="AT63" s="67">
        <v>16025</v>
      </c>
      <c r="AU63" s="139">
        <v>0</v>
      </c>
      <c r="AV63" s="66" t="s">
        <v>30</v>
      </c>
      <c r="AW63" s="66">
        <v>37456</v>
      </c>
      <c r="AX63" s="67">
        <v>12953</v>
      </c>
      <c r="AY63" s="139">
        <v>0</v>
      </c>
      <c r="AZ63" s="66" t="s">
        <v>30</v>
      </c>
      <c r="BA63" s="66">
        <v>8206</v>
      </c>
      <c r="BB63" s="67">
        <v>3072</v>
      </c>
      <c r="BC63" s="139">
        <v>0</v>
      </c>
      <c r="BD63" s="66" t="s">
        <v>30</v>
      </c>
      <c r="BE63" s="67">
        <v>7292</v>
      </c>
      <c r="BF63" s="139">
        <v>0</v>
      </c>
      <c r="BG63" s="66" t="s">
        <v>30</v>
      </c>
      <c r="BH63" s="67">
        <v>4272</v>
      </c>
      <c r="BI63" s="139">
        <v>0</v>
      </c>
      <c r="BJ63" s="66" t="s">
        <v>30</v>
      </c>
      <c r="BK63" s="67">
        <v>7132</v>
      </c>
      <c r="BL63" s="139">
        <v>0</v>
      </c>
      <c r="BM63" s="64" t="s">
        <v>30</v>
      </c>
      <c r="BN63" s="65">
        <v>98658</v>
      </c>
      <c r="BO63" s="66">
        <v>111491</v>
      </c>
      <c r="BP63" s="66">
        <v>112421</v>
      </c>
      <c r="BQ63" s="66">
        <v>0</v>
      </c>
      <c r="BR63" s="66" t="s">
        <v>30</v>
      </c>
      <c r="BS63" s="66">
        <v>96122</v>
      </c>
      <c r="BT63" s="66">
        <v>0</v>
      </c>
      <c r="BU63" s="66" t="s">
        <v>30</v>
      </c>
      <c r="BV63" s="66">
        <v>16025</v>
      </c>
      <c r="BW63" s="66">
        <v>0</v>
      </c>
      <c r="BX63" s="66" t="s">
        <v>30</v>
      </c>
      <c r="BY63" s="66">
        <v>7290</v>
      </c>
      <c r="BZ63" s="66">
        <v>0</v>
      </c>
      <c r="CA63" s="66" t="s">
        <v>30</v>
      </c>
      <c r="CB63" s="243">
        <v>76071.75</v>
      </c>
      <c r="CC63" s="141">
        <v>84701.25</v>
      </c>
      <c r="CD63" s="141">
        <v>23438.25</v>
      </c>
      <c r="CE63" s="141">
        <v>13155.5</v>
      </c>
      <c r="CF63" s="141">
        <v>41726.75</v>
      </c>
      <c r="CG63" s="120">
        <v>4348</v>
      </c>
      <c r="CH63" s="66">
        <v>89983</v>
      </c>
      <c r="CI63" s="66">
        <v>21336</v>
      </c>
      <c r="CJ63" s="66">
        <v>18587</v>
      </c>
      <c r="CK63" s="66">
        <v>35288</v>
      </c>
      <c r="CL63" s="66">
        <v>1441</v>
      </c>
      <c r="CM63" s="66">
        <v>124703</v>
      </c>
      <c r="CN63" s="66">
        <v>28810</v>
      </c>
      <c r="CO63" s="66">
        <v>12505</v>
      </c>
      <c r="CP63" s="66">
        <v>71622</v>
      </c>
      <c r="CQ63" s="67">
        <v>295885</v>
      </c>
      <c r="CR63" s="67">
        <v>32780</v>
      </c>
      <c r="CS63" s="68">
        <v>18485</v>
      </c>
      <c r="CT63" s="68">
        <v>11915</v>
      </c>
      <c r="CU63" s="68">
        <v>30853</v>
      </c>
      <c r="CV63" s="67">
        <v>2613</v>
      </c>
      <c r="CW63" s="67">
        <v>91339</v>
      </c>
      <c r="CX63" s="68">
        <v>25122</v>
      </c>
      <c r="CY63" s="68">
        <v>9615</v>
      </c>
      <c r="CZ63" s="68">
        <v>29144</v>
      </c>
      <c r="DA63" s="67">
        <v>0</v>
      </c>
      <c r="DB63" s="67">
        <v>0</v>
      </c>
      <c r="DC63" s="68">
        <v>0</v>
      </c>
      <c r="DD63" s="68">
        <v>0</v>
      </c>
      <c r="DE63" s="69">
        <v>0</v>
      </c>
      <c r="DF63" s="15"/>
      <c r="DG63" s="15"/>
      <c r="DH63" s="15"/>
      <c r="DI63" s="15"/>
      <c r="DJ63" s="15"/>
      <c r="DK63" s="15"/>
      <c r="DL63" s="15"/>
      <c r="DM63" s="15"/>
    </row>
    <row r="64" spans="2:126" ht="16.5" x14ac:dyDescent="0.3">
      <c r="B64" s="38" t="s">
        <v>16</v>
      </c>
      <c r="C64" s="92">
        <v>45498</v>
      </c>
      <c r="D64" s="90">
        <v>45862</v>
      </c>
      <c r="E64" s="92">
        <v>45324</v>
      </c>
      <c r="F64" s="92">
        <v>45695</v>
      </c>
      <c r="G64" s="92">
        <v>46094</v>
      </c>
      <c r="H64" s="40" t="s">
        <v>159</v>
      </c>
      <c r="I64" s="41" t="s">
        <v>158</v>
      </c>
      <c r="J64" s="110">
        <v>139015</v>
      </c>
      <c r="K64" s="46">
        <v>147679</v>
      </c>
      <c r="L64" s="111">
        <v>256866</v>
      </c>
      <c r="M64" s="46">
        <v>340399</v>
      </c>
      <c r="N64" s="132">
        <v>0</v>
      </c>
      <c r="O64" s="42" t="s">
        <v>30</v>
      </c>
      <c r="P64" s="104">
        <v>35</v>
      </c>
      <c r="Q64" s="110">
        <v>91</v>
      </c>
      <c r="R64" s="46"/>
      <c r="S64" s="125">
        <v>171932</v>
      </c>
      <c r="T64" s="132">
        <v>0</v>
      </c>
      <c r="U64" s="42" t="s">
        <v>30</v>
      </c>
      <c r="V64" s="43">
        <v>35680</v>
      </c>
      <c r="W64" s="44">
        <v>20834</v>
      </c>
      <c r="X64" s="44">
        <v>14865</v>
      </c>
      <c r="Y64" s="44">
        <v>96355</v>
      </c>
      <c r="Z64" s="44">
        <v>91353</v>
      </c>
      <c r="AA64" s="44">
        <v>5002</v>
      </c>
      <c r="AB64" s="46">
        <v>258097</v>
      </c>
      <c r="AC64" s="46">
        <v>243580</v>
      </c>
      <c r="AD64" s="46">
        <v>14517</v>
      </c>
      <c r="AE64" s="132">
        <v>0</v>
      </c>
      <c r="AF64" s="132">
        <v>0</v>
      </c>
      <c r="AG64" s="132">
        <v>0</v>
      </c>
      <c r="AH64" s="42" t="s">
        <v>30</v>
      </c>
      <c r="AI64" s="44">
        <v>84454</v>
      </c>
      <c r="AJ64" s="42">
        <v>64616</v>
      </c>
      <c r="AK64" s="110">
        <v>226162</v>
      </c>
      <c r="AL64" s="46">
        <v>305899</v>
      </c>
      <c r="AM64" s="132">
        <v>0</v>
      </c>
      <c r="AN64" s="44" t="s">
        <v>30</v>
      </c>
      <c r="AO64" s="44">
        <v>196478</v>
      </c>
      <c r="AP64" s="46">
        <v>270401</v>
      </c>
      <c r="AQ64" s="132">
        <v>0</v>
      </c>
      <c r="AR64" s="44" t="s">
        <v>30</v>
      </c>
      <c r="AS64" s="44">
        <v>29684</v>
      </c>
      <c r="AT64" s="46">
        <v>35214</v>
      </c>
      <c r="AU64" s="132">
        <v>0</v>
      </c>
      <c r="AV64" s="44" t="s">
        <v>30</v>
      </c>
      <c r="AW64" s="44">
        <v>16538</v>
      </c>
      <c r="AX64" s="46">
        <v>31614</v>
      </c>
      <c r="AY64" s="132">
        <v>0</v>
      </c>
      <c r="AZ64" s="44" t="s">
        <v>30</v>
      </c>
      <c r="BA64" s="44">
        <v>13146</v>
      </c>
      <c r="BB64" s="46">
        <v>3600</v>
      </c>
      <c r="BC64" s="132">
        <v>0</v>
      </c>
      <c r="BD64" s="44" t="s">
        <v>30</v>
      </c>
      <c r="BE64" s="46">
        <v>6392</v>
      </c>
      <c r="BF64" s="132">
        <v>0</v>
      </c>
      <c r="BG64" s="44" t="s">
        <v>30</v>
      </c>
      <c r="BH64" s="46">
        <v>2973</v>
      </c>
      <c r="BI64" s="132">
        <v>0</v>
      </c>
      <c r="BJ64" s="44" t="s">
        <v>30</v>
      </c>
      <c r="BK64" s="46">
        <v>5801</v>
      </c>
      <c r="BL64" s="132">
        <v>0</v>
      </c>
      <c r="BM64" s="42" t="s">
        <v>30</v>
      </c>
      <c r="BN64" s="43">
        <v>84411</v>
      </c>
      <c r="BO64" s="44">
        <v>64598</v>
      </c>
      <c r="BP64" s="44">
        <v>136725</v>
      </c>
      <c r="BQ64" s="44">
        <v>0</v>
      </c>
      <c r="BR64" s="44" t="s">
        <v>30</v>
      </c>
      <c r="BS64" s="44">
        <v>101227</v>
      </c>
      <c r="BT64" s="44">
        <v>0</v>
      </c>
      <c r="BU64" s="44" t="s">
        <v>30</v>
      </c>
      <c r="BV64" s="44">
        <v>35214</v>
      </c>
      <c r="BW64" s="44">
        <v>0</v>
      </c>
      <c r="BX64" s="44" t="s">
        <v>30</v>
      </c>
      <c r="BY64" s="44">
        <v>6389</v>
      </c>
      <c r="BZ64" s="44">
        <v>0</v>
      </c>
      <c r="CA64" s="44" t="s">
        <v>30</v>
      </c>
      <c r="CB64" s="241">
        <v>91719.75</v>
      </c>
      <c r="CC64" s="227">
        <v>64130</v>
      </c>
      <c r="CD64" s="227">
        <v>21358.25</v>
      </c>
      <c r="CE64" s="227">
        <v>10995</v>
      </c>
      <c r="CF64" s="227">
        <v>32786.75</v>
      </c>
      <c r="CG64" s="45">
        <v>3950</v>
      </c>
      <c r="CH64" s="44">
        <v>75094</v>
      </c>
      <c r="CI64" s="44">
        <v>19073</v>
      </c>
      <c r="CJ64" s="44">
        <v>13978</v>
      </c>
      <c r="CK64" s="44">
        <v>26920</v>
      </c>
      <c r="CL64" s="44">
        <v>1188</v>
      </c>
      <c r="CM64" s="44">
        <v>57677</v>
      </c>
      <c r="CN64" s="44">
        <v>25907</v>
      </c>
      <c r="CO64" s="44">
        <v>11206</v>
      </c>
      <c r="CP64" s="44">
        <v>51701</v>
      </c>
      <c r="CQ64" s="46">
        <v>178850</v>
      </c>
      <c r="CR64" s="46">
        <v>29771</v>
      </c>
      <c r="CS64" s="47">
        <v>16039</v>
      </c>
      <c r="CT64" s="47">
        <v>8880</v>
      </c>
      <c r="CU64" s="47">
        <v>23326</v>
      </c>
      <c r="CV64" s="46">
        <v>182891</v>
      </c>
      <c r="CW64" s="46">
        <v>93978</v>
      </c>
      <c r="CX64" s="47">
        <v>24414</v>
      </c>
      <c r="CY64" s="47">
        <v>9916</v>
      </c>
      <c r="CZ64" s="47">
        <v>29200</v>
      </c>
      <c r="DA64" s="46">
        <v>0</v>
      </c>
      <c r="DB64" s="46">
        <v>0</v>
      </c>
      <c r="DC64" s="47">
        <v>0</v>
      </c>
      <c r="DD64" s="47">
        <v>0</v>
      </c>
      <c r="DE64" s="48">
        <v>0</v>
      </c>
      <c r="DF64" s="15"/>
      <c r="DG64" s="15"/>
      <c r="DH64" s="15"/>
      <c r="DI64" s="15"/>
      <c r="DJ64" s="15"/>
      <c r="DK64" s="15"/>
      <c r="DL64" s="15"/>
      <c r="DM64" s="14"/>
    </row>
    <row r="65" spans="2:116" ht="16.5" x14ac:dyDescent="0.3">
      <c r="B65" s="38" t="s">
        <v>16</v>
      </c>
      <c r="C65" s="92">
        <v>45499</v>
      </c>
      <c r="D65" s="93">
        <v>45863</v>
      </c>
      <c r="E65" s="92">
        <v>45325</v>
      </c>
      <c r="F65" s="92">
        <v>45696</v>
      </c>
      <c r="G65" s="92">
        <v>46095</v>
      </c>
      <c r="H65" s="40" t="s">
        <v>160</v>
      </c>
      <c r="I65" s="41" t="s">
        <v>158</v>
      </c>
      <c r="J65" s="110">
        <v>165131</v>
      </c>
      <c r="K65" s="46">
        <v>338514</v>
      </c>
      <c r="L65" s="111">
        <v>208549</v>
      </c>
      <c r="M65" s="46">
        <v>155004</v>
      </c>
      <c r="N65" s="132">
        <v>0</v>
      </c>
      <c r="O65" s="42" t="s">
        <v>30</v>
      </c>
      <c r="P65" s="104">
        <v>16</v>
      </c>
      <c r="Q65" s="110">
        <v>189670</v>
      </c>
      <c r="R65" s="46"/>
      <c r="S65" s="46">
        <v>180</v>
      </c>
      <c r="T65" s="142">
        <v>0</v>
      </c>
      <c r="U65" s="42" t="s">
        <v>30</v>
      </c>
      <c r="V65" s="43">
        <v>218461</v>
      </c>
      <c r="W65" s="44">
        <v>212004</v>
      </c>
      <c r="X65" s="44">
        <v>6477</v>
      </c>
      <c r="Y65" s="44">
        <v>78320</v>
      </c>
      <c r="Z65" s="44">
        <v>67983</v>
      </c>
      <c r="AA65" s="44">
        <v>10337</v>
      </c>
      <c r="AB65" s="46">
        <v>80506</v>
      </c>
      <c r="AC65" s="46">
        <v>67792</v>
      </c>
      <c r="AD65" s="46">
        <v>12714</v>
      </c>
      <c r="AE65" s="132">
        <v>0</v>
      </c>
      <c r="AF65" s="132">
        <v>0</v>
      </c>
      <c r="AG65" s="132">
        <v>0</v>
      </c>
      <c r="AH65" s="42" t="s">
        <v>30</v>
      </c>
      <c r="AI65" s="44">
        <v>78513</v>
      </c>
      <c r="AJ65" s="42">
        <v>256100</v>
      </c>
      <c r="AK65" s="110">
        <v>171826</v>
      </c>
      <c r="AL65" s="46">
        <v>113749</v>
      </c>
      <c r="AM65" s="132">
        <v>0</v>
      </c>
      <c r="AN65" s="44" t="s">
        <v>30</v>
      </c>
      <c r="AO65" s="44">
        <v>149615</v>
      </c>
      <c r="AP65" s="46">
        <v>67241</v>
      </c>
      <c r="AQ65" s="132">
        <v>0</v>
      </c>
      <c r="AR65" s="44" t="s">
        <v>30</v>
      </c>
      <c r="AS65" s="44">
        <v>22211</v>
      </c>
      <c r="AT65" s="46">
        <v>45924</v>
      </c>
      <c r="AU65" s="132">
        <v>0</v>
      </c>
      <c r="AV65" s="44" t="s">
        <v>30</v>
      </c>
      <c r="AW65" s="44">
        <v>16551</v>
      </c>
      <c r="AX65" s="46">
        <v>42306</v>
      </c>
      <c r="AY65" s="132">
        <v>0</v>
      </c>
      <c r="AZ65" s="44" t="s">
        <v>30</v>
      </c>
      <c r="BA65" s="44">
        <v>5660</v>
      </c>
      <c r="BB65" s="46">
        <v>3618</v>
      </c>
      <c r="BC65" s="132">
        <v>0</v>
      </c>
      <c r="BD65" s="44" t="s">
        <v>30</v>
      </c>
      <c r="BE65" s="46">
        <v>6614</v>
      </c>
      <c r="BF65" s="132">
        <v>0</v>
      </c>
      <c r="BG65" s="44" t="s">
        <v>30</v>
      </c>
      <c r="BH65" s="46">
        <v>3273</v>
      </c>
      <c r="BI65" s="132">
        <v>0</v>
      </c>
      <c r="BJ65" s="44" t="s">
        <v>30</v>
      </c>
      <c r="BK65" s="46">
        <v>5525</v>
      </c>
      <c r="BL65" s="132">
        <v>0</v>
      </c>
      <c r="BM65" s="42" t="s">
        <v>30</v>
      </c>
      <c r="BN65" s="43">
        <v>78477</v>
      </c>
      <c r="BO65" s="44">
        <v>68373</v>
      </c>
      <c r="BP65" s="44">
        <v>113626</v>
      </c>
      <c r="BQ65" s="44">
        <v>0</v>
      </c>
      <c r="BR65" s="44" t="s">
        <v>30</v>
      </c>
      <c r="BS65" s="44">
        <v>67121</v>
      </c>
      <c r="BT65" s="44">
        <v>0</v>
      </c>
      <c r="BU65" s="44" t="s">
        <v>30</v>
      </c>
      <c r="BV65" s="44">
        <v>45924</v>
      </c>
      <c r="BW65" s="44">
        <v>0</v>
      </c>
      <c r="BX65" s="44" t="s">
        <v>30</v>
      </c>
      <c r="BY65" s="44">
        <v>6611</v>
      </c>
      <c r="BZ65" s="44">
        <v>0</v>
      </c>
      <c r="CA65" s="44" t="s">
        <v>30</v>
      </c>
      <c r="CB65" s="241">
        <v>86200</v>
      </c>
      <c r="CC65" s="227">
        <v>69221.25</v>
      </c>
      <c r="CD65" s="227">
        <v>20014.25</v>
      </c>
      <c r="CE65" s="227">
        <v>9942</v>
      </c>
      <c r="CF65" s="227">
        <v>31422</v>
      </c>
      <c r="CG65" s="45">
        <v>9388</v>
      </c>
      <c r="CH65" s="44">
        <v>99684</v>
      </c>
      <c r="CI65" s="44">
        <v>17794</v>
      </c>
      <c r="CJ65" s="44">
        <v>13424</v>
      </c>
      <c r="CK65" s="44">
        <v>24841</v>
      </c>
      <c r="CL65" s="44">
        <v>195640</v>
      </c>
      <c r="CM65" s="44">
        <v>62997</v>
      </c>
      <c r="CN65" s="44">
        <v>24571</v>
      </c>
      <c r="CO65" s="44">
        <v>12038</v>
      </c>
      <c r="CP65" s="44">
        <v>43268</v>
      </c>
      <c r="CQ65" s="46">
        <v>135368</v>
      </c>
      <c r="CR65" s="46">
        <v>22719</v>
      </c>
      <c r="CS65" s="47">
        <v>16083</v>
      </c>
      <c r="CT65" s="47">
        <v>6235</v>
      </c>
      <c r="CU65" s="47">
        <v>28144</v>
      </c>
      <c r="CV65" s="46">
        <v>4404</v>
      </c>
      <c r="CW65" s="46">
        <v>91485</v>
      </c>
      <c r="CX65" s="47">
        <v>21609</v>
      </c>
      <c r="CY65" s="47">
        <v>8071</v>
      </c>
      <c r="CZ65" s="47">
        <v>29435</v>
      </c>
      <c r="DA65" s="46">
        <v>0</v>
      </c>
      <c r="DB65" s="46">
        <v>0</v>
      </c>
      <c r="DC65" s="47">
        <v>0</v>
      </c>
      <c r="DD65" s="47">
        <v>0</v>
      </c>
      <c r="DE65" s="48">
        <v>0</v>
      </c>
      <c r="DF65" s="15"/>
      <c r="DG65" s="15"/>
    </row>
    <row r="66" spans="2:116" ht="16.5" x14ac:dyDescent="0.3">
      <c r="B66" s="38" t="s">
        <v>16</v>
      </c>
      <c r="C66" s="92">
        <v>45500</v>
      </c>
      <c r="D66" s="94">
        <v>45864</v>
      </c>
      <c r="E66" s="92">
        <v>45326</v>
      </c>
      <c r="F66" s="92">
        <v>45697</v>
      </c>
      <c r="G66" s="92">
        <v>46096</v>
      </c>
      <c r="H66" s="40" t="s">
        <v>161</v>
      </c>
      <c r="I66" s="41" t="s">
        <v>158</v>
      </c>
      <c r="J66" s="110">
        <v>107498</v>
      </c>
      <c r="K66" s="46">
        <v>353207</v>
      </c>
      <c r="L66" s="111">
        <v>169685</v>
      </c>
      <c r="M66" s="46">
        <v>142478</v>
      </c>
      <c r="N66" s="132">
        <v>0</v>
      </c>
      <c r="O66" s="42" t="s">
        <v>30</v>
      </c>
      <c r="P66" s="104">
        <v>22</v>
      </c>
      <c r="Q66" s="110">
        <v>189943</v>
      </c>
      <c r="R66" s="46"/>
      <c r="S66" s="46">
        <v>116</v>
      </c>
      <c r="T66" s="132">
        <v>0</v>
      </c>
      <c r="U66" s="42" t="s">
        <v>30</v>
      </c>
      <c r="V66" s="43">
        <v>239291</v>
      </c>
      <c r="W66" s="44">
        <v>232400</v>
      </c>
      <c r="X66" s="44">
        <v>6900</v>
      </c>
      <c r="Y66" s="44">
        <v>63001</v>
      </c>
      <c r="Z66" s="44">
        <v>56705</v>
      </c>
      <c r="AA66" s="44">
        <v>6296</v>
      </c>
      <c r="AB66" s="46">
        <v>82006</v>
      </c>
      <c r="AC66" s="46">
        <v>75124</v>
      </c>
      <c r="AD66" s="46">
        <v>6882</v>
      </c>
      <c r="AE66" s="132">
        <v>0</v>
      </c>
      <c r="AF66" s="132">
        <v>0</v>
      </c>
      <c r="AG66" s="132">
        <v>0</v>
      </c>
      <c r="AH66" s="42" t="s">
        <v>30</v>
      </c>
      <c r="AI66" s="44">
        <v>284174</v>
      </c>
      <c r="AJ66" s="42">
        <v>88839</v>
      </c>
      <c r="AK66" s="110">
        <v>137862</v>
      </c>
      <c r="AL66" s="46">
        <v>110747</v>
      </c>
      <c r="AM66" s="132">
        <v>0</v>
      </c>
      <c r="AN66" s="44" t="s">
        <v>30</v>
      </c>
      <c r="AO66" s="44">
        <v>121996</v>
      </c>
      <c r="AP66" s="46">
        <v>63390</v>
      </c>
      <c r="AQ66" s="132">
        <v>0</v>
      </c>
      <c r="AR66" s="44" t="s">
        <v>30</v>
      </c>
      <c r="AS66" s="44">
        <v>15866</v>
      </c>
      <c r="AT66" s="46">
        <v>46641</v>
      </c>
      <c r="AU66" s="132">
        <v>0</v>
      </c>
      <c r="AV66" s="44" t="s">
        <v>30</v>
      </c>
      <c r="AW66" s="44">
        <v>11652</v>
      </c>
      <c r="AX66" s="46">
        <v>43142</v>
      </c>
      <c r="AY66" s="132">
        <v>0</v>
      </c>
      <c r="AZ66" s="44" t="s">
        <v>30</v>
      </c>
      <c r="BA66" s="44">
        <v>4214</v>
      </c>
      <c r="BB66" s="46">
        <v>3499</v>
      </c>
      <c r="BC66" s="132">
        <v>0</v>
      </c>
      <c r="BD66" s="44" t="s">
        <v>30</v>
      </c>
      <c r="BE66" s="46">
        <v>4556</v>
      </c>
      <c r="BF66" s="132">
        <v>0</v>
      </c>
      <c r="BG66" s="44" t="s">
        <v>30</v>
      </c>
      <c r="BH66" s="46">
        <v>2093</v>
      </c>
      <c r="BI66" s="132">
        <v>0</v>
      </c>
      <c r="BJ66" s="44" t="s">
        <v>30</v>
      </c>
      <c r="BK66" s="46">
        <v>3716</v>
      </c>
      <c r="BL66" s="132">
        <v>0</v>
      </c>
      <c r="BM66" s="42" t="s">
        <v>30</v>
      </c>
      <c r="BN66" s="43">
        <v>98795</v>
      </c>
      <c r="BO66" s="44">
        <v>88516</v>
      </c>
      <c r="BP66" s="44">
        <v>110685</v>
      </c>
      <c r="BQ66" s="44">
        <v>0</v>
      </c>
      <c r="BR66" s="44" t="s">
        <v>30</v>
      </c>
      <c r="BS66" s="44">
        <v>63332</v>
      </c>
      <c r="BT66" s="44">
        <v>0</v>
      </c>
      <c r="BU66" s="44" t="s">
        <v>30</v>
      </c>
      <c r="BV66" s="44">
        <v>46641</v>
      </c>
      <c r="BW66" s="44">
        <v>0</v>
      </c>
      <c r="BX66" s="44" t="s">
        <v>30</v>
      </c>
      <c r="BY66" s="44">
        <v>4554</v>
      </c>
      <c r="BZ66" s="44">
        <v>0</v>
      </c>
      <c r="CA66" s="44" t="s">
        <v>30</v>
      </c>
      <c r="CB66" s="241">
        <v>76484.25</v>
      </c>
      <c r="CC66" s="227">
        <v>61450.25</v>
      </c>
      <c r="CD66" s="227">
        <v>16198.75</v>
      </c>
      <c r="CE66" s="227">
        <v>7661</v>
      </c>
      <c r="CF66" s="227">
        <v>31422.75</v>
      </c>
      <c r="CG66" s="45">
        <v>7832</v>
      </c>
      <c r="CH66" s="44">
        <v>51959</v>
      </c>
      <c r="CI66" s="44">
        <v>13644</v>
      </c>
      <c r="CJ66" s="44">
        <v>8396</v>
      </c>
      <c r="CK66" s="44">
        <v>25667</v>
      </c>
      <c r="CL66" s="44">
        <v>188782</v>
      </c>
      <c r="CM66" s="44">
        <v>88378</v>
      </c>
      <c r="CN66" s="44">
        <v>19672</v>
      </c>
      <c r="CO66" s="44">
        <v>10377</v>
      </c>
      <c r="CP66" s="44">
        <v>45998</v>
      </c>
      <c r="CQ66" s="46">
        <v>107332</v>
      </c>
      <c r="CR66" s="46">
        <v>11811</v>
      </c>
      <c r="CS66" s="47">
        <v>12966</v>
      </c>
      <c r="CT66" s="47">
        <v>5066</v>
      </c>
      <c r="CU66" s="47">
        <v>32510</v>
      </c>
      <c r="CV66" s="46">
        <v>1991</v>
      </c>
      <c r="CW66" s="46">
        <v>93653</v>
      </c>
      <c r="CX66" s="47">
        <v>18513</v>
      </c>
      <c r="CY66" s="47">
        <v>6805</v>
      </c>
      <c r="CZ66" s="47">
        <v>21516</v>
      </c>
      <c r="DA66" s="46">
        <v>0</v>
      </c>
      <c r="DB66" s="46">
        <v>0</v>
      </c>
      <c r="DC66" s="47">
        <v>0</v>
      </c>
      <c r="DD66" s="47">
        <v>0</v>
      </c>
      <c r="DE66" s="48">
        <v>0</v>
      </c>
      <c r="DF66" s="15"/>
      <c r="DG66" s="15"/>
      <c r="DH66" s="30"/>
      <c r="DI66" s="30"/>
      <c r="DJ66" s="30"/>
      <c r="DK66" s="30"/>
      <c r="DL66" s="30"/>
    </row>
    <row r="67" spans="2:116" ht="16.5" x14ac:dyDescent="0.3">
      <c r="B67" s="38" t="s">
        <v>16</v>
      </c>
      <c r="C67" s="92">
        <v>45501</v>
      </c>
      <c r="D67" s="94">
        <v>45865</v>
      </c>
      <c r="E67" s="92">
        <v>45327</v>
      </c>
      <c r="F67" s="92">
        <v>45698</v>
      </c>
      <c r="G67" s="92">
        <v>46097</v>
      </c>
      <c r="H67" s="40" t="s">
        <v>162</v>
      </c>
      <c r="I67" s="41" t="s">
        <v>158</v>
      </c>
      <c r="J67" s="110">
        <v>168729</v>
      </c>
      <c r="K67" s="46">
        <v>359043</v>
      </c>
      <c r="L67" s="111">
        <v>161328</v>
      </c>
      <c r="M67" s="46">
        <v>306665</v>
      </c>
      <c r="N67" s="132">
        <v>0</v>
      </c>
      <c r="O67" s="42" t="s">
        <v>30</v>
      </c>
      <c r="P67" s="104">
        <v>16</v>
      </c>
      <c r="Q67" s="110">
        <v>189794</v>
      </c>
      <c r="R67" s="46"/>
      <c r="S67" s="125">
        <v>173984</v>
      </c>
      <c r="T67" s="132">
        <v>0</v>
      </c>
      <c r="U67" s="42" t="s">
        <v>30</v>
      </c>
      <c r="V67" s="43">
        <v>236975</v>
      </c>
      <c r="W67" s="44">
        <v>230246</v>
      </c>
      <c r="X67" s="44">
        <v>6743</v>
      </c>
      <c r="Y67" s="44">
        <v>53648</v>
      </c>
      <c r="Z67" s="44">
        <v>49505</v>
      </c>
      <c r="AA67" s="44">
        <v>4143</v>
      </c>
      <c r="AB67" s="46">
        <v>242832</v>
      </c>
      <c r="AC67" s="46">
        <v>230738</v>
      </c>
      <c r="AD67" s="46">
        <v>12094</v>
      </c>
      <c r="AE67" s="132">
        <v>0</v>
      </c>
      <c r="AF67" s="132">
        <v>0</v>
      </c>
      <c r="AG67" s="132">
        <v>0</v>
      </c>
      <c r="AH67" s="42" t="s">
        <v>30</v>
      </c>
      <c r="AI67" s="44">
        <v>112891</v>
      </c>
      <c r="AJ67" s="42">
        <v>297102</v>
      </c>
      <c r="AK67" s="110">
        <v>134357</v>
      </c>
      <c r="AL67" s="46">
        <v>272754</v>
      </c>
      <c r="AM67" s="132">
        <v>0</v>
      </c>
      <c r="AN67" s="44" t="s">
        <v>30</v>
      </c>
      <c r="AO67" s="44">
        <v>110986</v>
      </c>
      <c r="AP67" s="46">
        <v>227639</v>
      </c>
      <c r="AQ67" s="132">
        <v>0</v>
      </c>
      <c r="AR67" s="44" t="s">
        <v>30</v>
      </c>
      <c r="AS67" s="44">
        <v>23371</v>
      </c>
      <c r="AT67" s="46">
        <v>44083</v>
      </c>
      <c r="AU67" s="132">
        <v>0</v>
      </c>
      <c r="AV67" s="44" t="s">
        <v>30</v>
      </c>
      <c r="AW67" s="44">
        <v>16466</v>
      </c>
      <c r="AX67" s="46">
        <v>40768</v>
      </c>
      <c r="AY67" s="132">
        <v>0</v>
      </c>
      <c r="AZ67" s="44" t="s">
        <v>30</v>
      </c>
      <c r="BA67" s="44">
        <v>6905</v>
      </c>
      <c r="BB67" s="46">
        <v>3315</v>
      </c>
      <c r="BC67" s="132">
        <v>0</v>
      </c>
      <c r="BD67" s="44" t="s">
        <v>30</v>
      </c>
      <c r="BE67" s="46">
        <v>3937</v>
      </c>
      <c r="BF67" s="132">
        <v>0</v>
      </c>
      <c r="BG67" s="44" t="s">
        <v>30</v>
      </c>
      <c r="BH67" s="46">
        <v>1994</v>
      </c>
      <c r="BI67" s="132">
        <v>0</v>
      </c>
      <c r="BJ67" s="44" t="s">
        <v>30</v>
      </c>
      <c r="BK67" s="46">
        <v>2865</v>
      </c>
      <c r="BL67" s="132">
        <v>0</v>
      </c>
      <c r="BM67" s="42" t="s">
        <v>30</v>
      </c>
      <c r="BN67" s="43">
        <v>112530</v>
      </c>
      <c r="BO67" s="44">
        <v>113429</v>
      </c>
      <c r="BP67" s="44">
        <v>100864</v>
      </c>
      <c r="BQ67" s="44">
        <v>0</v>
      </c>
      <c r="BR67" s="44" t="s">
        <v>30</v>
      </c>
      <c r="BS67" s="44">
        <v>57275</v>
      </c>
      <c r="BT67" s="44">
        <v>0</v>
      </c>
      <c r="BU67" s="44" t="s">
        <v>30</v>
      </c>
      <c r="BV67" s="44">
        <v>44083</v>
      </c>
      <c r="BW67" s="44">
        <v>0</v>
      </c>
      <c r="BX67" s="44" t="s">
        <v>30</v>
      </c>
      <c r="BY67" s="44">
        <v>3936</v>
      </c>
      <c r="BZ67" s="44">
        <v>0</v>
      </c>
      <c r="CA67" s="44" t="s">
        <v>30</v>
      </c>
      <c r="CB67" s="241">
        <v>119356.5</v>
      </c>
      <c r="CC67" s="227">
        <v>76362.25</v>
      </c>
      <c r="CD67" s="227">
        <v>16513.25</v>
      </c>
      <c r="CE67" s="227">
        <v>7803</v>
      </c>
      <c r="CF67" s="227">
        <v>28906.25</v>
      </c>
      <c r="CG67" s="45">
        <v>19436</v>
      </c>
      <c r="CH67" s="44">
        <v>97238</v>
      </c>
      <c r="CI67" s="44">
        <v>13226</v>
      </c>
      <c r="CJ67" s="44">
        <v>6502</v>
      </c>
      <c r="CK67" s="44">
        <v>32327</v>
      </c>
      <c r="CL67" s="44">
        <v>184755</v>
      </c>
      <c r="CM67" s="44">
        <v>105536</v>
      </c>
      <c r="CN67" s="44">
        <v>18791</v>
      </c>
      <c r="CO67" s="44">
        <v>9053</v>
      </c>
      <c r="CP67" s="44">
        <v>40908</v>
      </c>
      <c r="CQ67" s="46">
        <v>97712</v>
      </c>
      <c r="CR67" s="46">
        <v>20184</v>
      </c>
      <c r="CS67" s="47">
        <v>14608</v>
      </c>
      <c r="CT67" s="47">
        <v>6903</v>
      </c>
      <c r="CU67" s="47">
        <v>21921</v>
      </c>
      <c r="CV67" s="46">
        <v>175523</v>
      </c>
      <c r="CW67" s="46">
        <v>82491</v>
      </c>
      <c r="CX67" s="47">
        <v>19428</v>
      </c>
      <c r="CY67" s="47">
        <v>8754</v>
      </c>
      <c r="CZ67" s="47">
        <v>20469</v>
      </c>
      <c r="DA67" s="46">
        <v>0</v>
      </c>
      <c r="DB67" s="46">
        <v>0</v>
      </c>
      <c r="DC67" s="47">
        <v>0</v>
      </c>
      <c r="DD67" s="47">
        <v>0</v>
      </c>
      <c r="DE67" s="48">
        <v>0</v>
      </c>
      <c r="DF67" s="15"/>
      <c r="DG67" s="15"/>
      <c r="DH67" s="15"/>
      <c r="DI67" s="15"/>
      <c r="DJ67" s="15"/>
      <c r="DK67" s="15"/>
    </row>
    <row r="68" spans="2:116" ht="16.5" x14ac:dyDescent="0.3">
      <c r="B68" s="38" t="s">
        <v>16</v>
      </c>
      <c r="C68" s="92">
        <v>45502</v>
      </c>
      <c r="D68" s="94">
        <v>45866</v>
      </c>
      <c r="E68" s="92">
        <v>45328</v>
      </c>
      <c r="F68" s="92">
        <v>45699</v>
      </c>
      <c r="G68" s="92">
        <v>46098</v>
      </c>
      <c r="H68" s="40" t="s">
        <v>163</v>
      </c>
      <c r="I68" s="41" t="s">
        <v>158</v>
      </c>
      <c r="J68" s="110">
        <v>87615</v>
      </c>
      <c r="K68" s="46">
        <v>203594</v>
      </c>
      <c r="L68" s="111">
        <v>175180</v>
      </c>
      <c r="M68" s="46">
        <v>146090</v>
      </c>
      <c r="N68" s="132">
        <v>0</v>
      </c>
      <c r="O68" s="42" t="s">
        <v>30</v>
      </c>
      <c r="P68" s="104">
        <v>19</v>
      </c>
      <c r="Q68" s="110">
        <v>602</v>
      </c>
      <c r="R68" s="46"/>
      <c r="S68" s="46">
        <v>319</v>
      </c>
      <c r="T68" s="142">
        <v>0</v>
      </c>
      <c r="U68" s="42" t="s">
        <v>30</v>
      </c>
      <c r="V68" s="43">
        <v>48859</v>
      </c>
      <c r="W68" s="44">
        <v>25648</v>
      </c>
      <c r="X68" s="44">
        <v>23268</v>
      </c>
      <c r="Y68" s="44">
        <v>75437</v>
      </c>
      <c r="Z68" s="44">
        <v>70455</v>
      </c>
      <c r="AA68" s="44">
        <v>4982</v>
      </c>
      <c r="AB68" s="46">
        <v>65194</v>
      </c>
      <c r="AC68" s="46">
        <v>56880</v>
      </c>
      <c r="AD68" s="46">
        <v>8314</v>
      </c>
      <c r="AE68" s="132">
        <v>0</v>
      </c>
      <c r="AF68" s="132">
        <v>0</v>
      </c>
      <c r="AG68" s="132">
        <v>0</v>
      </c>
      <c r="AH68" s="42" t="s">
        <v>30</v>
      </c>
      <c r="AI68" s="44">
        <v>126441</v>
      </c>
      <c r="AJ68" s="42">
        <v>106110</v>
      </c>
      <c r="AK68" s="110">
        <v>145306</v>
      </c>
      <c r="AL68" s="46">
        <v>102995</v>
      </c>
      <c r="AM68" s="132">
        <v>0</v>
      </c>
      <c r="AN68" s="44" t="s">
        <v>30</v>
      </c>
      <c r="AO68" s="44">
        <v>107829</v>
      </c>
      <c r="AP68" s="46">
        <v>70930</v>
      </c>
      <c r="AQ68" s="132">
        <v>0</v>
      </c>
      <c r="AR68" s="44" t="s">
        <v>30</v>
      </c>
      <c r="AS68" s="44">
        <v>37477</v>
      </c>
      <c r="AT68" s="46">
        <v>30932</v>
      </c>
      <c r="AU68" s="132">
        <v>0</v>
      </c>
      <c r="AV68" s="44" t="s">
        <v>30</v>
      </c>
      <c r="AW68" s="44">
        <v>21367</v>
      </c>
      <c r="AX68" s="46">
        <v>27913</v>
      </c>
      <c r="AY68" s="132">
        <v>0</v>
      </c>
      <c r="AZ68" s="44" t="s">
        <v>30</v>
      </c>
      <c r="BA68" s="44">
        <v>16110</v>
      </c>
      <c r="BB68" s="46">
        <v>3019</v>
      </c>
      <c r="BC68" s="132">
        <v>0</v>
      </c>
      <c r="BD68" s="44" t="s">
        <v>30</v>
      </c>
      <c r="BE68" s="46">
        <v>4752</v>
      </c>
      <c r="BF68" s="132">
        <v>0</v>
      </c>
      <c r="BG68" s="44" t="s">
        <v>30</v>
      </c>
      <c r="BH68" s="46">
        <v>2588</v>
      </c>
      <c r="BI68" s="132">
        <v>0</v>
      </c>
      <c r="BJ68" s="44" t="s">
        <v>30</v>
      </c>
      <c r="BK68" s="46">
        <v>3875</v>
      </c>
      <c r="BL68" s="132">
        <v>0</v>
      </c>
      <c r="BM68" s="42" t="s">
        <v>30</v>
      </c>
      <c r="BN68" s="43">
        <v>126382</v>
      </c>
      <c r="BO68" s="44">
        <v>105831</v>
      </c>
      <c r="BP68" s="44">
        <v>102846</v>
      </c>
      <c r="BQ68" s="44">
        <v>0</v>
      </c>
      <c r="BR68" s="44" t="s">
        <v>30</v>
      </c>
      <c r="BS68" s="44">
        <v>70782</v>
      </c>
      <c r="BT68" s="44">
        <v>0</v>
      </c>
      <c r="BU68" s="44" t="s">
        <v>30</v>
      </c>
      <c r="BV68" s="44">
        <v>30932</v>
      </c>
      <c r="BW68" s="44">
        <v>0</v>
      </c>
      <c r="BX68" s="44" t="s">
        <v>30</v>
      </c>
      <c r="BY68" s="44">
        <v>4749</v>
      </c>
      <c r="BZ68" s="44">
        <v>0</v>
      </c>
      <c r="CA68" s="44" t="s">
        <v>30</v>
      </c>
      <c r="CB68" s="241">
        <v>29918.5</v>
      </c>
      <c r="CC68" s="227">
        <v>61522</v>
      </c>
      <c r="CD68" s="227">
        <v>17744.25</v>
      </c>
      <c r="CE68" s="227">
        <v>11166</v>
      </c>
      <c r="CF68" s="227">
        <v>32769</v>
      </c>
      <c r="CG68" s="45">
        <v>4621</v>
      </c>
      <c r="CH68" s="44">
        <v>25662</v>
      </c>
      <c r="CI68" s="44">
        <v>14494</v>
      </c>
      <c r="CJ68" s="44">
        <v>10608</v>
      </c>
      <c r="CK68" s="44">
        <v>32230</v>
      </c>
      <c r="CL68" s="44">
        <v>21553</v>
      </c>
      <c r="CM68" s="44">
        <v>102722</v>
      </c>
      <c r="CN68" s="44">
        <v>22311</v>
      </c>
      <c r="CO68" s="44">
        <v>14099</v>
      </c>
      <c r="CP68" s="44">
        <v>42909</v>
      </c>
      <c r="CQ68" s="46">
        <v>91460</v>
      </c>
      <c r="CR68" s="46">
        <v>36809</v>
      </c>
      <c r="CS68" s="47">
        <v>14379</v>
      </c>
      <c r="CT68" s="47">
        <v>8261</v>
      </c>
      <c r="CU68" s="47">
        <v>24271</v>
      </c>
      <c r="CV68" s="46">
        <v>2040</v>
      </c>
      <c r="CW68" s="46">
        <v>80895</v>
      </c>
      <c r="CX68" s="47">
        <v>19793</v>
      </c>
      <c r="CY68" s="47">
        <v>11696</v>
      </c>
      <c r="CZ68" s="47">
        <v>31666</v>
      </c>
      <c r="DA68" s="46">
        <v>0</v>
      </c>
      <c r="DB68" s="46">
        <v>0</v>
      </c>
      <c r="DC68" s="47">
        <v>0</v>
      </c>
      <c r="DD68" s="47">
        <v>0</v>
      </c>
      <c r="DE68" s="48">
        <v>0</v>
      </c>
      <c r="DF68" s="15"/>
      <c r="DG68" s="15"/>
      <c r="DH68" s="15"/>
      <c r="DI68" s="15"/>
      <c r="DJ68" s="15"/>
      <c r="DK68" s="15"/>
    </row>
    <row r="69" spans="2:116" ht="16.5" x14ac:dyDescent="0.3">
      <c r="B69" s="38" t="s">
        <v>16</v>
      </c>
      <c r="C69" s="92">
        <v>45503</v>
      </c>
      <c r="D69" s="94">
        <v>45867</v>
      </c>
      <c r="E69" s="92">
        <v>45329</v>
      </c>
      <c r="F69" s="92">
        <v>45700</v>
      </c>
      <c r="G69" s="92">
        <v>46099</v>
      </c>
      <c r="H69" s="40" t="s">
        <v>164</v>
      </c>
      <c r="I69" s="41" t="s">
        <v>158</v>
      </c>
      <c r="J69" s="110">
        <v>159963</v>
      </c>
      <c r="K69" s="46">
        <v>246391</v>
      </c>
      <c r="L69" s="111">
        <v>214369</v>
      </c>
      <c r="M69" s="46">
        <v>149769</v>
      </c>
      <c r="N69" s="132">
        <v>0</v>
      </c>
      <c r="O69" s="42" t="s">
        <v>30</v>
      </c>
      <c r="P69" s="104">
        <v>23</v>
      </c>
      <c r="Q69" s="110">
        <v>193</v>
      </c>
      <c r="R69" s="46"/>
      <c r="S69" s="46">
        <v>5573</v>
      </c>
      <c r="T69" s="132">
        <v>0</v>
      </c>
      <c r="U69" s="42" t="s">
        <v>30</v>
      </c>
      <c r="V69" s="43">
        <v>81681</v>
      </c>
      <c r="W69" s="44">
        <v>60678</v>
      </c>
      <c r="X69" s="44">
        <v>21021</v>
      </c>
      <c r="Y69" s="44">
        <v>75701</v>
      </c>
      <c r="Z69" s="44">
        <v>69663</v>
      </c>
      <c r="AA69" s="44">
        <v>6038</v>
      </c>
      <c r="AB69" s="46">
        <v>67036</v>
      </c>
      <c r="AC69" s="46">
        <v>58429</v>
      </c>
      <c r="AD69" s="46">
        <v>8607</v>
      </c>
      <c r="AE69" s="132">
        <v>0</v>
      </c>
      <c r="AF69" s="132">
        <v>0</v>
      </c>
      <c r="AG69" s="132">
        <v>0</v>
      </c>
      <c r="AH69" s="42" t="s">
        <v>30</v>
      </c>
      <c r="AI69" s="44">
        <v>149566</v>
      </c>
      <c r="AJ69" s="42">
        <v>142638</v>
      </c>
      <c r="AK69" s="110">
        <v>185769</v>
      </c>
      <c r="AL69" s="46">
        <v>106597</v>
      </c>
      <c r="AM69" s="132">
        <v>0</v>
      </c>
      <c r="AN69" s="44" t="s">
        <v>30</v>
      </c>
      <c r="AO69" s="44">
        <v>120363</v>
      </c>
      <c r="AP69" s="46">
        <v>76163</v>
      </c>
      <c r="AQ69" s="132">
        <v>0</v>
      </c>
      <c r="AR69" s="44" t="s">
        <v>30</v>
      </c>
      <c r="AS69" s="44">
        <v>65406</v>
      </c>
      <c r="AT69" s="46">
        <v>29166</v>
      </c>
      <c r="AU69" s="132">
        <v>0</v>
      </c>
      <c r="AV69" s="44" t="s">
        <v>30</v>
      </c>
      <c r="AW69" s="44">
        <v>55007</v>
      </c>
      <c r="AX69" s="46">
        <v>25762</v>
      </c>
      <c r="AY69" s="132">
        <v>0</v>
      </c>
      <c r="AZ69" s="44" t="s">
        <v>30</v>
      </c>
      <c r="BA69" s="44">
        <v>10399</v>
      </c>
      <c r="BB69" s="46">
        <v>3404</v>
      </c>
      <c r="BC69" s="132">
        <v>0</v>
      </c>
      <c r="BD69" s="44" t="s">
        <v>30</v>
      </c>
      <c r="BE69" s="46">
        <v>4570</v>
      </c>
      <c r="BF69" s="132">
        <v>0</v>
      </c>
      <c r="BG69" s="44" t="s">
        <v>30</v>
      </c>
      <c r="BH69" s="46">
        <v>2352</v>
      </c>
      <c r="BI69" s="132">
        <v>0</v>
      </c>
      <c r="BJ69" s="44" t="s">
        <v>30</v>
      </c>
      <c r="BK69" s="46">
        <v>3846</v>
      </c>
      <c r="BL69" s="132">
        <v>0</v>
      </c>
      <c r="BM69" s="42" t="s">
        <v>30</v>
      </c>
      <c r="BN69" s="43">
        <v>149516</v>
      </c>
      <c r="BO69" s="44">
        <v>142565</v>
      </c>
      <c r="BP69" s="44">
        <v>101586</v>
      </c>
      <c r="BQ69" s="44">
        <v>0</v>
      </c>
      <c r="BR69" s="44" t="s">
        <v>30</v>
      </c>
      <c r="BS69" s="44">
        <v>71218</v>
      </c>
      <c r="BT69" s="44">
        <v>0</v>
      </c>
      <c r="BU69" s="44" t="s">
        <v>30</v>
      </c>
      <c r="BV69" s="44">
        <v>29166</v>
      </c>
      <c r="BW69" s="44">
        <v>0</v>
      </c>
      <c r="BX69" s="44" t="s">
        <v>30</v>
      </c>
      <c r="BY69" s="44">
        <v>4567</v>
      </c>
      <c r="BZ69" s="44">
        <v>0</v>
      </c>
      <c r="CA69" s="44" t="s">
        <v>30</v>
      </c>
      <c r="CB69" s="241">
        <v>33052.5</v>
      </c>
      <c r="CC69" s="227">
        <v>90169.75</v>
      </c>
      <c r="CD69" s="227">
        <v>16582</v>
      </c>
      <c r="CE69" s="227">
        <v>11852.25</v>
      </c>
      <c r="CF69" s="227">
        <v>40966.5</v>
      </c>
      <c r="CG69" s="45">
        <v>3509</v>
      </c>
      <c r="CH69" s="44">
        <v>82967</v>
      </c>
      <c r="CI69" s="44">
        <v>14393</v>
      </c>
      <c r="CJ69" s="44">
        <v>12323</v>
      </c>
      <c r="CK69" s="44">
        <v>46771</v>
      </c>
      <c r="CL69" s="44">
        <v>9051</v>
      </c>
      <c r="CM69" s="44">
        <v>135927</v>
      </c>
      <c r="CN69" s="44">
        <v>20529</v>
      </c>
      <c r="CO69" s="44">
        <v>16710</v>
      </c>
      <c r="CP69" s="44">
        <v>64174</v>
      </c>
      <c r="CQ69" s="46">
        <v>117678</v>
      </c>
      <c r="CR69" s="46">
        <v>55228</v>
      </c>
      <c r="CS69" s="47">
        <v>12790</v>
      </c>
      <c r="CT69" s="47">
        <v>6325</v>
      </c>
      <c r="CU69" s="47">
        <v>22348</v>
      </c>
      <c r="CV69" s="46">
        <v>1972</v>
      </c>
      <c r="CW69" s="46">
        <v>86557</v>
      </c>
      <c r="CX69" s="47">
        <v>18616</v>
      </c>
      <c r="CY69" s="47">
        <v>12051</v>
      </c>
      <c r="CZ69" s="47">
        <v>30573</v>
      </c>
      <c r="DA69" s="46">
        <v>0</v>
      </c>
      <c r="DB69" s="46">
        <v>0</v>
      </c>
      <c r="DC69" s="47">
        <v>0</v>
      </c>
      <c r="DD69" s="47">
        <v>0</v>
      </c>
      <c r="DE69" s="48">
        <v>0</v>
      </c>
      <c r="DF69" s="15"/>
      <c r="DG69" s="15"/>
      <c r="DH69" s="15"/>
      <c r="DI69" s="15"/>
      <c r="DJ69" s="15"/>
      <c r="DK69" s="15"/>
    </row>
    <row r="70" spans="2:116" ht="16.5" x14ac:dyDescent="0.3">
      <c r="B70" s="38" t="s">
        <v>16</v>
      </c>
      <c r="C70" s="92">
        <v>45504</v>
      </c>
      <c r="D70" s="94">
        <v>45868</v>
      </c>
      <c r="E70" s="92">
        <v>45330</v>
      </c>
      <c r="F70" s="92">
        <v>45701</v>
      </c>
      <c r="G70" s="92">
        <v>46100</v>
      </c>
      <c r="H70" s="40" t="s">
        <v>165</v>
      </c>
      <c r="I70" s="41" t="s">
        <v>166</v>
      </c>
      <c r="J70" s="110">
        <v>136472</v>
      </c>
      <c r="K70" s="46">
        <v>387528</v>
      </c>
      <c r="L70" s="111">
        <v>185462</v>
      </c>
      <c r="M70" s="46">
        <v>297165</v>
      </c>
      <c r="N70" s="132">
        <v>0</v>
      </c>
      <c r="O70" s="42" t="s">
        <v>30</v>
      </c>
      <c r="P70" s="104">
        <v>20</v>
      </c>
      <c r="Q70" s="110">
        <v>188924</v>
      </c>
      <c r="R70" s="46"/>
      <c r="S70" s="125">
        <v>171127</v>
      </c>
      <c r="T70" s="132">
        <v>0</v>
      </c>
      <c r="U70" s="42" t="s">
        <v>30</v>
      </c>
      <c r="V70" s="43">
        <v>238448</v>
      </c>
      <c r="W70" s="44">
        <v>224435</v>
      </c>
      <c r="X70" s="44">
        <v>14089</v>
      </c>
      <c r="Y70" s="44">
        <v>52054</v>
      </c>
      <c r="Z70" s="44">
        <v>46348</v>
      </c>
      <c r="AA70" s="44">
        <v>5706</v>
      </c>
      <c r="AB70" s="46">
        <v>227898</v>
      </c>
      <c r="AC70" s="46">
        <v>220652</v>
      </c>
      <c r="AD70" s="46">
        <v>7246</v>
      </c>
      <c r="AE70" s="132">
        <v>0</v>
      </c>
      <c r="AF70" s="132">
        <v>0</v>
      </c>
      <c r="AG70" s="132">
        <v>0</v>
      </c>
      <c r="AH70" s="42" t="s">
        <v>30</v>
      </c>
      <c r="AI70" s="44">
        <v>94655</v>
      </c>
      <c r="AJ70" s="42">
        <v>86472</v>
      </c>
      <c r="AK70" s="110">
        <v>149985</v>
      </c>
      <c r="AL70" s="46">
        <v>271890</v>
      </c>
      <c r="AM70" s="132">
        <v>0</v>
      </c>
      <c r="AN70" s="44" t="s">
        <v>30</v>
      </c>
      <c r="AO70" s="44">
        <v>90199</v>
      </c>
      <c r="AP70" s="46">
        <v>241918</v>
      </c>
      <c r="AQ70" s="132">
        <v>0</v>
      </c>
      <c r="AR70" s="44" t="s">
        <v>30</v>
      </c>
      <c r="AS70" s="44">
        <v>59786</v>
      </c>
      <c r="AT70" s="46">
        <v>28695</v>
      </c>
      <c r="AU70" s="132">
        <v>0</v>
      </c>
      <c r="AV70" s="44" t="s">
        <v>30</v>
      </c>
      <c r="AW70" s="44">
        <v>49028</v>
      </c>
      <c r="AX70" s="46">
        <v>26286</v>
      </c>
      <c r="AY70" s="132">
        <v>0</v>
      </c>
      <c r="AZ70" s="44" t="s">
        <v>30</v>
      </c>
      <c r="BA70" s="44">
        <v>10758</v>
      </c>
      <c r="BB70" s="46">
        <v>2409</v>
      </c>
      <c r="BC70" s="132">
        <v>0</v>
      </c>
      <c r="BD70" s="44" t="s">
        <v>30</v>
      </c>
      <c r="BE70" s="46">
        <v>4576</v>
      </c>
      <c r="BF70" s="132">
        <v>0</v>
      </c>
      <c r="BG70" s="44" t="s">
        <v>30</v>
      </c>
      <c r="BH70" s="46">
        <v>2354</v>
      </c>
      <c r="BI70" s="132">
        <v>0</v>
      </c>
      <c r="BJ70" s="44" t="s">
        <v>30</v>
      </c>
      <c r="BK70" s="46">
        <v>3525</v>
      </c>
      <c r="BL70" s="132">
        <v>0</v>
      </c>
      <c r="BM70" s="42" t="s">
        <v>30</v>
      </c>
      <c r="BN70" s="43">
        <v>94625</v>
      </c>
      <c r="BO70" s="44">
        <v>86437</v>
      </c>
      <c r="BP70" s="44">
        <v>101672</v>
      </c>
      <c r="BQ70" s="44">
        <v>0</v>
      </c>
      <c r="BR70" s="44" t="s">
        <v>30</v>
      </c>
      <c r="BS70" s="44">
        <v>72941</v>
      </c>
      <c r="BT70" s="44">
        <v>0</v>
      </c>
      <c r="BU70" s="44" t="s">
        <v>30</v>
      </c>
      <c r="BV70" s="44">
        <v>28695</v>
      </c>
      <c r="BW70" s="44">
        <v>0</v>
      </c>
      <c r="BX70" s="44" t="s">
        <v>30</v>
      </c>
      <c r="BY70" s="44">
        <v>4574</v>
      </c>
      <c r="BZ70" s="44">
        <v>0</v>
      </c>
      <c r="CA70" s="44" t="s">
        <v>30</v>
      </c>
      <c r="CB70" s="241">
        <v>107463.75</v>
      </c>
      <c r="CC70" s="227">
        <v>77497.5</v>
      </c>
      <c r="CD70" s="227">
        <v>15955.75</v>
      </c>
      <c r="CE70" s="227">
        <v>11517.25</v>
      </c>
      <c r="CF70" s="227">
        <v>39222.5</v>
      </c>
      <c r="CG70" s="45">
        <v>2751</v>
      </c>
      <c r="CH70" s="44">
        <v>70787</v>
      </c>
      <c r="CI70" s="44">
        <v>15418</v>
      </c>
      <c r="CJ70" s="44">
        <v>14551</v>
      </c>
      <c r="CK70" s="44">
        <v>32965</v>
      </c>
      <c r="CL70" s="44">
        <v>170389</v>
      </c>
      <c r="CM70" s="44">
        <v>117672</v>
      </c>
      <c r="CN70" s="44">
        <v>18120</v>
      </c>
      <c r="CO70" s="44">
        <v>15571</v>
      </c>
      <c r="CP70" s="44">
        <v>65776</v>
      </c>
      <c r="CQ70" s="46">
        <v>82857</v>
      </c>
      <c r="CR70" s="46">
        <v>53802</v>
      </c>
      <c r="CS70" s="47">
        <v>12923</v>
      </c>
      <c r="CT70" s="47">
        <v>5820</v>
      </c>
      <c r="CU70" s="47">
        <v>30060</v>
      </c>
      <c r="CV70" s="46">
        <v>173858</v>
      </c>
      <c r="CW70" s="46">
        <v>67729</v>
      </c>
      <c r="CX70" s="47">
        <v>17362</v>
      </c>
      <c r="CY70" s="47">
        <v>10127</v>
      </c>
      <c r="CZ70" s="47">
        <v>28089</v>
      </c>
      <c r="DA70" s="46">
        <v>0</v>
      </c>
      <c r="DB70" s="46">
        <v>0</v>
      </c>
      <c r="DC70" s="47">
        <v>0</v>
      </c>
      <c r="DD70" s="47">
        <v>0</v>
      </c>
      <c r="DE70" s="48">
        <v>0</v>
      </c>
      <c r="DF70" s="15"/>
      <c r="DG70" s="15"/>
      <c r="DH70" s="15"/>
      <c r="DI70" s="15"/>
      <c r="DJ70" s="15"/>
      <c r="DK70" s="15"/>
    </row>
    <row r="71" spans="2:116" ht="16.5" x14ac:dyDescent="0.3">
      <c r="B71" s="38" t="s">
        <v>16</v>
      </c>
      <c r="C71" s="92">
        <v>45505</v>
      </c>
      <c r="D71" s="94">
        <v>45869</v>
      </c>
      <c r="E71" s="92">
        <v>45331</v>
      </c>
      <c r="F71" s="92">
        <v>45702</v>
      </c>
      <c r="G71" s="92">
        <v>46101</v>
      </c>
      <c r="H71" s="40" t="s">
        <v>167</v>
      </c>
      <c r="I71" s="41" t="s">
        <v>166</v>
      </c>
      <c r="J71" s="110">
        <v>126527</v>
      </c>
      <c r="K71" s="46">
        <v>148944</v>
      </c>
      <c r="L71" s="111">
        <v>130095</v>
      </c>
      <c r="M71" s="46">
        <v>157734</v>
      </c>
      <c r="N71" s="132">
        <v>0</v>
      </c>
      <c r="O71" s="42" t="s">
        <v>30</v>
      </c>
      <c r="P71" s="104">
        <v>16</v>
      </c>
      <c r="Q71" s="110">
        <v>475</v>
      </c>
      <c r="R71" s="46"/>
      <c r="S71" s="46">
        <v>149</v>
      </c>
      <c r="T71" s="142">
        <v>0</v>
      </c>
      <c r="U71" s="42" t="s">
        <v>30</v>
      </c>
      <c r="V71" s="43">
        <v>38397</v>
      </c>
      <c r="W71" s="44">
        <v>28559</v>
      </c>
      <c r="X71" s="44">
        <v>9872</v>
      </c>
      <c r="Y71" s="44">
        <v>32783</v>
      </c>
      <c r="Z71" s="44">
        <v>29530</v>
      </c>
      <c r="AA71" s="44">
        <v>3253</v>
      </c>
      <c r="AB71" s="46">
        <v>56470</v>
      </c>
      <c r="AC71" s="46">
        <v>47379</v>
      </c>
      <c r="AD71" s="46">
        <v>9091</v>
      </c>
      <c r="AE71" s="132">
        <v>0</v>
      </c>
      <c r="AF71" s="132">
        <v>0</v>
      </c>
      <c r="AG71" s="132">
        <v>0</v>
      </c>
      <c r="AH71" s="42" t="s">
        <v>30</v>
      </c>
      <c r="AI71" s="44">
        <v>83785</v>
      </c>
      <c r="AJ71" s="42">
        <v>62812</v>
      </c>
      <c r="AK71" s="110">
        <v>101305</v>
      </c>
      <c r="AL71" s="46">
        <v>114241</v>
      </c>
      <c r="AM71" s="132">
        <v>0</v>
      </c>
      <c r="AN71" s="44" t="s">
        <v>30</v>
      </c>
      <c r="AO71" s="44">
        <v>69847</v>
      </c>
      <c r="AP71" s="46">
        <v>60209</v>
      </c>
      <c r="AQ71" s="132">
        <v>0</v>
      </c>
      <c r="AR71" s="44" t="s">
        <v>30</v>
      </c>
      <c r="AS71" s="44">
        <v>31458</v>
      </c>
      <c r="AT71" s="46">
        <v>53274</v>
      </c>
      <c r="AU71" s="132">
        <v>0</v>
      </c>
      <c r="AV71" s="44" t="s">
        <v>30</v>
      </c>
      <c r="AW71" s="44">
        <v>25003</v>
      </c>
      <c r="AX71" s="46">
        <v>48715</v>
      </c>
      <c r="AY71" s="132">
        <v>0</v>
      </c>
      <c r="AZ71" s="44" t="s">
        <v>30</v>
      </c>
      <c r="BA71" s="44">
        <v>6455</v>
      </c>
      <c r="BB71" s="46">
        <v>4559</v>
      </c>
      <c r="BC71" s="132">
        <v>0</v>
      </c>
      <c r="BD71" s="44" t="s">
        <v>30</v>
      </c>
      <c r="BE71" s="46">
        <v>4678</v>
      </c>
      <c r="BF71" s="132">
        <v>0</v>
      </c>
      <c r="BG71" s="44" t="s">
        <v>30</v>
      </c>
      <c r="BH71" s="46">
        <v>1962</v>
      </c>
      <c r="BI71" s="132">
        <v>0</v>
      </c>
      <c r="BJ71" s="44" t="s">
        <v>30</v>
      </c>
      <c r="BK71" s="46">
        <v>3696</v>
      </c>
      <c r="BL71" s="132">
        <v>0</v>
      </c>
      <c r="BM71" s="42" t="s">
        <v>30</v>
      </c>
      <c r="BN71" s="43">
        <v>83775</v>
      </c>
      <c r="BO71" s="44">
        <v>62801</v>
      </c>
      <c r="BP71" s="44">
        <v>114098</v>
      </c>
      <c r="BQ71" s="44">
        <v>0</v>
      </c>
      <c r="BR71" s="44" t="s">
        <v>30</v>
      </c>
      <c r="BS71" s="44">
        <v>60085</v>
      </c>
      <c r="BT71" s="44">
        <v>0</v>
      </c>
      <c r="BU71" s="44" t="s">
        <v>30</v>
      </c>
      <c r="BV71" s="44">
        <v>53274</v>
      </c>
      <c r="BW71" s="44">
        <v>0</v>
      </c>
      <c r="BX71" s="44" t="s">
        <v>30</v>
      </c>
      <c r="BY71" s="44">
        <v>4676</v>
      </c>
      <c r="BZ71" s="44">
        <v>0</v>
      </c>
      <c r="CA71" s="44" t="s">
        <v>30</v>
      </c>
      <c r="CB71" s="241">
        <v>16002.25</v>
      </c>
      <c r="CC71" s="227">
        <v>62700.75</v>
      </c>
      <c r="CD71" s="227">
        <v>15250.25</v>
      </c>
      <c r="CE71" s="227">
        <v>11223.25</v>
      </c>
      <c r="CF71" s="227">
        <v>35648.5</v>
      </c>
      <c r="CG71" s="45">
        <v>2875</v>
      </c>
      <c r="CH71" s="44">
        <v>67657</v>
      </c>
      <c r="CI71" s="44">
        <v>13951</v>
      </c>
      <c r="CJ71" s="44">
        <v>13423</v>
      </c>
      <c r="CK71" s="44">
        <v>28621</v>
      </c>
      <c r="CL71" s="44">
        <v>1699</v>
      </c>
      <c r="CM71" s="44">
        <v>75843</v>
      </c>
      <c r="CN71" s="44">
        <v>15506</v>
      </c>
      <c r="CO71" s="44">
        <v>14667</v>
      </c>
      <c r="CP71" s="44">
        <v>41229</v>
      </c>
      <c r="CQ71" s="46">
        <v>57572</v>
      </c>
      <c r="CR71" s="46">
        <v>29732</v>
      </c>
      <c r="CS71" s="47">
        <v>11504</v>
      </c>
      <c r="CT71" s="47">
        <v>4528</v>
      </c>
      <c r="CU71" s="47">
        <v>26759</v>
      </c>
      <c r="CV71" s="46">
        <v>1863</v>
      </c>
      <c r="CW71" s="46">
        <v>77571</v>
      </c>
      <c r="CX71" s="47">
        <v>20040</v>
      </c>
      <c r="CY71" s="47">
        <v>12275</v>
      </c>
      <c r="CZ71" s="47">
        <v>45985</v>
      </c>
      <c r="DA71" s="46">
        <v>0</v>
      </c>
      <c r="DB71" s="46">
        <v>0</v>
      </c>
      <c r="DC71" s="47">
        <v>0</v>
      </c>
      <c r="DD71" s="47">
        <v>0</v>
      </c>
      <c r="DE71" s="48">
        <v>0</v>
      </c>
      <c r="DF71" s="15"/>
      <c r="DG71" s="15"/>
      <c r="DH71" s="15"/>
      <c r="DI71" s="15"/>
      <c r="DJ71" s="15"/>
      <c r="DK71" s="15"/>
    </row>
    <row r="72" spans="2:116" ht="16.5" x14ac:dyDescent="0.3">
      <c r="B72" s="38" t="s">
        <v>16</v>
      </c>
      <c r="C72" s="92">
        <v>45506</v>
      </c>
      <c r="D72" s="94">
        <v>45870</v>
      </c>
      <c r="E72" s="92">
        <v>45332</v>
      </c>
      <c r="F72" s="92">
        <v>45703</v>
      </c>
      <c r="G72" s="92">
        <v>46102</v>
      </c>
      <c r="H72" s="40" t="s">
        <v>168</v>
      </c>
      <c r="I72" s="41" t="s">
        <v>166</v>
      </c>
      <c r="J72" s="110">
        <v>121613</v>
      </c>
      <c r="K72" s="46">
        <v>151734</v>
      </c>
      <c r="L72" s="111">
        <v>131510</v>
      </c>
      <c r="M72" s="46">
        <v>128127</v>
      </c>
      <c r="N72" s="132">
        <v>0</v>
      </c>
      <c r="O72" s="42" t="s">
        <v>30</v>
      </c>
      <c r="P72" s="104">
        <v>7</v>
      </c>
      <c r="Q72" s="110">
        <v>111</v>
      </c>
      <c r="R72" s="46"/>
      <c r="S72" s="46">
        <v>94</v>
      </c>
      <c r="T72" s="132">
        <v>0</v>
      </c>
      <c r="U72" s="42" t="s">
        <v>30</v>
      </c>
      <c r="V72" s="43">
        <v>46700</v>
      </c>
      <c r="W72" s="44">
        <v>39991</v>
      </c>
      <c r="X72" s="44">
        <v>6737</v>
      </c>
      <c r="Y72" s="44">
        <v>36133</v>
      </c>
      <c r="Z72" s="44">
        <v>31684</v>
      </c>
      <c r="AA72" s="44">
        <v>4449</v>
      </c>
      <c r="AB72" s="46">
        <v>47108</v>
      </c>
      <c r="AC72" s="46">
        <v>26098</v>
      </c>
      <c r="AD72" s="46">
        <v>21010</v>
      </c>
      <c r="AE72" s="132">
        <v>0</v>
      </c>
      <c r="AF72" s="132">
        <v>0</v>
      </c>
      <c r="AG72" s="132">
        <v>0</v>
      </c>
      <c r="AH72" s="42" t="s">
        <v>30</v>
      </c>
      <c r="AI72" s="44">
        <v>83678</v>
      </c>
      <c r="AJ72" s="42">
        <v>59204</v>
      </c>
      <c r="AK72" s="110">
        <v>103612</v>
      </c>
      <c r="AL72" s="46">
        <v>70714</v>
      </c>
      <c r="AM72" s="132">
        <v>0</v>
      </c>
      <c r="AN72" s="44" t="s">
        <v>30</v>
      </c>
      <c r="AO72" s="44">
        <v>61814</v>
      </c>
      <c r="AP72" s="46">
        <v>28091</v>
      </c>
      <c r="AQ72" s="132">
        <v>0</v>
      </c>
      <c r="AR72" s="44" t="s">
        <v>30</v>
      </c>
      <c r="AS72" s="44">
        <v>41798</v>
      </c>
      <c r="AT72" s="46">
        <v>42189</v>
      </c>
      <c r="AU72" s="132">
        <v>0</v>
      </c>
      <c r="AV72" s="44" t="s">
        <v>30</v>
      </c>
      <c r="AW72" s="44">
        <v>28910</v>
      </c>
      <c r="AX72" s="46">
        <v>38982</v>
      </c>
      <c r="AY72" s="132">
        <v>0</v>
      </c>
      <c r="AZ72" s="44" t="s">
        <v>30</v>
      </c>
      <c r="BA72" s="44">
        <v>12888</v>
      </c>
      <c r="BB72" s="46">
        <v>3207</v>
      </c>
      <c r="BC72" s="132">
        <v>0</v>
      </c>
      <c r="BD72" s="44" t="s">
        <v>30</v>
      </c>
      <c r="BE72" s="46">
        <v>4386</v>
      </c>
      <c r="BF72" s="132">
        <v>0</v>
      </c>
      <c r="BG72" s="44" t="s">
        <v>30</v>
      </c>
      <c r="BH72" s="46">
        <v>1806</v>
      </c>
      <c r="BI72" s="132">
        <v>0</v>
      </c>
      <c r="BJ72" s="44" t="s">
        <v>30</v>
      </c>
      <c r="BK72" s="46">
        <v>3992</v>
      </c>
      <c r="BL72" s="132">
        <v>0</v>
      </c>
      <c r="BM72" s="42" t="s">
        <v>30</v>
      </c>
      <c r="BN72" s="43">
        <v>83660</v>
      </c>
      <c r="BO72" s="44">
        <v>59189</v>
      </c>
      <c r="BP72" s="44">
        <v>70629</v>
      </c>
      <c r="BQ72" s="44">
        <v>0</v>
      </c>
      <c r="BR72" s="44" t="s">
        <v>30</v>
      </c>
      <c r="BS72" s="44">
        <v>28014</v>
      </c>
      <c r="BT72" s="44">
        <v>0</v>
      </c>
      <c r="BU72" s="44" t="s">
        <v>30</v>
      </c>
      <c r="BV72" s="44">
        <v>42189</v>
      </c>
      <c r="BW72" s="44">
        <v>0</v>
      </c>
      <c r="BX72" s="44" t="s">
        <v>30</v>
      </c>
      <c r="BY72" s="44">
        <v>4385</v>
      </c>
      <c r="BZ72" s="44">
        <v>0</v>
      </c>
      <c r="CA72" s="44" t="s">
        <v>30</v>
      </c>
      <c r="CB72" s="241">
        <v>13755</v>
      </c>
      <c r="CC72" s="227">
        <v>66816.5</v>
      </c>
      <c r="CD72" s="227">
        <v>13458.5</v>
      </c>
      <c r="CE72" s="227">
        <v>8556.75</v>
      </c>
      <c r="CF72" s="227">
        <v>30659.25</v>
      </c>
      <c r="CG72" s="45">
        <v>2644</v>
      </c>
      <c r="CH72" s="44">
        <v>61641</v>
      </c>
      <c r="CI72" s="44">
        <v>14091</v>
      </c>
      <c r="CJ72" s="44">
        <v>13290</v>
      </c>
      <c r="CK72" s="44">
        <v>29947</v>
      </c>
      <c r="CL72" s="44">
        <v>871</v>
      </c>
      <c r="CM72" s="44">
        <v>94971</v>
      </c>
      <c r="CN72" s="44">
        <v>12908</v>
      </c>
      <c r="CO72" s="44">
        <v>9312</v>
      </c>
      <c r="CP72" s="44">
        <v>33672</v>
      </c>
      <c r="CQ72" s="46">
        <v>50045</v>
      </c>
      <c r="CR72" s="46">
        <v>40151</v>
      </c>
      <c r="CS72" s="47">
        <v>9798</v>
      </c>
      <c r="CT72" s="47">
        <v>3589</v>
      </c>
      <c r="CU72" s="47">
        <v>27927</v>
      </c>
      <c r="CV72" s="46">
        <v>1460</v>
      </c>
      <c r="CW72" s="46">
        <v>70503</v>
      </c>
      <c r="CX72" s="47">
        <v>17037</v>
      </c>
      <c r="CY72" s="47">
        <v>8036</v>
      </c>
      <c r="CZ72" s="47">
        <v>31091</v>
      </c>
      <c r="DA72" s="46">
        <v>0</v>
      </c>
      <c r="DB72" s="46">
        <v>0</v>
      </c>
      <c r="DC72" s="47">
        <v>0</v>
      </c>
      <c r="DD72" s="47">
        <v>0</v>
      </c>
      <c r="DE72" s="48">
        <v>0</v>
      </c>
      <c r="DF72" s="15"/>
      <c r="DG72" s="15"/>
      <c r="DH72" s="15"/>
      <c r="DI72" s="15"/>
      <c r="DJ72" s="15"/>
      <c r="DK72" s="15"/>
    </row>
    <row r="73" spans="2:116" ht="16.5" x14ac:dyDescent="0.3">
      <c r="B73" s="38" t="s">
        <v>16</v>
      </c>
      <c r="C73" s="92">
        <v>45507</v>
      </c>
      <c r="D73" s="94">
        <v>45871</v>
      </c>
      <c r="E73" s="92">
        <v>45333</v>
      </c>
      <c r="F73" s="92">
        <v>45704</v>
      </c>
      <c r="G73" s="92">
        <v>46103</v>
      </c>
      <c r="H73" s="40" t="s">
        <v>169</v>
      </c>
      <c r="I73" s="41" t="s">
        <v>166</v>
      </c>
      <c r="J73" s="110">
        <v>96212</v>
      </c>
      <c r="K73" s="46">
        <v>112800</v>
      </c>
      <c r="L73" s="111">
        <v>136667</v>
      </c>
      <c r="M73" s="46">
        <v>99969</v>
      </c>
      <c r="N73" s="132">
        <v>0</v>
      </c>
      <c r="O73" s="42" t="s">
        <v>30</v>
      </c>
      <c r="P73" s="104">
        <v>1</v>
      </c>
      <c r="Q73" s="110">
        <v>86</v>
      </c>
      <c r="R73" s="46"/>
      <c r="S73" s="46">
        <v>33</v>
      </c>
      <c r="T73" s="132">
        <v>0</v>
      </c>
      <c r="U73" s="42" t="s">
        <v>30</v>
      </c>
      <c r="V73" s="43">
        <v>21142</v>
      </c>
      <c r="W73" s="44">
        <v>15393</v>
      </c>
      <c r="X73" s="44">
        <v>5784</v>
      </c>
      <c r="Y73" s="44">
        <v>33764</v>
      </c>
      <c r="Z73" s="44">
        <v>31179</v>
      </c>
      <c r="AA73" s="44">
        <v>2585</v>
      </c>
      <c r="AB73" s="46">
        <v>34192</v>
      </c>
      <c r="AC73" s="46">
        <v>19674</v>
      </c>
      <c r="AD73" s="46">
        <v>14518</v>
      </c>
      <c r="AE73" s="132">
        <v>0</v>
      </c>
      <c r="AF73" s="132">
        <v>0</v>
      </c>
      <c r="AG73" s="132">
        <v>0</v>
      </c>
      <c r="AH73" s="42" t="s">
        <v>30</v>
      </c>
      <c r="AI73" s="44">
        <v>46025</v>
      </c>
      <c r="AJ73" s="42">
        <v>29927</v>
      </c>
      <c r="AK73" s="110">
        <v>106518</v>
      </c>
      <c r="AL73" s="46">
        <v>54507</v>
      </c>
      <c r="AM73" s="132">
        <v>0</v>
      </c>
      <c r="AN73" s="44" t="s">
        <v>30</v>
      </c>
      <c r="AO73" s="44">
        <v>55305</v>
      </c>
      <c r="AP73" s="46">
        <v>21458</v>
      </c>
      <c r="AQ73" s="132">
        <v>0</v>
      </c>
      <c r="AR73" s="44" t="s">
        <v>30</v>
      </c>
      <c r="AS73" s="44">
        <v>51213</v>
      </c>
      <c r="AT73" s="46">
        <v>32636</v>
      </c>
      <c r="AU73" s="132">
        <v>0</v>
      </c>
      <c r="AV73" s="44" t="s">
        <v>30</v>
      </c>
      <c r="AW73" s="44">
        <v>40576</v>
      </c>
      <c r="AX73" s="46">
        <v>30148</v>
      </c>
      <c r="AY73" s="132">
        <v>0</v>
      </c>
      <c r="AZ73" s="44" t="s">
        <v>30</v>
      </c>
      <c r="BA73" s="44">
        <v>10637</v>
      </c>
      <c r="BB73" s="46">
        <v>2488</v>
      </c>
      <c r="BC73" s="132">
        <v>0</v>
      </c>
      <c r="BD73" s="44" t="s">
        <v>30</v>
      </c>
      <c r="BE73" s="46">
        <v>3995</v>
      </c>
      <c r="BF73" s="132">
        <v>0</v>
      </c>
      <c r="BG73" s="44" t="s">
        <v>30</v>
      </c>
      <c r="BH73" s="46">
        <v>1713</v>
      </c>
      <c r="BI73" s="132">
        <v>0</v>
      </c>
      <c r="BJ73" s="44" t="s">
        <v>30</v>
      </c>
      <c r="BK73" s="46">
        <v>3470</v>
      </c>
      <c r="BL73" s="132">
        <v>0</v>
      </c>
      <c r="BM73" s="42" t="s">
        <v>30</v>
      </c>
      <c r="BN73" s="43">
        <v>46009</v>
      </c>
      <c r="BO73" s="44">
        <v>29915</v>
      </c>
      <c r="BP73" s="44">
        <v>54475</v>
      </c>
      <c r="BQ73" s="44">
        <v>0</v>
      </c>
      <c r="BR73" s="44" t="s">
        <v>30</v>
      </c>
      <c r="BS73" s="44">
        <v>21429</v>
      </c>
      <c r="BT73" s="44">
        <v>0</v>
      </c>
      <c r="BU73" s="44" t="s">
        <v>30</v>
      </c>
      <c r="BV73" s="44">
        <v>32636</v>
      </c>
      <c r="BW73" s="44">
        <v>0</v>
      </c>
      <c r="BX73" s="44" t="s">
        <v>30</v>
      </c>
      <c r="BY73" s="44">
        <v>3995</v>
      </c>
      <c r="BZ73" s="44">
        <v>0</v>
      </c>
      <c r="CA73" s="44" t="s">
        <v>30</v>
      </c>
      <c r="CB73" s="241">
        <v>9377.75</v>
      </c>
      <c r="CC73" s="227">
        <v>53607.75</v>
      </c>
      <c r="CD73" s="227">
        <v>12627</v>
      </c>
      <c r="CE73" s="227">
        <v>6100</v>
      </c>
      <c r="CF73" s="227">
        <v>29699.5</v>
      </c>
      <c r="CG73" s="45">
        <v>4479</v>
      </c>
      <c r="CH73" s="44">
        <v>39795</v>
      </c>
      <c r="CI73" s="44">
        <v>13905</v>
      </c>
      <c r="CJ73" s="44">
        <v>8043</v>
      </c>
      <c r="CK73" s="44">
        <v>29990</v>
      </c>
      <c r="CL73" s="44">
        <v>765</v>
      </c>
      <c r="CM73" s="44">
        <v>61525</v>
      </c>
      <c r="CN73" s="44">
        <v>12379</v>
      </c>
      <c r="CO73" s="44">
        <v>7382</v>
      </c>
      <c r="CP73" s="44">
        <v>30749</v>
      </c>
      <c r="CQ73" s="46">
        <v>31044</v>
      </c>
      <c r="CR73" s="46">
        <v>70029</v>
      </c>
      <c r="CS73" s="47">
        <v>6886</v>
      </c>
      <c r="CT73" s="47">
        <v>1825</v>
      </c>
      <c r="CU73" s="47">
        <v>26883</v>
      </c>
      <c r="CV73" s="46">
        <v>1223</v>
      </c>
      <c r="CW73" s="46">
        <v>43082</v>
      </c>
      <c r="CX73" s="47">
        <v>17338</v>
      </c>
      <c r="CY73" s="47">
        <v>7150</v>
      </c>
      <c r="CZ73" s="47">
        <v>31176</v>
      </c>
      <c r="DA73" s="46">
        <v>0</v>
      </c>
      <c r="DB73" s="46">
        <v>0</v>
      </c>
      <c r="DC73" s="47">
        <v>0</v>
      </c>
      <c r="DD73" s="47">
        <v>0</v>
      </c>
      <c r="DE73" s="48">
        <v>0</v>
      </c>
      <c r="DF73" s="15"/>
      <c r="DG73" s="15"/>
      <c r="DH73" s="15"/>
      <c r="DI73" s="15"/>
      <c r="DJ73" s="15"/>
      <c r="DK73" s="15"/>
    </row>
    <row r="74" spans="2:116" ht="16.5" x14ac:dyDescent="0.3">
      <c r="B74" s="38" t="s">
        <v>16</v>
      </c>
      <c r="C74" s="92">
        <v>45508</v>
      </c>
      <c r="D74" s="94">
        <v>45872</v>
      </c>
      <c r="E74" s="92">
        <v>45334</v>
      </c>
      <c r="F74" s="92">
        <v>45705</v>
      </c>
      <c r="G74" s="92">
        <v>46104</v>
      </c>
      <c r="H74" s="40" t="s">
        <v>170</v>
      </c>
      <c r="I74" s="41" t="s">
        <v>166</v>
      </c>
      <c r="J74" s="110">
        <v>96719</v>
      </c>
      <c r="K74" s="46">
        <v>93481</v>
      </c>
      <c r="L74" s="111">
        <v>111114</v>
      </c>
      <c r="M74" s="46">
        <v>91968</v>
      </c>
      <c r="N74" s="132">
        <v>0</v>
      </c>
      <c r="O74" s="42" t="s">
        <v>30</v>
      </c>
      <c r="P74" s="104">
        <v>19</v>
      </c>
      <c r="Q74" s="110">
        <v>70</v>
      </c>
      <c r="R74" s="46"/>
      <c r="S74" s="46">
        <v>53</v>
      </c>
      <c r="T74" s="132">
        <v>0</v>
      </c>
      <c r="U74" s="42" t="s">
        <v>30</v>
      </c>
      <c r="V74" s="43">
        <v>16195</v>
      </c>
      <c r="W74" s="44">
        <v>10115</v>
      </c>
      <c r="X74" s="44">
        <v>6103</v>
      </c>
      <c r="Y74" s="44">
        <v>27676</v>
      </c>
      <c r="Z74" s="44">
        <v>24715</v>
      </c>
      <c r="AA74" s="44">
        <v>2961</v>
      </c>
      <c r="AB74" s="46">
        <v>30683</v>
      </c>
      <c r="AC74" s="46">
        <v>20631</v>
      </c>
      <c r="AD74" s="46">
        <v>10052</v>
      </c>
      <c r="AE74" s="132">
        <v>0</v>
      </c>
      <c r="AF74" s="132">
        <v>0</v>
      </c>
      <c r="AG74" s="132">
        <v>0</v>
      </c>
      <c r="AH74" s="42" t="s">
        <v>30</v>
      </c>
      <c r="AI74" s="44">
        <v>29865</v>
      </c>
      <c r="AJ74" s="42">
        <v>15844</v>
      </c>
      <c r="AK74" s="110">
        <v>84968</v>
      </c>
      <c r="AL74" s="46">
        <v>52720</v>
      </c>
      <c r="AM74" s="132">
        <v>0</v>
      </c>
      <c r="AN74" s="44" t="s">
        <v>30</v>
      </c>
      <c r="AO74" s="44">
        <v>52775</v>
      </c>
      <c r="AP74" s="46">
        <v>21364</v>
      </c>
      <c r="AQ74" s="132">
        <v>0</v>
      </c>
      <c r="AR74" s="44" t="s">
        <v>30</v>
      </c>
      <c r="AS74" s="44">
        <v>32193</v>
      </c>
      <c r="AT74" s="46">
        <v>30983</v>
      </c>
      <c r="AU74" s="132">
        <v>0</v>
      </c>
      <c r="AV74" s="44" t="s">
        <v>30</v>
      </c>
      <c r="AW74" s="44">
        <v>25034</v>
      </c>
      <c r="AX74" s="46">
        <v>28211</v>
      </c>
      <c r="AY74" s="132">
        <v>0</v>
      </c>
      <c r="AZ74" s="44" t="s">
        <v>30</v>
      </c>
      <c r="BA74" s="44">
        <v>7159</v>
      </c>
      <c r="BB74" s="46">
        <v>2772</v>
      </c>
      <c r="BC74" s="132">
        <v>0</v>
      </c>
      <c r="BD74" s="44" t="s">
        <v>30</v>
      </c>
      <c r="BE74" s="46">
        <v>7311</v>
      </c>
      <c r="BF74" s="132">
        <v>0</v>
      </c>
      <c r="BG74" s="44" t="s">
        <v>30</v>
      </c>
      <c r="BH74" s="46">
        <v>5725</v>
      </c>
      <c r="BI74" s="132">
        <v>0</v>
      </c>
      <c r="BJ74" s="44" t="s">
        <v>30</v>
      </c>
      <c r="BK74" s="46">
        <v>6724</v>
      </c>
      <c r="BL74" s="132">
        <v>0</v>
      </c>
      <c r="BM74" s="42" t="s">
        <v>30</v>
      </c>
      <c r="BN74" s="43">
        <v>29840</v>
      </c>
      <c r="BO74" s="44">
        <v>15824</v>
      </c>
      <c r="BP74" s="44">
        <v>52672</v>
      </c>
      <c r="BQ74" s="44">
        <v>0</v>
      </c>
      <c r="BR74" s="44" t="s">
        <v>30</v>
      </c>
      <c r="BS74" s="44">
        <v>21324</v>
      </c>
      <c r="BT74" s="44">
        <v>0</v>
      </c>
      <c r="BU74" s="44" t="s">
        <v>30</v>
      </c>
      <c r="BV74" s="44">
        <v>30983</v>
      </c>
      <c r="BW74" s="44">
        <v>0</v>
      </c>
      <c r="BX74" s="44" t="s">
        <v>30</v>
      </c>
      <c r="BY74" s="44">
        <v>7307</v>
      </c>
      <c r="BZ74" s="44">
        <v>0</v>
      </c>
      <c r="CA74" s="44" t="s">
        <v>30</v>
      </c>
      <c r="CB74" s="241">
        <v>10790</v>
      </c>
      <c r="CC74" s="227">
        <v>37242.75</v>
      </c>
      <c r="CD74" s="227">
        <v>13947.5</v>
      </c>
      <c r="CE74" s="227">
        <v>7357.5</v>
      </c>
      <c r="CF74" s="227">
        <v>28982.75</v>
      </c>
      <c r="CG74" s="45">
        <v>3161</v>
      </c>
      <c r="CH74" s="44">
        <v>42380</v>
      </c>
      <c r="CI74" s="44">
        <v>12267</v>
      </c>
      <c r="CJ74" s="44">
        <v>6683</v>
      </c>
      <c r="CK74" s="44">
        <v>32228</v>
      </c>
      <c r="CL74" s="44">
        <v>858</v>
      </c>
      <c r="CM74" s="44">
        <v>31756</v>
      </c>
      <c r="CN74" s="44">
        <v>16724</v>
      </c>
      <c r="CO74" s="44">
        <v>8482</v>
      </c>
      <c r="CP74" s="44">
        <v>35661</v>
      </c>
      <c r="CQ74" s="46">
        <v>37951</v>
      </c>
      <c r="CR74" s="46">
        <v>40621</v>
      </c>
      <c r="CS74" s="47">
        <v>9627</v>
      </c>
      <c r="CT74" s="47">
        <v>4160</v>
      </c>
      <c r="CU74" s="47">
        <v>18755</v>
      </c>
      <c r="CV74" s="46">
        <v>1190</v>
      </c>
      <c r="CW74" s="46">
        <v>34214</v>
      </c>
      <c r="CX74" s="47">
        <v>17172</v>
      </c>
      <c r="CY74" s="47">
        <v>10105</v>
      </c>
      <c r="CZ74" s="47">
        <v>29287</v>
      </c>
      <c r="DA74" s="46">
        <v>0</v>
      </c>
      <c r="DB74" s="46">
        <v>0</v>
      </c>
      <c r="DC74" s="47">
        <v>0</v>
      </c>
      <c r="DD74" s="47">
        <v>0</v>
      </c>
      <c r="DE74" s="48">
        <v>0</v>
      </c>
      <c r="DF74" s="15"/>
      <c r="DG74" s="15"/>
      <c r="DH74" s="15"/>
      <c r="DI74" s="15"/>
      <c r="DJ74" s="15"/>
      <c r="DK74" s="15"/>
    </row>
    <row r="75" spans="2:116" ht="16.5" x14ac:dyDescent="0.3">
      <c r="B75" s="38" t="s">
        <v>16</v>
      </c>
      <c r="C75" s="92">
        <v>45509</v>
      </c>
      <c r="D75" s="94">
        <v>45873</v>
      </c>
      <c r="E75" s="92">
        <v>45335</v>
      </c>
      <c r="F75" s="92">
        <v>45706</v>
      </c>
      <c r="G75" s="92">
        <v>46105</v>
      </c>
      <c r="H75" s="40" t="s">
        <v>171</v>
      </c>
      <c r="I75" s="41" t="s">
        <v>166</v>
      </c>
      <c r="J75" s="110">
        <v>92465</v>
      </c>
      <c r="K75" s="46">
        <v>120701</v>
      </c>
      <c r="L75" s="111">
        <v>106296</v>
      </c>
      <c r="M75" s="46">
        <v>100081</v>
      </c>
      <c r="N75" s="132">
        <v>0</v>
      </c>
      <c r="O75" s="42" t="s">
        <v>30</v>
      </c>
      <c r="P75" s="104">
        <v>15</v>
      </c>
      <c r="Q75" s="110">
        <v>60</v>
      </c>
      <c r="R75" s="46"/>
      <c r="S75" s="46">
        <v>28</v>
      </c>
      <c r="T75" s="142">
        <v>0</v>
      </c>
      <c r="U75" s="42" t="s">
        <v>30</v>
      </c>
      <c r="V75" s="43">
        <v>21916</v>
      </c>
      <c r="W75" s="44">
        <v>13867</v>
      </c>
      <c r="X75" s="44">
        <v>8078</v>
      </c>
      <c r="Y75" s="44">
        <v>26880</v>
      </c>
      <c r="Z75" s="44">
        <v>22321</v>
      </c>
      <c r="AA75" s="44">
        <v>4559</v>
      </c>
      <c r="AB75" s="46">
        <v>34199</v>
      </c>
      <c r="AC75" s="46">
        <v>21856</v>
      </c>
      <c r="AD75" s="46">
        <v>12343</v>
      </c>
      <c r="AE75" s="132">
        <v>0</v>
      </c>
      <c r="AF75" s="132">
        <v>0</v>
      </c>
      <c r="AG75" s="132">
        <v>0</v>
      </c>
      <c r="AH75" s="42" t="s">
        <v>30</v>
      </c>
      <c r="AI75" s="44">
        <v>27951</v>
      </c>
      <c r="AJ75" s="42">
        <v>37151</v>
      </c>
      <c r="AK75" s="110">
        <v>78288</v>
      </c>
      <c r="AL75" s="46">
        <v>56748</v>
      </c>
      <c r="AM75" s="132">
        <v>0</v>
      </c>
      <c r="AN75" s="44" t="s">
        <v>30</v>
      </c>
      <c r="AO75" s="44">
        <v>39813</v>
      </c>
      <c r="AP75" s="46">
        <v>32224</v>
      </c>
      <c r="AQ75" s="132">
        <v>0</v>
      </c>
      <c r="AR75" s="44" t="s">
        <v>30</v>
      </c>
      <c r="AS75" s="44">
        <v>38475</v>
      </c>
      <c r="AT75" s="46">
        <v>24075</v>
      </c>
      <c r="AU75" s="132">
        <v>0</v>
      </c>
      <c r="AV75" s="44" t="s">
        <v>30</v>
      </c>
      <c r="AW75" s="44">
        <v>26521</v>
      </c>
      <c r="AX75" s="46">
        <v>21841</v>
      </c>
      <c r="AY75" s="132">
        <v>0</v>
      </c>
      <c r="AZ75" s="44" t="s">
        <v>30</v>
      </c>
      <c r="BA75" s="44">
        <v>11954</v>
      </c>
      <c r="BB75" s="46">
        <v>2234</v>
      </c>
      <c r="BC75" s="132">
        <v>0</v>
      </c>
      <c r="BD75" s="44" t="s">
        <v>30</v>
      </c>
      <c r="BE75" s="46">
        <v>10567</v>
      </c>
      <c r="BF75" s="132">
        <v>0</v>
      </c>
      <c r="BG75" s="44" t="s">
        <v>30</v>
      </c>
      <c r="BH75" s="46">
        <v>8866</v>
      </c>
      <c r="BI75" s="132">
        <v>0</v>
      </c>
      <c r="BJ75" s="44" t="s">
        <v>30</v>
      </c>
      <c r="BK75" s="46">
        <v>9904</v>
      </c>
      <c r="BL75" s="132">
        <v>0</v>
      </c>
      <c r="BM75" s="42" t="s">
        <v>30</v>
      </c>
      <c r="BN75" s="43">
        <v>27931</v>
      </c>
      <c r="BO75" s="44">
        <v>37132</v>
      </c>
      <c r="BP75" s="44">
        <v>56723</v>
      </c>
      <c r="BQ75" s="44">
        <v>0</v>
      </c>
      <c r="BR75" s="44" t="s">
        <v>30</v>
      </c>
      <c r="BS75" s="44">
        <v>32199</v>
      </c>
      <c r="BT75" s="44">
        <v>0</v>
      </c>
      <c r="BU75" s="44" t="s">
        <v>30</v>
      </c>
      <c r="BV75" s="44">
        <v>24075</v>
      </c>
      <c r="BW75" s="44">
        <v>0</v>
      </c>
      <c r="BX75" s="44" t="s">
        <v>30</v>
      </c>
      <c r="BY75" s="44">
        <v>10564</v>
      </c>
      <c r="BZ75" s="44">
        <v>0</v>
      </c>
      <c r="CA75" s="44" t="s">
        <v>30</v>
      </c>
      <c r="CB75" s="241">
        <v>8889.75</v>
      </c>
      <c r="CC75" s="227">
        <v>44347.75</v>
      </c>
      <c r="CD75" s="227">
        <v>14911.25</v>
      </c>
      <c r="CE75" s="227">
        <v>10199</v>
      </c>
      <c r="CF75" s="227">
        <v>26538</v>
      </c>
      <c r="CG75" s="45">
        <v>2177</v>
      </c>
      <c r="CH75" s="44">
        <v>50299</v>
      </c>
      <c r="CI75" s="44">
        <v>12592</v>
      </c>
      <c r="CJ75" s="44">
        <v>10220</v>
      </c>
      <c r="CK75" s="44">
        <v>17177</v>
      </c>
      <c r="CL75" s="44">
        <v>1249</v>
      </c>
      <c r="CM75" s="44">
        <v>49155</v>
      </c>
      <c r="CN75" s="44">
        <v>17946</v>
      </c>
      <c r="CO75" s="44">
        <v>12321</v>
      </c>
      <c r="CP75" s="44">
        <v>40030</v>
      </c>
      <c r="CQ75" s="46">
        <v>30746</v>
      </c>
      <c r="CR75" s="46">
        <v>40502</v>
      </c>
      <c r="CS75" s="47">
        <v>11417</v>
      </c>
      <c r="CT75" s="47">
        <v>5915</v>
      </c>
      <c r="CU75" s="47">
        <v>17716</v>
      </c>
      <c r="CV75" s="46">
        <v>1387</v>
      </c>
      <c r="CW75" s="46">
        <v>37435</v>
      </c>
      <c r="CX75" s="47">
        <v>17690</v>
      </c>
      <c r="CY75" s="47">
        <v>12340</v>
      </c>
      <c r="CZ75" s="47">
        <v>31229</v>
      </c>
      <c r="DA75" s="46">
        <v>0</v>
      </c>
      <c r="DB75" s="46">
        <v>0</v>
      </c>
      <c r="DC75" s="47">
        <v>0</v>
      </c>
      <c r="DD75" s="47">
        <v>0</v>
      </c>
      <c r="DE75" s="48">
        <v>0</v>
      </c>
      <c r="DF75" s="15"/>
      <c r="DG75" s="15"/>
      <c r="DH75" s="15"/>
      <c r="DI75" s="15"/>
      <c r="DJ75" s="15"/>
      <c r="DK75" s="15"/>
    </row>
    <row r="76" spans="2:116" ht="16.5" x14ac:dyDescent="0.3">
      <c r="B76" s="38" t="s">
        <v>16</v>
      </c>
      <c r="C76" s="92">
        <v>45510</v>
      </c>
      <c r="D76" s="94">
        <v>45874</v>
      </c>
      <c r="E76" s="92">
        <v>45336</v>
      </c>
      <c r="F76" s="92">
        <v>45707</v>
      </c>
      <c r="G76" s="92">
        <v>46106</v>
      </c>
      <c r="H76" s="40" t="s">
        <v>172</v>
      </c>
      <c r="I76" s="41" t="s">
        <v>166</v>
      </c>
      <c r="J76" s="110">
        <v>125886</v>
      </c>
      <c r="K76" s="46">
        <v>137460</v>
      </c>
      <c r="L76" s="111">
        <v>71577</v>
      </c>
      <c r="M76" s="46">
        <v>94523</v>
      </c>
      <c r="N76" s="132">
        <v>0</v>
      </c>
      <c r="O76" s="42" t="s">
        <v>30</v>
      </c>
      <c r="P76" s="104">
        <v>30</v>
      </c>
      <c r="Q76" s="110">
        <v>25</v>
      </c>
      <c r="R76" s="46"/>
      <c r="S76" s="46">
        <v>22</v>
      </c>
      <c r="T76" s="132">
        <v>0</v>
      </c>
      <c r="U76" s="42" t="s">
        <v>30</v>
      </c>
      <c r="V76" s="43">
        <v>39077</v>
      </c>
      <c r="W76" s="44">
        <v>17459</v>
      </c>
      <c r="X76" s="44">
        <v>21651</v>
      </c>
      <c r="Y76" s="44">
        <v>16639</v>
      </c>
      <c r="Z76" s="44">
        <v>12674</v>
      </c>
      <c r="AA76" s="44">
        <v>3965</v>
      </c>
      <c r="AB76" s="46">
        <v>26207</v>
      </c>
      <c r="AC76" s="46">
        <v>17734</v>
      </c>
      <c r="AD76" s="46">
        <v>8473</v>
      </c>
      <c r="AE76" s="132">
        <v>0</v>
      </c>
      <c r="AF76" s="132">
        <v>0</v>
      </c>
      <c r="AG76" s="132">
        <v>0</v>
      </c>
      <c r="AH76" s="42" t="s">
        <v>30</v>
      </c>
      <c r="AI76" s="44">
        <v>41578</v>
      </c>
      <c r="AJ76" s="42">
        <v>35830</v>
      </c>
      <c r="AK76" s="110">
        <v>47173</v>
      </c>
      <c r="AL76" s="46">
        <v>46322</v>
      </c>
      <c r="AM76" s="132">
        <v>0</v>
      </c>
      <c r="AN76" s="44" t="s">
        <v>30</v>
      </c>
      <c r="AO76" s="44">
        <v>25176</v>
      </c>
      <c r="AP76" s="46">
        <v>24411</v>
      </c>
      <c r="AQ76" s="132">
        <v>0</v>
      </c>
      <c r="AR76" s="44" t="s">
        <v>30</v>
      </c>
      <c r="AS76" s="44">
        <v>21997</v>
      </c>
      <c r="AT76" s="46">
        <v>21434</v>
      </c>
      <c r="AU76" s="132">
        <v>0</v>
      </c>
      <c r="AV76" s="44" t="s">
        <v>30</v>
      </c>
      <c r="AW76" s="44">
        <v>13941</v>
      </c>
      <c r="AX76" s="46">
        <v>19479</v>
      </c>
      <c r="AY76" s="132">
        <v>0</v>
      </c>
      <c r="AZ76" s="44" t="s">
        <v>30</v>
      </c>
      <c r="BA76" s="44">
        <v>8056</v>
      </c>
      <c r="BB76" s="46">
        <v>1955</v>
      </c>
      <c r="BC76" s="132">
        <v>0</v>
      </c>
      <c r="BD76" s="44" t="s">
        <v>30</v>
      </c>
      <c r="BE76" s="46">
        <v>4148</v>
      </c>
      <c r="BF76" s="132">
        <v>0</v>
      </c>
      <c r="BG76" s="44" t="s">
        <v>30</v>
      </c>
      <c r="BH76" s="46">
        <v>2064</v>
      </c>
      <c r="BI76" s="132">
        <v>0</v>
      </c>
      <c r="BJ76" s="44" t="s">
        <v>30</v>
      </c>
      <c r="BK76" s="46">
        <v>3243</v>
      </c>
      <c r="BL76" s="132">
        <v>0</v>
      </c>
      <c r="BM76" s="42" t="s">
        <v>30</v>
      </c>
      <c r="BN76" s="43">
        <v>41571</v>
      </c>
      <c r="BO76" s="44">
        <v>35823</v>
      </c>
      <c r="BP76" s="44">
        <v>46303</v>
      </c>
      <c r="BQ76" s="44">
        <v>0</v>
      </c>
      <c r="BR76" s="44" t="s">
        <v>30</v>
      </c>
      <c r="BS76" s="44">
        <v>24392</v>
      </c>
      <c r="BT76" s="44">
        <v>0</v>
      </c>
      <c r="BU76" s="44" t="s">
        <v>30</v>
      </c>
      <c r="BV76" s="44">
        <v>21434</v>
      </c>
      <c r="BW76" s="44">
        <v>0</v>
      </c>
      <c r="BX76" s="44" t="s">
        <v>30</v>
      </c>
      <c r="BY76" s="44">
        <v>4144</v>
      </c>
      <c r="BZ76" s="44">
        <v>0</v>
      </c>
      <c r="CA76" s="44" t="s">
        <v>30</v>
      </c>
      <c r="CB76" s="241">
        <v>5346</v>
      </c>
      <c r="CC76" s="227">
        <v>46013.5</v>
      </c>
      <c r="CD76" s="227">
        <v>15530.75</v>
      </c>
      <c r="CE76" s="227">
        <v>11677</v>
      </c>
      <c r="CF76" s="227">
        <v>28794.25</v>
      </c>
      <c r="CG76" s="45">
        <v>2790</v>
      </c>
      <c r="CH76" s="44">
        <v>72291</v>
      </c>
      <c r="CI76" s="44">
        <v>13717</v>
      </c>
      <c r="CJ76" s="44">
        <v>14127</v>
      </c>
      <c r="CK76" s="44">
        <v>22961</v>
      </c>
      <c r="CL76" s="44">
        <v>1186</v>
      </c>
      <c r="CM76" s="44">
        <v>52750</v>
      </c>
      <c r="CN76" s="44">
        <v>18017</v>
      </c>
      <c r="CO76" s="44">
        <v>15711</v>
      </c>
      <c r="CP76" s="44">
        <v>49796</v>
      </c>
      <c r="CQ76" s="46">
        <v>15895</v>
      </c>
      <c r="CR76" s="46">
        <v>19410</v>
      </c>
      <c r="CS76" s="47">
        <v>12865</v>
      </c>
      <c r="CT76" s="47">
        <v>5801</v>
      </c>
      <c r="CU76" s="47">
        <v>17606</v>
      </c>
      <c r="CV76" s="46">
        <v>1513</v>
      </c>
      <c r="CW76" s="46">
        <v>39603</v>
      </c>
      <c r="CX76" s="47">
        <v>17524</v>
      </c>
      <c r="CY76" s="47">
        <v>11069</v>
      </c>
      <c r="CZ76" s="47">
        <v>24814</v>
      </c>
      <c r="DA76" s="46">
        <v>0</v>
      </c>
      <c r="DB76" s="46">
        <v>0</v>
      </c>
      <c r="DC76" s="47">
        <v>0</v>
      </c>
      <c r="DD76" s="47">
        <v>0</v>
      </c>
      <c r="DE76" s="48">
        <v>0</v>
      </c>
      <c r="DF76" s="15"/>
      <c r="DG76" s="15"/>
      <c r="DH76" s="15"/>
      <c r="DI76" s="15"/>
      <c r="DJ76" s="15"/>
      <c r="DK76" s="15"/>
    </row>
    <row r="77" spans="2:116" ht="16.5" x14ac:dyDescent="0.3">
      <c r="B77" s="38" t="s">
        <v>173</v>
      </c>
      <c r="C77" s="92">
        <v>45511</v>
      </c>
      <c r="D77" s="94">
        <v>45875</v>
      </c>
      <c r="E77" s="92">
        <v>45337</v>
      </c>
      <c r="F77" s="92">
        <v>45708</v>
      </c>
      <c r="G77" s="92">
        <v>46107</v>
      </c>
      <c r="H77" s="40" t="s">
        <v>174</v>
      </c>
      <c r="I77" s="41" t="s">
        <v>175</v>
      </c>
      <c r="J77" s="110">
        <v>99090</v>
      </c>
      <c r="K77" s="46">
        <v>121205</v>
      </c>
      <c r="L77" s="46">
        <v>89735</v>
      </c>
      <c r="M77" s="46">
        <v>58672</v>
      </c>
      <c r="N77" s="132">
        <v>0</v>
      </c>
      <c r="O77" s="42" t="s">
        <v>30</v>
      </c>
      <c r="P77" s="104">
        <v>12</v>
      </c>
      <c r="Q77" s="110">
        <v>43</v>
      </c>
      <c r="R77" s="46"/>
      <c r="S77" s="46">
        <v>19</v>
      </c>
      <c r="T77" s="132">
        <v>0</v>
      </c>
      <c r="U77" s="42" t="s">
        <v>30</v>
      </c>
      <c r="V77" s="43">
        <v>31027</v>
      </c>
      <c r="W77" s="44">
        <v>17207</v>
      </c>
      <c r="X77" s="44">
        <v>13837</v>
      </c>
      <c r="Y77" s="44">
        <v>13227</v>
      </c>
      <c r="Z77" s="44">
        <v>9799</v>
      </c>
      <c r="AA77" s="44">
        <v>3428</v>
      </c>
      <c r="AB77" s="46">
        <v>22349</v>
      </c>
      <c r="AC77" s="46">
        <v>14039</v>
      </c>
      <c r="AD77" s="46">
        <v>8310</v>
      </c>
      <c r="AE77" s="132">
        <v>0</v>
      </c>
      <c r="AF77" s="132">
        <v>0</v>
      </c>
      <c r="AG77" s="132">
        <v>0</v>
      </c>
      <c r="AH77" s="42" t="s">
        <v>30</v>
      </c>
      <c r="AI77" s="44">
        <v>43670</v>
      </c>
      <c r="AJ77" s="42">
        <v>29476</v>
      </c>
      <c r="AK77" s="110">
        <v>38483</v>
      </c>
      <c r="AL77" s="46">
        <v>40878</v>
      </c>
      <c r="AM77" s="132">
        <v>0</v>
      </c>
      <c r="AN77" s="44" t="s">
        <v>30</v>
      </c>
      <c r="AO77" s="44">
        <v>16700</v>
      </c>
      <c r="AP77" s="46">
        <v>18872</v>
      </c>
      <c r="AQ77" s="132">
        <v>0</v>
      </c>
      <c r="AR77" s="44" t="s">
        <v>30</v>
      </c>
      <c r="AS77" s="44">
        <v>21783</v>
      </c>
      <c r="AT77" s="46">
        <v>21072</v>
      </c>
      <c r="AU77" s="132">
        <v>0</v>
      </c>
      <c r="AV77" s="44" t="s">
        <v>30</v>
      </c>
      <c r="AW77" s="44">
        <v>14511</v>
      </c>
      <c r="AX77" s="46">
        <v>18855</v>
      </c>
      <c r="AY77" s="132">
        <v>0</v>
      </c>
      <c r="AZ77" s="44" t="s">
        <v>30</v>
      </c>
      <c r="BA77" s="44">
        <v>7272</v>
      </c>
      <c r="BB77" s="46">
        <v>2217</v>
      </c>
      <c r="BC77" s="132">
        <v>0</v>
      </c>
      <c r="BD77" s="44" t="s">
        <v>30</v>
      </c>
      <c r="BE77" s="46">
        <v>6252</v>
      </c>
      <c r="BF77" s="132">
        <v>0</v>
      </c>
      <c r="BG77" s="44" t="s">
        <v>30</v>
      </c>
      <c r="BH77" s="46">
        <v>3756</v>
      </c>
      <c r="BI77" s="132">
        <v>0</v>
      </c>
      <c r="BJ77" s="44" t="s">
        <v>30</v>
      </c>
      <c r="BK77" s="46">
        <v>3134</v>
      </c>
      <c r="BL77" s="132">
        <v>0</v>
      </c>
      <c r="BM77" s="42" t="s">
        <v>30</v>
      </c>
      <c r="BN77" s="43">
        <v>43650</v>
      </c>
      <c r="BO77" s="44">
        <v>29461</v>
      </c>
      <c r="BP77" s="44">
        <v>40860</v>
      </c>
      <c r="BQ77" s="44">
        <v>0</v>
      </c>
      <c r="BR77" s="44" t="s">
        <v>30</v>
      </c>
      <c r="BS77" s="44">
        <v>18855</v>
      </c>
      <c r="BT77" s="44">
        <v>0</v>
      </c>
      <c r="BU77" s="44" t="s">
        <v>30</v>
      </c>
      <c r="BV77" s="44">
        <v>21072</v>
      </c>
      <c r="BW77" s="44">
        <v>0</v>
      </c>
      <c r="BX77" s="44" t="s">
        <v>30</v>
      </c>
      <c r="BY77" s="44">
        <v>6249</v>
      </c>
      <c r="BZ77" s="44">
        <v>0</v>
      </c>
      <c r="CA77" s="44" t="s">
        <v>30</v>
      </c>
      <c r="CB77" s="241">
        <v>4783.25</v>
      </c>
      <c r="CC77" s="227">
        <v>34037.25</v>
      </c>
      <c r="CD77" s="227">
        <v>16551.75</v>
      </c>
      <c r="CE77" s="227">
        <v>11760.25</v>
      </c>
      <c r="CF77" s="227">
        <v>25043</v>
      </c>
      <c r="CG77" s="45">
        <v>7996</v>
      </c>
      <c r="CH77" s="44">
        <v>43114</v>
      </c>
      <c r="CI77" s="44">
        <v>14884</v>
      </c>
      <c r="CJ77" s="44">
        <v>13060</v>
      </c>
      <c r="CK77" s="44">
        <v>20036</v>
      </c>
      <c r="CL77" s="44">
        <v>1078</v>
      </c>
      <c r="CM77" s="44">
        <v>53233</v>
      </c>
      <c r="CN77" s="44">
        <v>18986</v>
      </c>
      <c r="CO77" s="44">
        <v>14173</v>
      </c>
      <c r="CP77" s="44">
        <v>33735</v>
      </c>
      <c r="CQ77" s="46">
        <v>9605</v>
      </c>
      <c r="CR77" s="46">
        <v>22118</v>
      </c>
      <c r="CS77" s="47">
        <v>17745</v>
      </c>
      <c r="CT77" s="47">
        <v>10418</v>
      </c>
      <c r="CU77" s="47">
        <v>29849</v>
      </c>
      <c r="CV77" s="46">
        <v>454</v>
      </c>
      <c r="CW77" s="46">
        <v>17684</v>
      </c>
      <c r="CX77" s="47">
        <v>14592</v>
      </c>
      <c r="CY77" s="47">
        <v>9390</v>
      </c>
      <c r="CZ77" s="47">
        <v>16552</v>
      </c>
      <c r="DA77" s="46">
        <v>0</v>
      </c>
      <c r="DB77" s="46">
        <v>0</v>
      </c>
      <c r="DC77" s="47">
        <v>0</v>
      </c>
      <c r="DD77" s="47">
        <v>0</v>
      </c>
      <c r="DE77" s="48">
        <v>0</v>
      </c>
      <c r="DF77" s="15"/>
      <c r="DG77" s="15"/>
      <c r="DH77" s="15"/>
      <c r="DI77" s="15"/>
      <c r="DJ77" s="15"/>
      <c r="DK77" s="15"/>
    </row>
    <row r="78" spans="2:116" ht="16.5" x14ac:dyDescent="0.3">
      <c r="B78" s="38" t="s">
        <v>173</v>
      </c>
      <c r="C78" s="92">
        <v>45512</v>
      </c>
      <c r="D78" s="94">
        <v>45876</v>
      </c>
      <c r="E78" s="92">
        <v>45338</v>
      </c>
      <c r="F78" s="92">
        <v>45709</v>
      </c>
      <c r="G78" s="92">
        <v>46108</v>
      </c>
      <c r="H78" s="40" t="s">
        <v>176</v>
      </c>
      <c r="I78" s="41" t="s">
        <v>175</v>
      </c>
      <c r="J78" s="110">
        <v>103922</v>
      </c>
      <c r="K78" s="46">
        <v>106781</v>
      </c>
      <c r="L78" s="46">
        <v>77414</v>
      </c>
      <c r="M78" s="46">
        <v>57684</v>
      </c>
      <c r="N78" s="132">
        <v>0</v>
      </c>
      <c r="O78" s="42" t="s">
        <v>30</v>
      </c>
      <c r="P78" s="104">
        <v>13</v>
      </c>
      <c r="Q78" s="110">
        <v>32</v>
      </c>
      <c r="R78" s="46"/>
      <c r="S78" s="46">
        <v>23</v>
      </c>
      <c r="T78" s="132">
        <v>0</v>
      </c>
      <c r="U78" s="42" t="s">
        <v>30</v>
      </c>
      <c r="V78" s="43">
        <v>28219</v>
      </c>
      <c r="W78" s="44">
        <v>20285</v>
      </c>
      <c r="X78" s="44">
        <v>7971</v>
      </c>
      <c r="Y78" s="44">
        <v>9915</v>
      </c>
      <c r="Z78" s="44">
        <v>6686</v>
      </c>
      <c r="AA78" s="44">
        <v>3229</v>
      </c>
      <c r="AB78" s="46">
        <v>28309</v>
      </c>
      <c r="AC78" s="46">
        <v>19600</v>
      </c>
      <c r="AD78" s="46">
        <v>8709</v>
      </c>
      <c r="AE78" s="132">
        <v>0</v>
      </c>
      <c r="AF78" s="132">
        <v>0</v>
      </c>
      <c r="AG78" s="132">
        <v>0</v>
      </c>
      <c r="AH78" s="42" t="s">
        <v>30</v>
      </c>
      <c r="AI78" s="44">
        <v>26786</v>
      </c>
      <c r="AJ78" s="42">
        <v>21500</v>
      </c>
      <c r="AK78" s="110">
        <v>32238</v>
      </c>
      <c r="AL78" s="46">
        <v>43688</v>
      </c>
      <c r="AM78" s="132">
        <v>0</v>
      </c>
      <c r="AN78" s="44" t="s">
        <v>30</v>
      </c>
      <c r="AO78" s="44">
        <v>12671</v>
      </c>
      <c r="AP78" s="46">
        <v>22435</v>
      </c>
      <c r="AQ78" s="132">
        <v>0</v>
      </c>
      <c r="AR78" s="44" t="s">
        <v>30</v>
      </c>
      <c r="AS78" s="44">
        <v>19567</v>
      </c>
      <c r="AT78" s="46">
        <v>20678</v>
      </c>
      <c r="AU78" s="132">
        <v>0</v>
      </c>
      <c r="AV78" s="44" t="s">
        <v>30</v>
      </c>
      <c r="AW78" s="44">
        <v>12428</v>
      </c>
      <c r="AX78" s="46">
        <v>18573</v>
      </c>
      <c r="AY78" s="132">
        <v>0</v>
      </c>
      <c r="AZ78" s="44" t="s">
        <v>30</v>
      </c>
      <c r="BA78" s="44">
        <v>7139</v>
      </c>
      <c r="BB78" s="46">
        <v>2105</v>
      </c>
      <c r="BC78" s="132">
        <v>0</v>
      </c>
      <c r="BD78" s="44" t="s">
        <v>30</v>
      </c>
      <c r="BE78" s="46">
        <v>5792</v>
      </c>
      <c r="BF78" s="132">
        <v>0</v>
      </c>
      <c r="BG78" s="44" t="s">
        <v>30</v>
      </c>
      <c r="BH78" s="46">
        <v>3394</v>
      </c>
      <c r="BI78" s="132">
        <v>0</v>
      </c>
      <c r="BJ78" s="44" t="s">
        <v>30</v>
      </c>
      <c r="BK78" s="46">
        <v>3054</v>
      </c>
      <c r="BL78" s="132">
        <v>0</v>
      </c>
      <c r="BM78" s="42" t="s">
        <v>30</v>
      </c>
      <c r="BN78" s="43">
        <v>26772</v>
      </c>
      <c r="BO78" s="44">
        <v>21490</v>
      </c>
      <c r="BP78" s="44">
        <v>43666</v>
      </c>
      <c r="BQ78" s="44">
        <v>0</v>
      </c>
      <c r="BR78" s="44" t="s">
        <v>30</v>
      </c>
      <c r="BS78" s="44">
        <v>22414</v>
      </c>
      <c r="BT78" s="44">
        <v>0</v>
      </c>
      <c r="BU78" s="44" t="s">
        <v>30</v>
      </c>
      <c r="BV78" s="44">
        <v>20678</v>
      </c>
      <c r="BW78" s="44">
        <v>0</v>
      </c>
      <c r="BX78" s="44" t="s">
        <v>30</v>
      </c>
      <c r="BY78" s="44">
        <v>5791</v>
      </c>
      <c r="BZ78" s="44">
        <v>0</v>
      </c>
      <c r="CA78" s="44" t="s">
        <v>30</v>
      </c>
      <c r="CB78" s="241">
        <v>2684.25</v>
      </c>
      <c r="CC78" s="227">
        <v>30868.75</v>
      </c>
      <c r="CD78" s="227">
        <v>15344</v>
      </c>
      <c r="CE78" s="227">
        <v>12296.75</v>
      </c>
      <c r="CF78" s="227">
        <v>25256.5</v>
      </c>
      <c r="CG78" s="45">
        <v>5166</v>
      </c>
      <c r="CH78" s="44">
        <v>46298</v>
      </c>
      <c r="CI78" s="44">
        <v>13864</v>
      </c>
      <c r="CJ78" s="44">
        <v>13983</v>
      </c>
      <c r="CK78" s="44">
        <v>24611</v>
      </c>
      <c r="CL78" s="44">
        <v>1618</v>
      </c>
      <c r="CM78" s="44">
        <v>35908</v>
      </c>
      <c r="CN78" s="44">
        <v>18560</v>
      </c>
      <c r="CO78" s="44">
        <v>17602</v>
      </c>
      <c r="CP78" s="44">
        <v>33093</v>
      </c>
      <c r="CQ78" s="46">
        <v>3400</v>
      </c>
      <c r="CR78" s="46">
        <v>18067</v>
      </c>
      <c r="CS78" s="47">
        <v>17512</v>
      </c>
      <c r="CT78" s="47">
        <v>9558</v>
      </c>
      <c r="CU78" s="47">
        <v>28877</v>
      </c>
      <c r="CV78" s="46">
        <v>553</v>
      </c>
      <c r="CW78" s="46">
        <v>23202</v>
      </c>
      <c r="CX78" s="47">
        <v>11440</v>
      </c>
      <c r="CY78" s="47">
        <v>8044</v>
      </c>
      <c r="CZ78" s="47">
        <v>14445</v>
      </c>
      <c r="DA78" s="46">
        <v>0</v>
      </c>
      <c r="DB78" s="46">
        <v>0</v>
      </c>
      <c r="DC78" s="47">
        <v>0</v>
      </c>
      <c r="DD78" s="47">
        <v>0</v>
      </c>
      <c r="DE78" s="48">
        <v>0</v>
      </c>
      <c r="DF78" s="15"/>
      <c r="DG78" s="15"/>
      <c r="DH78" s="15"/>
      <c r="DI78" s="15"/>
      <c r="DJ78" s="15"/>
      <c r="DK78" s="15"/>
    </row>
    <row r="79" spans="2:116" ht="16.5" x14ac:dyDescent="0.3">
      <c r="B79" s="38" t="s">
        <v>173</v>
      </c>
      <c r="C79" s="92">
        <v>45513</v>
      </c>
      <c r="D79" s="94">
        <v>45877</v>
      </c>
      <c r="E79" s="92">
        <v>45339</v>
      </c>
      <c r="F79" s="92">
        <v>45710</v>
      </c>
      <c r="G79" s="92">
        <v>46109</v>
      </c>
      <c r="H79" s="40" t="s">
        <v>177</v>
      </c>
      <c r="I79" s="41" t="s">
        <v>175</v>
      </c>
      <c r="J79" s="110">
        <v>106672</v>
      </c>
      <c r="K79" s="46">
        <v>94881</v>
      </c>
      <c r="L79" s="46">
        <v>74092</v>
      </c>
      <c r="M79" s="46">
        <v>53062</v>
      </c>
      <c r="N79" s="132">
        <v>0</v>
      </c>
      <c r="O79" s="42" t="s">
        <v>30</v>
      </c>
      <c r="P79" s="104">
        <v>15</v>
      </c>
      <c r="Q79" s="110">
        <v>49</v>
      </c>
      <c r="R79" s="46"/>
      <c r="S79" s="46">
        <v>17</v>
      </c>
      <c r="T79" s="132">
        <v>0</v>
      </c>
      <c r="U79" s="42" t="s">
        <v>30</v>
      </c>
      <c r="V79" s="43">
        <v>21682</v>
      </c>
      <c r="W79" s="44">
        <v>15862</v>
      </c>
      <c r="X79" s="44">
        <v>5846</v>
      </c>
      <c r="Y79" s="44">
        <v>8413</v>
      </c>
      <c r="Z79" s="44">
        <v>5300</v>
      </c>
      <c r="AA79" s="44">
        <v>3113</v>
      </c>
      <c r="AB79" s="46">
        <v>22784</v>
      </c>
      <c r="AC79" s="46">
        <v>17765</v>
      </c>
      <c r="AD79" s="46">
        <v>5019</v>
      </c>
      <c r="AE79" s="132">
        <v>0</v>
      </c>
      <c r="AF79" s="132">
        <v>0</v>
      </c>
      <c r="AG79" s="132">
        <v>0</v>
      </c>
      <c r="AH79" s="42" t="s">
        <v>30</v>
      </c>
      <c r="AI79" s="44">
        <v>24535</v>
      </c>
      <c r="AJ79" s="42">
        <v>26295</v>
      </c>
      <c r="AK79" s="110">
        <v>31305</v>
      </c>
      <c r="AL79" s="46">
        <v>43009</v>
      </c>
      <c r="AM79" s="132">
        <v>0</v>
      </c>
      <c r="AN79" s="44" t="s">
        <v>30</v>
      </c>
      <c r="AO79" s="44">
        <v>12918</v>
      </c>
      <c r="AP79" s="46">
        <v>23162</v>
      </c>
      <c r="AQ79" s="132">
        <v>0</v>
      </c>
      <c r="AR79" s="44" t="s">
        <v>30</v>
      </c>
      <c r="AS79" s="44">
        <v>18387</v>
      </c>
      <c r="AT79" s="46">
        <v>19171</v>
      </c>
      <c r="AU79" s="132">
        <v>0</v>
      </c>
      <c r="AV79" s="44" t="s">
        <v>30</v>
      </c>
      <c r="AW79" s="44">
        <v>10096</v>
      </c>
      <c r="AX79" s="46">
        <v>17255</v>
      </c>
      <c r="AY79" s="132">
        <v>0</v>
      </c>
      <c r="AZ79" s="44" t="s">
        <v>30</v>
      </c>
      <c r="BA79" s="44">
        <v>8291</v>
      </c>
      <c r="BB79" s="46">
        <v>1916</v>
      </c>
      <c r="BC79" s="132">
        <v>0</v>
      </c>
      <c r="BD79" s="44" t="s">
        <v>30</v>
      </c>
      <c r="BE79" s="46">
        <v>5205</v>
      </c>
      <c r="BF79" s="132">
        <v>0</v>
      </c>
      <c r="BG79" s="44" t="s">
        <v>30</v>
      </c>
      <c r="BH79" s="46">
        <v>2823</v>
      </c>
      <c r="BI79" s="132">
        <v>0</v>
      </c>
      <c r="BJ79" s="44" t="s">
        <v>30</v>
      </c>
      <c r="BK79" s="46">
        <v>3257</v>
      </c>
      <c r="BL79" s="132">
        <v>0</v>
      </c>
      <c r="BM79" s="42" t="s">
        <v>30</v>
      </c>
      <c r="BN79" s="43">
        <v>24517</v>
      </c>
      <c r="BO79" s="44">
        <v>26281</v>
      </c>
      <c r="BP79" s="44">
        <v>42993</v>
      </c>
      <c r="BQ79" s="44">
        <v>0</v>
      </c>
      <c r="BR79" s="44" t="s">
        <v>30</v>
      </c>
      <c r="BS79" s="44">
        <v>23146</v>
      </c>
      <c r="BT79" s="44">
        <v>0</v>
      </c>
      <c r="BU79" s="44" t="s">
        <v>30</v>
      </c>
      <c r="BV79" s="44">
        <v>19171</v>
      </c>
      <c r="BW79" s="44">
        <v>0</v>
      </c>
      <c r="BX79" s="44" t="s">
        <v>30</v>
      </c>
      <c r="BY79" s="44">
        <v>5202</v>
      </c>
      <c r="BZ79" s="44">
        <v>0</v>
      </c>
      <c r="CA79" s="44" t="s">
        <v>30</v>
      </c>
      <c r="CB79" s="241">
        <v>2237.75</v>
      </c>
      <c r="CC79" s="227">
        <v>32327.5</v>
      </c>
      <c r="CD79" s="227">
        <v>15091.5</v>
      </c>
      <c r="CE79" s="227">
        <v>9642</v>
      </c>
      <c r="CF79" s="227">
        <v>22878</v>
      </c>
      <c r="CG79" s="45">
        <v>3918</v>
      </c>
      <c r="CH79" s="44">
        <v>44106</v>
      </c>
      <c r="CI79" s="44">
        <v>18428</v>
      </c>
      <c r="CJ79" s="44">
        <v>12433</v>
      </c>
      <c r="CK79" s="44">
        <v>27787</v>
      </c>
      <c r="CL79" s="44">
        <v>1276</v>
      </c>
      <c r="CM79" s="44">
        <v>41061</v>
      </c>
      <c r="CN79" s="44">
        <v>15627</v>
      </c>
      <c r="CO79" s="44">
        <v>13839</v>
      </c>
      <c r="CP79" s="44">
        <v>23078</v>
      </c>
      <c r="CQ79" s="46">
        <v>3382</v>
      </c>
      <c r="CR79" s="46">
        <v>21131</v>
      </c>
      <c r="CS79" s="47">
        <v>16610</v>
      </c>
      <c r="CT79" s="47">
        <v>7231</v>
      </c>
      <c r="CU79" s="47">
        <v>25738</v>
      </c>
      <c r="CV79" s="46">
        <v>375</v>
      </c>
      <c r="CW79" s="46">
        <v>23012</v>
      </c>
      <c r="CX79" s="47">
        <v>9701</v>
      </c>
      <c r="CY79" s="47">
        <v>5065</v>
      </c>
      <c r="CZ79" s="47">
        <v>14909</v>
      </c>
      <c r="DA79" s="46">
        <v>0</v>
      </c>
      <c r="DB79" s="46">
        <v>0</v>
      </c>
      <c r="DC79" s="47">
        <v>0</v>
      </c>
      <c r="DD79" s="47">
        <v>0</v>
      </c>
      <c r="DE79" s="48">
        <v>0</v>
      </c>
      <c r="DF79" s="15"/>
      <c r="DG79" s="15"/>
      <c r="DH79" s="15"/>
      <c r="DI79" s="15"/>
      <c r="DJ79" s="15"/>
      <c r="DK79" s="15"/>
    </row>
    <row r="80" spans="2:116" ht="16.5" x14ac:dyDescent="0.3">
      <c r="B80" s="38" t="s">
        <v>173</v>
      </c>
      <c r="C80" s="92">
        <v>45514</v>
      </c>
      <c r="D80" s="94">
        <v>45878</v>
      </c>
      <c r="E80" s="92">
        <v>45340</v>
      </c>
      <c r="F80" s="92">
        <v>45711</v>
      </c>
      <c r="G80" s="92">
        <v>46110</v>
      </c>
      <c r="H80" s="40" t="s">
        <v>178</v>
      </c>
      <c r="I80" s="41" t="s">
        <v>175</v>
      </c>
      <c r="J80" s="110">
        <v>87071</v>
      </c>
      <c r="K80" s="46">
        <v>89838</v>
      </c>
      <c r="L80" s="46">
        <v>73747</v>
      </c>
      <c r="M80" s="46">
        <v>44998</v>
      </c>
      <c r="N80" s="132">
        <v>0</v>
      </c>
      <c r="O80" s="42" t="s">
        <v>30</v>
      </c>
      <c r="P80" s="104">
        <v>1</v>
      </c>
      <c r="Q80" s="110">
        <v>47</v>
      </c>
      <c r="R80" s="46"/>
      <c r="S80" s="46">
        <v>28</v>
      </c>
      <c r="T80" s="132">
        <v>0</v>
      </c>
      <c r="U80" s="42" t="s">
        <v>30</v>
      </c>
      <c r="V80" s="43">
        <v>22369</v>
      </c>
      <c r="W80" s="44">
        <v>14103</v>
      </c>
      <c r="X80" s="44">
        <v>8290</v>
      </c>
      <c r="Y80" s="44">
        <v>16097</v>
      </c>
      <c r="Z80" s="44">
        <v>6040</v>
      </c>
      <c r="AA80" s="44">
        <v>10057</v>
      </c>
      <c r="AB80" s="46">
        <v>18100</v>
      </c>
      <c r="AC80" s="46">
        <v>13857</v>
      </c>
      <c r="AD80" s="46">
        <v>4243</v>
      </c>
      <c r="AE80" s="132">
        <v>0</v>
      </c>
      <c r="AF80" s="132">
        <v>0</v>
      </c>
      <c r="AG80" s="132">
        <v>0</v>
      </c>
      <c r="AH80" s="42" t="s">
        <v>30</v>
      </c>
      <c r="AI80" s="44">
        <v>26263</v>
      </c>
      <c r="AJ80" s="42">
        <v>24579</v>
      </c>
      <c r="AK80" s="110">
        <v>25174</v>
      </c>
      <c r="AL80" s="46">
        <v>34697</v>
      </c>
      <c r="AM80" s="132">
        <v>0</v>
      </c>
      <c r="AN80" s="44" t="s">
        <v>30</v>
      </c>
      <c r="AO80" s="44">
        <v>11380</v>
      </c>
      <c r="AP80" s="46">
        <v>16768</v>
      </c>
      <c r="AQ80" s="132">
        <v>0</v>
      </c>
      <c r="AR80" s="44" t="s">
        <v>30</v>
      </c>
      <c r="AS80" s="44">
        <v>13794</v>
      </c>
      <c r="AT80" s="46">
        <v>15368</v>
      </c>
      <c r="AU80" s="132">
        <v>0</v>
      </c>
      <c r="AV80" s="44" t="s">
        <v>30</v>
      </c>
      <c r="AW80" s="44">
        <v>8116</v>
      </c>
      <c r="AX80" s="46">
        <v>13699</v>
      </c>
      <c r="AY80" s="132">
        <v>0</v>
      </c>
      <c r="AZ80" s="44" t="s">
        <v>30</v>
      </c>
      <c r="BA80" s="44">
        <v>5678</v>
      </c>
      <c r="BB80" s="46">
        <v>1669</v>
      </c>
      <c r="BC80" s="132">
        <v>0</v>
      </c>
      <c r="BD80" s="44" t="s">
        <v>30</v>
      </c>
      <c r="BE80" s="46">
        <v>3912</v>
      </c>
      <c r="BF80" s="132">
        <v>0</v>
      </c>
      <c r="BG80" s="44" t="s">
        <v>30</v>
      </c>
      <c r="BH80" s="46">
        <v>1725</v>
      </c>
      <c r="BI80" s="132">
        <v>0</v>
      </c>
      <c r="BJ80" s="44" t="s">
        <v>30</v>
      </c>
      <c r="BK80" s="46">
        <v>2801</v>
      </c>
      <c r="BL80" s="132">
        <v>0</v>
      </c>
      <c r="BM80" s="42" t="s">
        <v>30</v>
      </c>
      <c r="BN80" s="43">
        <v>26243</v>
      </c>
      <c r="BO80" s="44">
        <v>24562</v>
      </c>
      <c r="BP80" s="44">
        <v>34673</v>
      </c>
      <c r="BQ80" s="44">
        <v>0</v>
      </c>
      <c r="BR80" s="44" t="s">
        <v>30</v>
      </c>
      <c r="BS80" s="44">
        <v>16746</v>
      </c>
      <c r="BT80" s="44">
        <v>0</v>
      </c>
      <c r="BU80" s="44" t="s">
        <v>30</v>
      </c>
      <c r="BV80" s="44">
        <v>15368</v>
      </c>
      <c r="BW80" s="44">
        <v>0</v>
      </c>
      <c r="BX80" s="44" t="s">
        <v>30</v>
      </c>
      <c r="BY80" s="44">
        <v>3912</v>
      </c>
      <c r="BZ80" s="44">
        <v>0</v>
      </c>
      <c r="CA80" s="44" t="s">
        <v>30</v>
      </c>
      <c r="CB80" s="241">
        <v>2066.75</v>
      </c>
      <c r="CC80" s="227">
        <v>29319.75</v>
      </c>
      <c r="CD80" s="227">
        <v>13486.75</v>
      </c>
      <c r="CE80" s="227">
        <v>7421.75</v>
      </c>
      <c r="CF80" s="227">
        <v>21618.5</v>
      </c>
      <c r="CG80" s="45">
        <v>4577</v>
      </c>
      <c r="CH80" s="44">
        <v>35416</v>
      </c>
      <c r="CI80" s="44">
        <v>12184</v>
      </c>
      <c r="CJ80" s="44">
        <v>7641</v>
      </c>
      <c r="CK80" s="44">
        <v>27253</v>
      </c>
      <c r="CL80" s="44">
        <v>766</v>
      </c>
      <c r="CM80" s="44">
        <v>42616</v>
      </c>
      <c r="CN80" s="44">
        <v>15563</v>
      </c>
      <c r="CO80" s="44">
        <v>10382</v>
      </c>
      <c r="CP80" s="44">
        <v>20511</v>
      </c>
      <c r="CQ80" s="46">
        <v>2565</v>
      </c>
      <c r="CR80" s="46">
        <v>24534</v>
      </c>
      <c r="CS80" s="47">
        <v>15837</v>
      </c>
      <c r="CT80" s="47">
        <v>6679</v>
      </c>
      <c r="CU80" s="47">
        <v>24132</v>
      </c>
      <c r="CV80" s="46">
        <v>359</v>
      </c>
      <c r="CW80" s="46">
        <v>14713</v>
      </c>
      <c r="CX80" s="47">
        <v>10363</v>
      </c>
      <c r="CY80" s="47">
        <v>4985</v>
      </c>
      <c r="CZ80" s="47">
        <v>14578</v>
      </c>
      <c r="DA80" s="46">
        <v>0</v>
      </c>
      <c r="DB80" s="46">
        <v>0</v>
      </c>
      <c r="DC80" s="47">
        <v>0</v>
      </c>
      <c r="DD80" s="47">
        <v>0</v>
      </c>
      <c r="DE80" s="48">
        <v>0</v>
      </c>
      <c r="DF80" s="15"/>
      <c r="DG80" s="15"/>
      <c r="DH80" s="15"/>
      <c r="DI80" s="15"/>
      <c r="DJ80" s="15"/>
      <c r="DK80" s="15"/>
    </row>
    <row r="81" spans="2:115" ht="16.5" x14ac:dyDescent="0.3">
      <c r="B81" s="38" t="s">
        <v>173</v>
      </c>
      <c r="C81" s="92">
        <v>45515</v>
      </c>
      <c r="D81" s="94">
        <v>45879</v>
      </c>
      <c r="E81" s="92">
        <v>45341</v>
      </c>
      <c r="F81" s="92">
        <v>45712</v>
      </c>
      <c r="G81" s="92">
        <v>46111</v>
      </c>
      <c r="H81" s="40" t="s">
        <v>179</v>
      </c>
      <c r="I81" s="41" t="s">
        <v>175</v>
      </c>
      <c r="J81" s="110">
        <v>81303</v>
      </c>
      <c r="K81" s="46">
        <v>82154</v>
      </c>
      <c r="L81" s="46">
        <v>73480</v>
      </c>
      <c r="M81" s="46">
        <v>54085</v>
      </c>
      <c r="N81" s="132">
        <v>0</v>
      </c>
      <c r="O81" s="42" t="s">
        <v>30</v>
      </c>
      <c r="P81" s="104">
        <v>7</v>
      </c>
      <c r="Q81" s="110">
        <v>28</v>
      </c>
      <c r="R81" s="46"/>
      <c r="S81" s="46">
        <v>10</v>
      </c>
      <c r="T81" s="132">
        <v>0</v>
      </c>
      <c r="U81" s="42" t="s">
        <v>30</v>
      </c>
      <c r="V81" s="43">
        <v>26879</v>
      </c>
      <c r="W81" s="44">
        <v>20701</v>
      </c>
      <c r="X81" s="44">
        <v>6195</v>
      </c>
      <c r="Y81" s="44">
        <v>9983</v>
      </c>
      <c r="Z81" s="44">
        <v>5444</v>
      </c>
      <c r="AA81" s="44">
        <v>4539</v>
      </c>
      <c r="AB81" s="46">
        <v>20152</v>
      </c>
      <c r="AC81" s="46">
        <v>14605</v>
      </c>
      <c r="AD81" s="46">
        <v>5547</v>
      </c>
      <c r="AE81" s="132">
        <v>0</v>
      </c>
      <c r="AF81" s="132">
        <v>0</v>
      </c>
      <c r="AG81" s="132">
        <v>0</v>
      </c>
      <c r="AH81" s="42" t="s">
        <v>30</v>
      </c>
      <c r="AI81" s="44">
        <v>29260</v>
      </c>
      <c r="AJ81" s="42">
        <v>28918</v>
      </c>
      <c r="AK81" s="110">
        <v>28095</v>
      </c>
      <c r="AL81" s="46">
        <v>40455</v>
      </c>
      <c r="AM81" s="132">
        <v>0</v>
      </c>
      <c r="AN81" s="44" t="s">
        <v>30</v>
      </c>
      <c r="AO81" s="44">
        <v>11695</v>
      </c>
      <c r="AP81" s="46">
        <v>17985</v>
      </c>
      <c r="AQ81" s="132">
        <v>0</v>
      </c>
      <c r="AR81" s="44" t="s">
        <v>30</v>
      </c>
      <c r="AS81" s="44">
        <v>16400</v>
      </c>
      <c r="AT81" s="46">
        <v>21221</v>
      </c>
      <c r="AU81" s="132">
        <v>0</v>
      </c>
      <c r="AV81" s="44" t="s">
        <v>30</v>
      </c>
      <c r="AW81" s="44">
        <v>10299</v>
      </c>
      <c r="AX81" s="46">
        <v>19177</v>
      </c>
      <c r="AY81" s="132">
        <v>0</v>
      </c>
      <c r="AZ81" s="44" t="s">
        <v>30</v>
      </c>
      <c r="BA81" s="44">
        <v>6101</v>
      </c>
      <c r="BB81" s="46">
        <v>2044</v>
      </c>
      <c r="BC81" s="132">
        <v>0</v>
      </c>
      <c r="BD81" s="44" t="s">
        <v>30</v>
      </c>
      <c r="BE81" s="46">
        <v>3552</v>
      </c>
      <c r="BF81" s="132">
        <v>0</v>
      </c>
      <c r="BG81" s="44" t="s">
        <v>30</v>
      </c>
      <c r="BH81" s="46">
        <v>1403</v>
      </c>
      <c r="BI81" s="132">
        <v>0</v>
      </c>
      <c r="BJ81" s="44" t="s">
        <v>30</v>
      </c>
      <c r="BK81" s="46">
        <v>2789</v>
      </c>
      <c r="BL81" s="132">
        <v>0</v>
      </c>
      <c r="BM81" s="42" t="s">
        <v>30</v>
      </c>
      <c r="BN81" s="43">
        <v>29251</v>
      </c>
      <c r="BO81" s="44">
        <v>28907</v>
      </c>
      <c r="BP81" s="44">
        <v>40445</v>
      </c>
      <c r="BQ81" s="44">
        <v>0</v>
      </c>
      <c r="BR81" s="44" t="s">
        <v>30</v>
      </c>
      <c r="BS81" s="44">
        <v>17976</v>
      </c>
      <c r="BT81" s="44">
        <v>0</v>
      </c>
      <c r="BU81" s="44" t="s">
        <v>30</v>
      </c>
      <c r="BV81" s="44">
        <v>21221</v>
      </c>
      <c r="BW81" s="44">
        <v>0</v>
      </c>
      <c r="BX81" s="44" t="s">
        <v>30</v>
      </c>
      <c r="BY81" s="44">
        <v>3551</v>
      </c>
      <c r="BZ81" s="44">
        <v>0</v>
      </c>
      <c r="CA81" s="44" t="s">
        <v>30</v>
      </c>
      <c r="CB81" s="241">
        <v>1939.75</v>
      </c>
      <c r="CC81" s="227">
        <v>30127</v>
      </c>
      <c r="CD81" s="227">
        <v>13416</v>
      </c>
      <c r="CE81" s="227">
        <v>8098.5</v>
      </c>
      <c r="CF81" s="227">
        <v>19174.25</v>
      </c>
      <c r="CG81" s="45">
        <v>3616</v>
      </c>
      <c r="CH81" s="44">
        <v>44379</v>
      </c>
      <c r="CI81" s="44">
        <v>11430</v>
      </c>
      <c r="CJ81" s="44">
        <v>6033</v>
      </c>
      <c r="CK81" s="44">
        <v>15845</v>
      </c>
      <c r="CL81" s="44">
        <v>887</v>
      </c>
      <c r="CM81" s="44">
        <v>39234</v>
      </c>
      <c r="CN81" s="44">
        <v>14681</v>
      </c>
      <c r="CO81" s="44">
        <v>8438</v>
      </c>
      <c r="CP81" s="44">
        <v>18914</v>
      </c>
      <c r="CQ81" s="46">
        <v>2918</v>
      </c>
      <c r="CR81" s="46">
        <v>19837</v>
      </c>
      <c r="CS81" s="47">
        <v>16048</v>
      </c>
      <c r="CT81" s="47">
        <v>10249</v>
      </c>
      <c r="CU81" s="47">
        <v>24428</v>
      </c>
      <c r="CV81" s="46">
        <v>338</v>
      </c>
      <c r="CW81" s="46">
        <v>17058</v>
      </c>
      <c r="CX81" s="47">
        <v>11505</v>
      </c>
      <c r="CY81" s="47">
        <v>7674</v>
      </c>
      <c r="CZ81" s="47">
        <v>17510</v>
      </c>
      <c r="DA81" s="46">
        <v>0</v>
      </c>
      <c r="DB81" s="46">
        <v>0</v>
      </c>
      <c r="DC81" s="47">
        <v>0</v>
      </c>
      <c r="DD81" s="47">
        <v>0</v>
      </c>
      <c r="DE81" s="48">
        <v>0</v>
      </c>
      <c r="DF81" s="15"/>
      <c r="DG81" s="15"/>
      <c r="DH81" s="15"/>
      <c r="DI81" s="15"/>
      <c r="DJ81" s="15"/>
      <c r="DK81" s="15"/>
    </row>
    <row r="82" spans="2:115" ht="16.5" x14ac:dyDescent="0.3">
      <c r="B82" s="38" t="s">
        <v>173</v>
      </c>
      <c r="C82" s="92">
        <v>45516</v>
      </c>
      <c r="D82" s="94">
        <v>45880</v>
      </c>
      <c r="E82" s="92">
        <v>45342</v>
      </c>
      <c r="F82" s="92">
        <v>45713</v>
      </c>
      <c r="G82" s="92">
        <v>46112</v>
      </c>
      <c r="H82" s="40" t="s">
        <v>180</v>
      </c>
      <c r="I82" s="41" t="s">
        <v>175</v>
      </c>
      <c r="J82" s="110">
        <v>89801</v>
      </c>
      <c r="K82" s="46">
        <v>79065</v>
      </c>
      <c r="L82" s="46">
        <v>82284</v>
      </c>
      <c r="M82" s="46">
        <v>58767</v>
      </c>
      <c r="N82" s="132">
        <v>0</v>
      </c>
      <c r="O82" s="42" t="s">
        <v>30</v>
      </c>
      <c r="P82" s="104">
        <v>9</v>
      </c>
      <c r="Q82" s="110">
        <v>42</v>
      </c>
      <c r="R82" s="46"/>
      <c r="S82" s="46">
        <v>10</v>
      </c>
      <c r="T82" s="132">
        <v>0</v>
      </c>
      <c r="U82" s="42" t="s">
        <v>30</v>
      </c>
      <c r="V82" s="43">
        <v>22073</v>
      </c>
      <c r="W82" s="44">
        <v>14731</v>
      </c>
      <c r="X82" s="44">
        <v>7362</v>
      </c>
      <c r="Y82" s="44">
        <v>9702</v>
      </c>
      <c r="Z82" s="44">
        <v>6618</v>
      </c>
      <c r="AA82" s="44">
        <v>3084</v>
      </c>
      <c r="AB82" s="46">
        <v>30573</v>
      </c>
      <c r="AC82" s="46">
        <v>17738</v>
      </c>
      <c r="AD82" s="46">
        <v>12835</v>
      </c>
      <c r="AE82" s="132">
        <v>0</v>
      </c>
      <c r="AF82" s="132">
        <v>0</v>
      </c>
      <c r="AG82" s="132">
        <v>0</v>
      </c>
      <c r="AH82" s="42" t="s">
        <v>30</v>
      </c>
      <c r="AI82" s="44">
        <v>23609</v>
      </c>
      <c r="AJ82" s="42">
        <v>22650</v>
      </c>
      <c r="AK82" s="110">
        <v>29601</v>
      </c>
      <c r="AL82" s="46">
        <v>39606</v>
      </c>
      <c r="AM82" s="132">
        <v>0</v>
      </c>
      <c r="AN82" s="44" t="s">
        <v>30</v>
      </c>
      <c r="AO82" s="44">
        <v>15579</v>
      </c>
      <c r="AP82" s="46">
        <v>22052</v>
      </c>
      <c r="AQ82" s="132">
        <v>0</v>
      </c>
      <c r="AR82" s="44" t="s">
        <v>30</v>
      </c>
      <c r="AS82" s="44">
        <v>14022</v>
      </c>
      <c r="AT82" s="46">
        <v>16704</v>
      </c>
      <c r="AU82" s="132">
        <v>0</v>
      </c>
      <c r="AV82" s="44" t="s">
        <v>30</v>
      </c>
      <c r="AW82" s="44">
        <v>9285</v>
      </c>
      <c r="AX82" s="46">
        <v>14715</v>
      </c>
      <c r="AY82" s="132">
        <v>0</v>
      </c>
      <c r="AZ82" s="44" t="s">
        <v>30</v>
      </c>
      <c r="BA82" s="44">
        <v>4737</v>
      </c>
      <c r="BB82" s="46">
        <v>1989</v>
      </c>
      <c r="BC82" s="132">
        <v>0</v>
      </c>
      <c r="BD82" s="44" t="s">
        <v>30</v>
      </c>
      <c r="BE82" s="46">
        <v>4687</v>
      </c>
      <c r="BF82" s="132">
        <v>0</v>
      </c>
      <c r="BG82" s="44" t="s">
        <v>30</v>
      </c>
      <c r="BH82" s="46">
        <v>1903</v>
      </c>
      <c r="BI82" s="132">
        <v>0</v>
      </c>
      <c r="BJ82" s="44" t="s">
        <v>30</v>
      </c>
      <c r="BK82" s="46">
        <v>3599</v>
      </c>
      <c r="BL82" s="132">
        <v>0</v>
      </c>
      <c r="BM82" s="42" t="s">
        <v>30</v>
      </c>
      <c r="BN82" s="43">
        <v>23595</v>
      </c>
      <c r="BO82" s="44">
        <v>22638</v>
      </c>
      <c r="BP82" s="44">
        <v>39596</v>
      </c>
      <c r="BQ82" s="44">
        <v>0</v>
      </c>
      <c r="BR82" s="44" t="s">
        <v>30</v>
      </c>
      <c r="BS82" s="44">
        <v>22042</v>
      </c>
      <c r="BT82" s="44">
        <v>0</v>
      </c>
      <c r="BU82" s="44" t="s">
        <v>30</v>
      </c>
      <c r="BV82" s="44">
        <v>16704</v>
      </c>
      <c r="BW82" s="44">
        <v>0</v>
      </c>
      <c r="BX82" s="44" t="s">
        <v>30</v>
      </c>
      <c r="BY82" s="44">
        <v>4686</v>
      </c>
      <c r="BZ82" s="44">
        <v>0</v>
      </c>
      <c r="CA82" s="44" t="s">
        <v>30</v>
      </c>
      <c r="CB82" s="241">
        <v>1811.75</v>
      </c>
      <c r="CC82" s="227">
        <v>30934.25</v>
      </c>
      <c r="CD82" s="227">
        <v>13658.5</v>
      </c>
      <c r="CE82" s="227">
        <v>10016.75</v>
      </c>
      <c r="CF82" s="227">
        <v>21058</v>
      </c>
      <c r="CG82" s="45">
        <v>2470</v>
      </c>
      <c r="CH82" s="44">
        <v>48191</v>
      </c>
      <c r="CI82" s="44">
        <v>12346</v>
      </c>
      <c r="CJ82" s="44">
        <v>9835</v>
      </c>
      <c r="CK82" s="44">
        <v>16959</v>
      </c>
      <c r="CL82" s="44">
        <v>2036</v>
      </c>
      <c r="CM82" s="44">
        <v>30117</v>
      </c>
      <c r="CN82" s="44">
        <v>15657</v>
      </c>
      <c r="CO82" s="44">
        <v>11193</v>
      </c>
      <c r="CP82" s="44">
        <v>20062</v>
      </c>
      <c r="CQ82" s="46">
        <v>2405</v>
      </c>
      <c r="CR82" s="46">
        <v>19913</v>
      </c>
      <c r="CS82" s="47">
        <v>16163</v>
      </c>
      <c r="CT82" s="47">
        <v>10886</v>
      </c>
      <c r="CU82" s="47">
        <v>32917</v>
      </c>
      <c r="CV82" s="46">
        <v>336</v>
      </c>
      <c r="CW82" s="46">
        <v>25516</v>
      </c>
      <c r="CX82" s="47">
        <v>10468</v>
      </c>
      <c r="CY82" s="47">
        <v>8153</v>
      </c>
      <c r="CZ82" s="47">
        <v>14294</v>
      </c>
      <c r="DA82" s="46">
        <v>0</v>
      </c>
      <c r="DB82" s="46">
        <v>0</v>
      </c>
      <c r="DC82" s="47">
        <v>0</v>
      </c>
      <c r="DD82" s="47">
        <v>0</v>
      </c>
      <c r="DE82" s="48">
        <v>0</v>
      </c>
      <c r="DF82" s="15"/>
      <c r="DG82" s="15"/>
      <c r="DH82" s="15"/>
      <c r="DI82" s="15"/>
      <c r="DJ82" s="15"/>
      <c r="DK82" s="15"/>
    </row>
    <row r="83" spans="2:115" ht="16.5" x14ac:dyDescent="0.3">
      <c r="B83" s="38" t="s">
        <v>173</v>
      </c>
      <c r="C83" s="92">
        <v>45517</v>
      </c>
      <c r="D83" s="94">
        <v>45881</v>
      </c>
      <c r="E83" s="92">
        <v>45343</v>
      </c>
      <c r="F83" s="92">
        <v>45714</v>
      </c>
      <c r="G83" s="92">
        <v>46113</v>
      </c>
      <c r="H83" s="40" t="s">
        <v>181</v>
      </c>
      <c r="I83" s="41" t="s">
        <v>175</v>
      </c>
      <c r="J83" s="110">
        <v>96472</v>
      </c>
      <c r="K83" s="46">
        <v>72366</v>
      </c>
      <c r="L83" s="46">
        <v>77151</v>
      </c>
      <c r="M83" s="46">
        <v>67598</v>
      </c>
      <c r="N83" s="132">
        <v>0</v>
      </c>
      <c r="O83" s="42" t="s">
        <v>30</v>
      </c>
      <c r="P83" s="104">
        <v>10</v>
      </c>
      <c r="Q83" s="110">
        <v>27</v>
      </c>
      <c r="R83" s="46"/>
      <c r="S83" s="46">
        <v>21</v>
      </c>
      <c r="T83" s="132">
        <v>0</v>
      </c>
      <c r="U83" s="42" t="s">
        <v>30</v>
      </c>
      <c r="V83" s="43">
        <v>16233</v>
      </c>
      <c r="W83" s="44">
        <v>8599</v>
      </c>
      <c r="X83" s="44">
        <v>7654</v>
      </c>
      <c r="Y83" s="44">
        <v>10475</v>
      </c>
      <c r="Z83" s="44">
        <v>7007</v>
      </c>
      <c r="AA83" s="44">
        <v>3468</v>
      </c>
      <c r="AB83" s="46">
        <v>25413</v>
      </c>
      <c r="AC83" s="46">
        <v>17491</v>
      </c>
      <c r="AD83" s="46">
        <v>7922</v>
      </c>
      <c r="AE83" s="132">
        <v>0</v>
      </c>
      <c r="AF83" s="132">
        <v>0</v>
      </c>
      <c r="AG83" s="132">
        <v>0</v>
      </c>
      <c r="AH83" s="42" t="s">
        <v>30</v>
      </c>
      <c r="AI83" s="44">
        <v>19323</v>
      </c>
      <c r="AJ83" s="42">
        <v>13844</v>
      </c>
      <c r="AK83" s="110">
        <v>24736</v>
      </c>
      <c r="AL83" s="46">
        <v>47409</v>
      </c>
      <c r="AM83" s="132">
        <v>0</v>
      </c>
      <c r="AN83" s="44" t="s">
        <v>30</v>
      </c>
      <c r="AO83" s="44">
        <v>14456</v>
      </c>
      <c r="AP83" s="46">
        <v>21473</v>
      </c>
      <c r="AQ83" s="132">
        <v>0</v>
      </c>
      <c r="AR83" s="44" t="s">
        <v>30</v>
      </c>
      <c r="AS83" s="44">
        <v>10280</v>
      </c>
      <c r="AT83" s="46">
        <v>25349</v>
      </c>
      <c r="AU83" s="132">
        <v>0</v>
      </c>
      <c r="AV83" s="44" t="s">
        <v>30</v>
      </c>
      <c r="AW83" s="44">
        <v>6910</v>
      </c>
      <c r="AX83" s="46">
        <v>22813</v>
      </c>
      <c r="AY83" s="132">
        <v>0</v>
      </c>
      <c r="AZ83" s="44" t="s">
        <v>30</v>
      </c>
      <c r="BA83" s="44">
        <v>3370</v>
      </c>
      <c r="BB83" s="46">
        <v>2536</v>
      </c>
      <c r="BC83" s="132">
        <v>0</v>
      </c>
      <c r="BD83" s="44" t="s">
        <v>30</v>
      </c>
      <c r="BE83" s="46">
        <v>6857</v>
      </c>
      <c r="BF83" s="132">
        <v>0</v>
      </c>
      <c r="BG83" s="44" t="s">
        <v>30</v>
      </c>
      <c r="BH83" s="46">
        <v>1981</v>
      </c>
      <c r="BI83" s="132">
        <v>0</v>
      </c>
      <c r="BJ83" s="44" t="s">
        <v>30</v>
      </c>
      <c r="BK83" s="46">
        <v>5716</v>
      </c>
      <c r="BL83" s="132">
        <v>0</v>
      </c>
      <c r="BM83" s="42" t="s">
        <v>30</v>
      </c>
      <c r="BN83" s="43">
        <v>19318</v>
      </c>
      <c r="BO83" s="44">
        <v>13837</v>
      </c>
      <c r="BP83" s="44">
        <v>47390</v>
      </c>
      <c r="BQ83" s="44">
        <v>0</v>
      </c>
      <c r="BR83" s="44" t="s">
        <v>30</v>
      </c>
      <c r="BS83" s="44">
        <v>21457</v>
      </c>
      <c r="BT83" s="44">
        <v>0</v>
      </c>
      <c r="BU83" s="44" t="s">
        <v>30</v>
      </c>
      <c r="BV83" s="44">
        <v>25349</v>
      </c>
      <c r="BW83" s="44">
        <v>0</v>
      </c>
      <c r="BX83" s="44" t="s">
        <v>30</v>
      </c>
      <c r="BY83" s="44">
        <v>6854</v>
      </c>
      <c r="BZ83" s="44">
        <v>0</v>
      </c>
      <c r="CA83" s="44" t="s">
        <v>30</v>
      </c>
      <c r="CB83" s="241">
        <v>1633.75</v>
      </c>
      <c r="CC83" s="227">
        <v>27676.75</v>
      </c>
      <c r="CD83" s="227">
        <v>13749.5</v>
      </c>
      <c r="CE83" s="227">
        <v>11681.25</v>
      </c>
      <c r="CF83" s="227">
        <v>23655.5</v>
      </c>
      <c r="CG83" s="45">
        <v>2688</v>
      </c>
      <c r="CH83" s="44">
        <v>40382</v>
      </c>
      <c r="CI83" s="44">
        <v>12646</v>
      </c>
      <c r="CJ83" s="44">
        <v>11760</v>
      </c>
      <c r="CK83" s="44">
        <v>28996</v>
      </c>
      <c r="CL83" s="44">
        <v>1191</v>
      </c>
      <c r="CM83" s="44">
        <v>22734</v>
      </c>
      <c r="CN83" s="44">
        <v>14811</v>
      </c>
      <c r="CO83" s="44">
        <v>12590</v>
      </c>
      <c r="CP83" s="44">
        <v>21040</v>
      </c>
      <c r="CQ83" s="46">
        <v>2186</v>
      </c>
      <c r="CR83" s="46">
        <v>14610</v>
      </c>
      <c r="CS83" s="47">
        <v>16675</v>
      </c>
      <c r="CT83" s="47">
        <v>13671</v>
      </c>
      <c r="CU83" s="47">
        <v>30009</v>
      </c>
      <c r="CV83" s="46">
        <v>470</v>
      </c>
      <c r="CW83" s="46">
        <v>32981</v>
      </c>
      <c r="CX83" s="47">
        <v>10866</v>
      </c>
      <c r="CY83" s="47">
        <v>8704</v>
      </c>
      <c r="CZ83" s="47">
        <v>14577</v>
      </c>
      <c r="DA83" s="46">
        <v>0</v>
      </c>
      <c r="DB83" s="46">
        <v>0</v>
      </c>
      <c r="DC83" s="47">
        <v>0</v>
      </c>
      <c r="DD83" s="47">
        <v>0</v>
      </c>
      <c r="DE83" s="48">
        <v>0</v>
      </c>
      <c r="DF83" s="15"/>
      <c r="DG83" s="15"/>
      <c r="DH83" s="15"/>
      <c r="DI83" s="15"/>
      <c r="DJ83" s="15"/>
      <c r="DK83" s="15"/>
    </row>
    <row r="84" spans="2:115" ht="16.5" x14ac:dyDescent="0.3">
      <c r="B84" s="38" t="s">
        <v>173</v>
      </c>
      <c r="C84" s="92">
        <v>45518</v>
      </c>
      <c r="D84" s="94">
        <v>45882</v>
      </c>
      <c r="E84" s="92">
        <v>45344</v>
      </c>
      <c r="F84" s="92">
        <v>45715</v>
      </c>
      <c r="G84" s="92">
        <v>46114</v>
      </c>
      <c r="H84" s="40" t="s">
        <v>182</v>
      </c>
      <c r="I84" s="41" t="s">
        <v>183</v>
      </c>
      <c r="J84" s="110">
        <v>153293</v>
      </c>
      <c r="K84" s="46">
        <v>91906</v>
      </c>
      <c r="L84" s="46">
        <v>73657</v>
      </c>
      <c r="M84" s="46">
        <v>52339</v>
      </c>
      <c r="N84" s="132">
        <v>0</v>
      </c>
      <c r="O84" s="42" t="s">
        <v>30</v>
      </c>
      <c r="P84" s="104">
        <v>6</v>
      </c>
      <c r="Q84" s="110">
        <v>20</v>
      </c>
      <c r="R84" s="46"/>
      <c r="S84" s="46">
        <v>12</v>
      </c>
      <c r="T84" s="132">
        <v>0</v>
      </c>
      <c r="U84" s="42" t="s">
        <v>30</v>
      </c>
      <c r="V84" s="43">
        <v>29951</v>
      </c>
      <c r="W84" s="44">
        <v>17882</v>
      </c>
      <c r="X84" s="44">
        <v>12082</v>
      </c>
      <c r="Y84" s="44">
        <v>13467</v>
      </c>
      <c r="Z84" s="44">
        <v>7906</v>
      </c>
      <c r="AA84" s="44">
        <v>5561</v>
      </c>
      <c r="AB84" s="46">
        <v>21795</v>
      </c>
      <c r="AC84" s="46">
        <v>13964</v>
      </c>
      <c r="AD84" s="46">
        <v>7831</v>
      </c>
      <c r="AE84" s="132">
        <v>0</v>
      </c>
      <c r="AF84" s="132">
        <v>0</v>
      </c>
      <c r="AG84" s="132">
        <v>0</v>
      </c>
      <c r="AH84" s="42" t="s">
        <v>30</v>
      </c>
      <c r="AI84" s="44">
        <v>22579</v>
      </c>
      <c r="AJ84" s="42">
        <v>17348</v>
      </c>
      <c r="AK84" s="110">
        <v>23860</v>
      </c>
      <c r="AL84" s="46">
        <v>38473</v>
      </c>
      <c r="AM84" s="132">
        <v>0</v>
      </c>
      <c r="AN84" s="44" t="s">
        <v>30</v>
      </c>
      <c r="AO84" s="44">
        <v>12931</v>
      </c>
      <c r="AP84" s="46">
        <v>20459</v>
      </c>
      <c r="AQ84" s="132">
        <v>0</v>
      </c>
      <c r="AR84" s="44" t="s">
        <v>30</v>
      </c>
      <c r="AS84" s="44">
        <v>10929</v>
      </c>
      <c r="AT84" s="46">
        <v>17353</v>
      </c>
      <c r="AU84" s="132">
        <v>0</v>
      </c>
      <c r="AV84" s="44" t="s">
        <v>30</v>
      </c>
      <c r="AW84" s="44">
        <v>7884</v>
      </c>
      <c r="AX84" s="46">
        <v>15147</v>
      </c>
      <c r="AY84" s="132">
        <v>0</v>
      </c>
      <c r="AZ84" s="44" t="s">
        <v>30</v>
      </c>
      <c r="BA84" s="44">
        <v>3045</v>
      </c>
      <c r="BB84" s="46">
        <v>2206</v>
      </c>
      <c r="BC84" s="132">
        <v>0</v>
      </c>
      <c r="BD84" s="44" t="s">
        <v>30</v>
      </c>
      <c r="BE84" s="46">
        <v>14248</v>
      </c>
      <c r="BF84" s="132">
        <v>0</v>
      </c>
      <c r="BG84" s="44" t="s">
        <v>30</v>
      </c>
      <c r="BH84" s="46">
        <v>1857</v>
      </c>
      <c r="BI84" s="132">
        <v>0</v>
      </c>
      <c r="BJ84" s="44" t="s">
        <v>30</v>
      </c>
      <c r="BK84" s="46">
        <v>12957</v>
      </c>
      <c r="BL84" s="132">
        <v>0</v>
      </c>
      <c r="BM84" s="42" t="s">
        <v>30</v>
      </c>
      <c r="BN84" s="43">
        <v>22575</v>
      </c>
      <c r="BO84" s="44">
        <v>17340</v>
      </c>
      <c r="BP84" s="44">
        <v>38463</v>
      </c>
      <c r="BQ84" s="44">
        <v>0</v>
      </c>
      <c r="BR84" s="44" t="s">
        <v>30</v>
      </c>
      <c r="BS84" s="44">
        <v>20449</v>
      </c>
      <c r="BT84" s="44">
        <v>0</v>
      </c>
      <c r="BU84" s="44" t="s">
        <v>30</v>
      </c>
      <c r="BV84" s="44">
        <v>17353</v>
      </c>
      <c r="BW84" s="44">
        <v>0</v>
      </c>
      <c r="BX84" s="44" t="s">
        <v>30</v>
      </c>
      <c r="BY84" s="44">
        <v>14246</v>
      </c>
      <c r="BZ84" s="44">
        <v>0</v>
      </c>
      <c r="CA84" s="44" t="s">
        <v>30</v>
      </c>
      <c r="CB84" s="241">
        <v>1604.5</v>
      </c>
      <c r="CC84" s="227">
        <v>37170.5</v>
      </c>
      <c r="CD84" s="227">
        <v>14691</v>
      </c>
      <c r="CE84" s="227">
        <v>13934.5</v>
      </c>
      <c r="CF84" s="227">
        <v>25398.25</v>
      </c>
      <c r="CG84" s="45">
        <v>2561</v>
      </c>
      <c r="CH84" s="44">
        <v>73502</v>
      </c>
      <c r="CI84" s="44">
        <v>15594</v>
      </c>
      <c r="CJ84" s="44">
        <v>20518</v>
      </c>
      <c r="CK84" s="44">
        <v>41118</v>
      </c>
      <c r="CL84" s="44">
        <v>1358</v>
      </c>
      <c r="CM84" s="44">
        <v>39248</v>
      </c>
      <c r="CN84" s="44">
        <v>17060</v>
      </c>
      <c r="CO84" s="44">
        <v>12778</v>
      </c>
      <c r="CP84" s="44">
        <v>21462</v>
      </c>
      <c r="CQ84" s="46">
        <v>2019</v>
      </c>
      <c r="CR84" s="46">
        <v>15015</v>
      </c>
      <c r="CS84" s="47">
        <v>15704</v>
      </c>
      <c r="CT84" s="47">
        <v>14475</v>
      </c>
      <c r="CU84" s="47">
        <v>26444</v>
      </c>
      <c r="CV84" s="46">
        <v>480</v>
      </c>
      <c r="CW84" s="46">
        <v>20917</v>
      </c>
      <c r="CX84" s="47">
        <v>10406</v>
      </c>
      <c r="CY84" s="47">
        <v>7967</v>
      </c>
      <c r="CZ84" s="47">
        <v>12569</v>
      </c>
      <c r="DA84" s="46">
        <v>0</v>
      </c>
      <c r="DB84" s="46">
        <v>0</v>
      </c>
      <c r="DC84" s="47">
        <v>0</v>
      </c>
      <c r="DD84" s="47">
        <v>0</v>
      </c>
      <c r="DE84" s="48">
        <v>0</v>
      </c>
      <c r="DF84" s="15"/>
      <c r="DG84" s="15"/>
      <c r="DH84" s="15"/>
      <c r="DI84" s="15"/>
      <c r="DJ84" s="15"/>
      <c r="DK84" s="15"/>
    </row>
    <row r="85" spans="2:115" ht="16.5" x14ac:dyDescent="0.3">
      <c r="B85" s="38" t="s">
        <v>173</v>
      </c>
      <c r="C85" s="92">
        <v>45519</v>
      </c>
      <c r="D85" s="94">
        <v>45883</v>
      </c>
      <c r="E85" s="92">
        <v>45345</v>
      </c>
      <c r="F85" s="92">
        <v>45716</v>
      </c>
      <c r="G85" s="92">
        <v>46115</v>
      </c>
      <c r="H85" s="40" t="s">
        <v>184</v>
      </c>
      <c r="I85" s="41" t="s">
        <v>183</v>
      </c>
      <c r="J85" s="110">
        <v>182943</v>
      </c>
      <c r="K85" s="46">
        <v>99508</v>
      </c>
      <c r="L85" s="46">
        <v>80537</v>
      </c>
      <c r="M85" s="46">
        <v>77194</v>
      </c>
      <c r="N85" s="132">
        <v>0</v>
      </c>
      <c r="O85" s="42" t="s">
        <v>30</v>
      </c>
      <c r="P85" s="104">
        <v>10</v>
      </c>
      <c r="Q85" s="110">
        <v>53</v>
      </c>
      <c r="R85" s="46"/>
      <c r="S85" s="46">
        <v>12</v>
      </c>
      <c r="T85" s="132">
        <v>0</v>
      </c>
      <c r="U85" s="42" t="s">
        <v>30</v>
      </c>
      <c r="V85" s="43">
        <v>16687</v>
      </c>
      <c r="W85" s="44">
        <v>7611</v>
      </c>
      <c r="X85" s="44">
        <v>9093</v>
      </c>
      <c r="Y85" s="44">
        <v>11168</v>
      </c>
      <c r="Z85" s="44">
        <v>5914</v>
      </c>
      <c r="AA85" s="44">
        <v>5254</v>
      </c>
      <c r="AB85" s="46">
        <v>28465</v>
      </c>
      <c r="AC85" s="46">
        <v>22017</v>
      </c>
      <c r="AD85" s="46">
        <v>6448</v>
      </c>
      <c r="AE85" s="132">
        <v>0</v>
      </c>
      <c r="AF85" s="132">
        <v>0</v>
      </c>
      <c r="AG85" s="132">
        <v>0</v>
      </c>
      <c r="AH85" s="42" t="s">
        <v>30</v>
      </c>
      <c r="AI85" s="44">
        <v>26340</v>
      </c>
      <c r="AJ85" s="42">
        <v>30055</v>
      </c>
      <c r="AK85" s="110">
        <v>28938</v>
      </c>
      <c r="AL85" s="46">
        <v>61796</v>
      </c>
      <c r="AM85" s="132">
        <v>0</v>
      </c>
      <c r="AN85" s="44" t="s">
        <v>30</v>
      </c>
      <c r="AO85" s="44">
        <v>13866</v>
      </c>
      <c r="AP85" s="46">
        <v>27948</v>
      </c>
      <c r="AQ85" s="132">
        <v>0</v>
      </c>
      <c r="AR85" s="44" t="s">
        <v>30</v>
      </c>
      <c r="AS85" s="44">
        <v>15072</v>
      </c>
      <c r="AT85" s="46">
        <v>32659</v>
      </c>
      <c r="AU85" s="132">
        <v>0</v>
      </c>
      <c r="AV85" s="44" t="s">
        <v>30</v>
      </c>
      <c r="AW85" s="44">
        <v>12033</v>
      </c>
      <c r="AX85" s="46">
        <v>26976</v>
      </c>
      <c r="AY85" s="132">
        <v>0</v>
      </c>
      <c r="AZ85" s="44" t="s">
        <v>30</v>
      </c>
      <c r="BA85" s="44">
        <v>3039</v>
      </c>
      <c r="BB85" s="46">
        <v>5683</v>
      </c>
      <c r="BC85" s="132">
        <v>0</v>
      </c>
      <c r="BD85" s="44" t="s">
        <v>30</v>
      </c>
      <c r="BE85" s="46">
        <v>8564</v>
      </c>
      <c r="BF85" s="132">
        <v>0</v>
      </c>
      <c r="BG85" s="44" t="s">
        <v>30</v>
      </c>
      <c r="BH85" s="46">
        <v>1795</v>
      </c>
      <c r="BI85" s="132">
        <v>0</v>
      </c>
      <c r="BJ85" s="44" t="s">
        <v>30</v>
      </c>
      <c r="BK85" s="46">
        <v>7425</v>
      </c>
      <c r="BL85" s="132">
        <v>0</v>
      </c>
      <c r="BM85" s="42" t="s">
        <v>30</v>
      </c>
      <c r="BN85" s="43">
        <v>26322</v>
      </c>
      <c r="BO85" s="44">
        <v>30039</v>
      </c>
      <c r="BP85" s="44">
        <v>61785</v>
      </c>
      <c r="BQ85" s="44">
        <v>0</v>
      </c>
      <c r="BR85" s="44" t="s">
        <v>30</v>
      </c>
      <c r="BS85" s="44">
        <v>27937</v>
      </c>
      <c r="BT85" s="44">
        <v>0</v>
      </c>
      <c r="BU85" s="44" t="s">
        <v>30</v>
      </c>
      <c r="BV85" s="44">
        <v>32659</v>
      </c>
      <c r="BW85" s="44">
        <v>0</v>
      </c>
      <c r="BX85" s="44" t="s">
        <v>30</v>
      </c>
      <c r="BY85" s="44">
        <v>8562</v>
      </c>
      <c r="BZ85" s="44">
        <v>0</v>
      </c>
      <c r="CA85" s="44" t="s">
        <v>30</v>
      </c>
      <c r="CB85" s="241">
        <v>1535.5</v>
      </c>
      <c r="CC85" s="227">
        <v>57277</v>
      </c>
      <c r="CD85" s="227">
        <v>15506.25</v>
      </c>
      <c r="CE85" s="227">
        <v>11266.25</v>
      </c>
      <c r="CF85" s="227">
        <v>24460.5</v>
      </c>
      <c r="CG85" s="45">
        <v>2508</v>
      </c>
      <c r="CH85" s="44">
        <v>124248</v>
      </c>
      <c r="CI85" s="44">
        <v>13928</v>
      </c>
      <c r="CJ85" s="44">
        <v>12984</v>
      </c>
      <c r="CK85" s="44">
        <v>29275</v>
      </c>
      <c r="CL85" s="44">
        <v>935</v>
      </c>
      <c r="CM85" s="44">
        <v>42089</v>
      </c>
      <c r="CN85" s="44">
        <v>21608</v>
      </c>
      <c r="CO85" s="44">
        <v>12636</v>
      </c>
      <c r="CP85" s="44">
        <v>22240</v>
      </c>
      <c r="CQ85" s="46">
        <v>2279</v>
      </c>
      <c r="CR85" s="46">
        <v>21081</v>
      </c>
      <c r="CS85" s="47">
        <v>16568</v>
      </c>
      <c r="CT85" s="47">
        <v>11787</v>
      </c>
      <c r="CU85" s="47">
        <v>28822</v>
      </c>
      <c r="CV85" s="46">
        <v>420</v>
      </c>
      <c r="CW85" s="46">
        <v>41690</v>
      </c>
      <c r="CX85" s="47">
        <v>9921</v>
      </c>
      <c r="CY85" s="47">
        <v>7658</v>
      </c>
      <c r="CZ85" s="47">
        <v>17505</v>
      </c>
      <c r="DA85" s="46">
        <v>0</v>
      </c>
      <c r="DB85" s="46">
        <v>0</v>
      </c>
      <c r="DC85" s="47">
        <v>0</v>
      </c>
      <c r="DD85" s="47">
        <v>0</v>
      </c>
      <c r="DE85" s="48">
        <v>0</v>
      </c>
      <c r="DF85" s="15"/>
      <c r="DG85" s="15"/>
      <c r="DH85" s="15"/>
      <c r="DI85" s="15"/>
      <c r="DJ85" s="15"/>
      <c r="DK85" s="15"/>
    </row>
    <row r="86" spans="2:115" ht="16.5" x14ac:dyDescent="0.3">
      <c r="B86" s="38" t="s">
        <v>173</v>
      </c>
      <c r="C86" s="92">
        <v>45520</v>
      </c>
      <c r="D86" s="94">
        <v>45884</v>
      </c>
      <c r="E86" s="92">
        <v>45346</v>
      </c>
      <c r="F86" s="92">
        <v>45717</v>
      </c>
      <c r="G86" s="92">
        <v>46116</v>
      </c>
      <c r="H86" s="40" t="s">
        <v>185</v>
      </c>
      <c r="I86" s="41" t="s">
        <v>183</v>
      </c>
      <c r="J86" s="110">
        <v>113588</v>
      </c>
      <c r="K86" s="46">
        <v>104129</v>
      </c>
      <c r="L86" s="46">
        <v>65100</v>
      </c>
      <c r="M86" s="46">
        <v>46646</v>
      </c>
      <c r="N86" s="132">
        <v>0</v>
      </c>
      <c r="O86" s="42" t="s">
        <v>30</v>
      </c>
      <c r="P86" s="104">
        <v>8</v>
      </c>
      <c r="Q86" s="110">
        <v>17</v>
      </c>
      <c r="R86" s="46"/>
      <c r="S86" s="46">
        <v>21</v>
      </c>
      <c r="T86" s="132">
        <v>0</v>
      </c>
      <c r="U86" s="42" t="s">
        <v>30</v>
      </c>
      <c r="V86" s="43">
        <v>17655</v>
      </c>
      <c r="W86" s="44">
        <v>11589</v>
      </c>
      <c r="X86" s="44">
        <v>6109</v>
      </c>
      <c r="Y86" s="44">
        <v>8476</v>
      </c>
      <c r="Z86" s="44">
        <v>4700</v>
      </c>
      <c r="AA86" s="44">
        <v>3776</v>
      </c>
      <c r="AB86" s="46">
        <v>17981</v>
      </c>
      <c r="AC86" s="46">
        <v>13225</v>
      </c>
      <c r="AD86" s="46">
        <v>4756</v>
      </c>
      <c r="AE86" s="132">
        <v>0</v>
      </c>
      <c r="AF86" s="132">
        <v>0</v>
      </c>
      <c r="AG86" s="132">
        <v>0</v>
      </c>
      <c r="AH86" s="42" t="s">
        <v>30</v>
      </c>
      <c r="AI86" s="44">
        <v>33319</v>
      </c>
      <c r="AJ86" s="42">
        <v>31562</v>
      </c>
      <c r="AK86" s="110">
        <v>22787</v>
      </c>
      <c r="AL86" s="46">
        <v>37636</v>
      </c>
      <c r="AM86" s="132">
        <v>0</v>
      </c>
      <c r="AN86" s="44" t="s">
        <v>30</v>
      </c>
      <c r="AO86" s="44">
        <v>13641</v>
      </c>
      <c r="AP86" s="46">
        <v>15672</v>
      </c>
      <c r="AQ86" s="132">
        <v>0</v>
      </c>
      <c r="AR86" s="44" t="s">
        <v>30</v>
      </c>
      <c r="AS86" s="44">
        <v>9146</v>
      </c>
      <c r="AT86" s="46">
        <v>21051</v>
      </c>
      <c r="AU86" s="132">
        <v>0</v>
      </c>
      <c r="AV86" s="44" t="s">
        <v>30</v>
      </c>
      <c r="AW86" s="44">
        <v>5886</v>
      </c>
      <c r="AX86" s="46">
        <v>19145</v>
      </c>
      <c r="AY86" s="132">
        <v>0</v>
      </c>
      <c r="AZ86" s="44" t="s">
        <v>30</v>
      </c>
      <c r="BA86" s="44">
        <v>3260</v>
      </c>
      <c r="BB86" s="46">
        <v>1906</v>
      </c>
      <c r="BC86" s="132">
        <v>0</v>
      </c>
      <c r="BD86" s="44" t="s">
        <v>30</v>
      </c>
      <c r="BE86" s="46">
        <v>7027</v>
      </c>
      <c r="BF86" s="132">
        <v>0</v>
      </c>
      <c r="BG86" s="44" t="s">
        <v>30</v>
      </c>
      <c r="BH86" s="46">
        <v>2587</v>
      </c>
      <c r="BI86" s="132">
        <v>0</v>
      </c>
      <c r="BJ86" s="44" t="s">
        <v>30</v>
      </c>
      <c r="BK86" s="46">
        <v>5001</v>
      </c>
      <c r="BL86" s="132">
        <v>0</v>
      </c>
      <c r="BM86" s="42" t="s">
        <v>30</v>
      </c>
      <c r="BN86" s="43">
        <v>33309</v>
      </c>
      <c r="BO86" s="44">
        <v>31557</v>
      </c>
      <c r="BP86" s="44">
        <v>37616</v>
      </c>
      <c r="BQ86" s="44">
        <v>0</v>
      </c>
      <c r="BR86" s="44" t="s">
        <v>30</v>
      </c>
      <c r="BS86" s="44">
        <v>15652</v>
      </c>
      <c r="BT86" s="44">
        <v>0</v>
      </c>
      <c r="BU86" s="44" t="s">
        <v>30</v>
      </c>
      <c r="BV86" s="44">
        <v>21051</v>
      </c>
      <c r="BW86" s="44">
        <v>0</v>
      </c>
      <c r="BX86" s="44" t="s">
        <v>30</v>
      </c>
      <c r="BY86" s="44">
        <v>7026</v>
      </c>
      <c r="BZ86" s="44">
        <v>0</v>
      </c>
      <c r="CA86" s="44" t="s">
        <v>30</v>
      </c>
      <c r="CB86" s="241">
        <v>1855.75</v>
      </c>
      <c r="CC86" s="227">
        <v>36865</v>
      </c>
      <c r="CD86" s="227">
        <v>12529.25</v>
      </c>
      <c r="CE86" s="227">
        <v>8331</v>
      </c>
      <c r="CF86" s="227">
        <v>22784.75</v>
      </c>
      <c r="CG86" s="45">
        <v>3510</v>
      </c>
      <c r="CH86" s="44">
        <v>57602</v>
      </c>
      <c r="CI86" s="44">
        <v>12517</v>
      </c>
      <c r="CJ86" s="44">
        <v>10104</v>
      </c>
      <c r="CK86" s="44">
        <v>29855</v>
      </c>
      <c r="CL86" s="44">
        <v>861</v>
      </c>
      <c r="CM86" s="44">
        <v>53669</v>
      </c>
      <c r="CN86" s="44">
        <v>16291</v>
      </c>
      <c r="CO86" s="44">
        <v>11973</v>
      </c>
      <c r="CP86" s="44">
        <v>21335</v>
      </c>
      <c r="CQ86" s="46">
        <v>2746</v>
      </c>
      <c r="CR86" s="46">
        <v>12696</v>
      </c>
      <c r="CS86" s="47">
        <v>14060</v>
      </c>
      <c r="CT86" s="47">
        <v>6678</v>
      </c>
      <c r="CU86" s="47">
        <v>28920</v>
      </c>
      <c r="CV86" s="46">
        <v>306</v>
      </c>
      <c r="CW86" s="46">
        <v>23493</v>
      </c>
      <c r="CX86" s="47">
        <v>7249</v>
      </c>
      <c r="CY86" s="47">
        <v>4569</v>
      </c>
      <c r="CZ86" s="47">
        <v>11029</v>
      </c>
      <c r="DA86" s="46">
        <v>0</v>
      </c>
      <c r="DB86" s="46">
        <v>0</v>
      </c>
      <c r="DC86" s="47">
        <v>0</v>
      </c>
      <c r="DD86" s="47">
        <v>0</v>
      </c>
      <c r="DE86" s="48">
        <v>0</v>
      </c>
      <c r="DF86" s="15"/>
      <c r="DG86" s="15"/>
      <c r="DH86" s="15"/>
      <c r="DI86" s="15"/>
      <c r="DJ86" s="15"/>
      <c r="DK86" s="15"/>
    </row>
    <row r="87" spans="2:115" ht="16.5" x14ac:dyDescent="0.3">
      <c r="B87" s="38" t="s">
        <v>173</v>
      </c>
      <c r="C87" s="92">
        <v>45521</v>
      </c>
      <c r="D87" s="94">
        <v>45885</v>
      </c>
      <c r="E87" s="92">
        <v>45347</v>
      </c>
      <c r="F87" s="92">
        <v>45718</v>
      </c>
      <c r="G87" s="92">
        <v>46117</v>
      </c>
      <c r="H87" s="40" t="s">
        <v>186</v>
      </c>
      <c r="I87" s="41" t="s">
        <v>183</v>
      </c>
      <c r="J87" s="110">
        <v>71585</v>
      </c>
      <c r="K87" s="46">
        <v>69446</v>
      </c>
      <c r="L87" s="46">
        <v>62375</v>
      </c>
      <c r="M87" s="46">
        <v>36949</v>
      </c>
      <c r="N87" s="132">
        <v>0</v>
      </c>
      <c r="O87" s="42" t="s">
        <v>30</v>
      </c>
      <c r="P87" s="104">
        <v>28</v>
      </c>
      <c r="Q87" s="110">
        <v>17</v>
      </c>
      <c r="R87" s="46"/>
      <c r="S87" s="46">
        <v>19</v>
      </c>
      <c r="T87" s="132">
        <v>0</v>
      </c>
      <c r="U87" s="42" t="s">
        <v>30</v>
      </c>
      <c r="V87" s="43">
        <v>13352</v>
      </c>
      <c r="W87" s="44">
        <v>9553</v>
      </c>
      <c r="X87" s="44">
        <v>3833</v>
      </c>
      <c r="Y87" s="44">
        <v>8928</v>
      </c>
      <c r="Z87" s="44">
        <v>5756</v>
      </c>
      <c r="AA87" s="44">
        <v>3172</v>
      </c>
      <c r="AB87" s="46">
        <v>17820</v>
      </c>
      <c r="AC87" s="46">
        <v>9654</v>
      </c>
      <c r="AD87" s="46">
        <v>8166</v>
      </c>
      <c r="AE87" s="132">
        <v>0</v>
      </c>
      <c r="AF87" s="132">
        <v>0</v>
      </c>
      <c r="AG87" s="132">
        <v>0</v>
      </c>
      <c r="AH87" s="42" t="s">
        <v>30</v>
      </c>
      <c r="AI87" s="44">
        <v>18704</v>
      </c>
      <c r="AJ87" s="42">
        <v>18054</v>
      </c>
      <c r="AK87" s="110">
        <v>20104</v>
      </c>
      <c r="AL87" s="46">
        <v>27331</v>
      </c>
      <c r="AM87" s="132">
        <v>0</v>
      </c>
      <c r="AN87" s="44" t="s">
        <v>30</v>
      </c>
      <c r="AO87" s="44">
        <v>11528</v>
      </c>
      <c r="AP87" s="46">
        <v>15452</v>
      </c>
      <c r="AQ87" s="132">
        <v>0</v>
      </c>
      <c r="AR87" s="44" t="s">
        <v>30</v>
      </c>
      <c r="AS87" s="44">
        <v>8576</v>
      </c>
      <c r="AT87" s="46">
        <v>11028</v>
      </c>
      <c r="AU87" s="132">
        <v>0</v>
      </c>
      <c r="AV87" s="44" t="s">
        <v>30</v>
      </c>
      <c r="AW87" s="44">
        <v>5976</v>
      </c>
      <c r="AX87" s="46">
        <v>9549</v>
      </c>
      <c r="AY87" s="132">
        <v>0</v>
      </c>
      <c r="AZ87" s="44" t="s">
        <v>30</v>
      </c>
      <c r="BA87" s="44">
        <v>2600</v>
      </c>
      <c r="BB87" s="46">
        <v>1479</v>
      </c>
      <c r="BC87" s="132">
        <v>0</v>
      </c>
      <c r="BD87" s="44" t="s">
        <v>30</v>
      </c>
      <c r="BE87" s="46">
        <v>4383</v>
      </c>
      <c r="BF87" s="132">
        <v>0</v>
      </c>
      <c r="BG87" s="44" t="s">
        <v>30</v>
      </c>
      <c r="BH87" s="46">
        <v>1539</v>
      </c>
      <c r="BI87" s="132">
        <v>0</v>
      </c>
      <c r="BJ87" s="44" t="s">
        <v>30</v>
      </c>
      <c r="BK87" s="46">
        <v>3253</v>
      </c>
      <c r="BL87" s="132">
        <v>0</v>
      </c>
      <c r="BM87" s="42" t="s">
        <v>30</v>
      </c>
      <c r="BN87" s="43">
        <v>18698</v>
      </c>
      <c r="BO87" s="44">
        <v>18048</v>
      </c>
      <c r="BP87" s="44">
        <v>27312</v>
      </c>
      <c r="BQ87" s="44">
        <v>0</v>
      </c>
      <c r="BR87" s="44" t="s">
        <v>30</v>
      </c>
      <c r="BS87" s="44">
        <v>15433</v>
      </c>
      <c r="BT87" s="44">
        <v>0</v>
      </c>
      <c r="BU87" s="44" t="s">
        <v>30</v>
      </c>
      <c r="BV87" s="44">
        <v>11028</v>
      </c>
      <c r="BW87" s="44">
        <v>0</v>
      </c>
      <c r="BX87" s="44" t="s">
        <v>30</v>
      </c>
      <c r="BY87" s="44">
        <v>4379</v>
      </c>
      <c r="BZ87" s="44">
        <v>0</v>
      </c>
      <c r="CA87" s="44" t="s">
        <v>30</v>
      </c>
      <c r="CB87" s="241">
        <v>3435</v>
      </c>
      <c r="CC87" s="227">
        <v>17988.25</v>
      </c>
      <c r="CD87" s="227">
        <v>11223.75</v>
      </c>
      <c r="CE87" s="227">
        <v>7027.75</v>
      </c>
      <c r="CF87" s="227">
        <v>20414</v>
      </c>
      <c r="CG87" s="45">
        <v>9649</v>
      </c>
      <c r="CH87" s="44">
        <v>21314</v>
      </c>
      <c r="CI87" s="44">
        <v>10356</v>
      </c>
      <c r="CJ87" s="44">
        <v>7612</v>
      </c>
      <c r="CK87" s="44">
        <v>22654</v>
      </c>
      <c r="CL87" s="44">
        <v>1011</v>
      </c>
      <c r="CM87" s="44">
        <v>25537</v>
      </c>
      <c r="CN87" s="44">
        <v>13972</v>
      </c>
      <c r="CO87" s="44">
        <v>8642</v>
      </c>
      <c r="CP87" s="44">
        <v>20284</v>
      </c>
      <c r="CQ87" s="46">
        <v>2215</v>
      </c>
      <c r="CR87" s="46">
        <v>11152</v>
      </c>
      <c r="CS87" s="47">
        <v>13242</v>
      </c>
      <c r="CT87" s="47">
        <v>7839</v>
      </c>
      <c r="CU87" s="47">
        <v>27927</v>
      </c>
      <c r="CV87" s="46">
        <v>865</v>
      </c>
      <c r="CW87" s="46">
        <v>13950</v>
      </c>
      <c r="CX87" s="47">
        <v>7325</v>
      </c>
      <c r="CY87" s="47">
        <v>4018</v>
      </c>
      <c r="CZ87" s="47">
        <v>10791</v>
      </c>
      <c r="DA87" s="46">
        <v>0</v>
      </c>
      <c r="DB87" s="46">
        <v>0</v>
      </c>
      <c r="DC87" s="47">
        <v>0</v>
      </c>
      <c r="DD87" s="47">
        <v>0</v>
      </c>
      <c r="DE87" s="48">
        <v>0</v>
      </c>
      <c r="DF87" s="15"/>
      <c r="DG87" s="15"/>
      <c r="DH87" s="15"/>
      <c r="DI87" s="15"/>
      <c r="DJ87" s="15"/>
      <c r="DK87" s="15"/>
    </row>
    <row r="88" spans="2:115" ht="16.5" x14ac:dyDescent="0.3">
      <c r="B88" s="38" t="s">
        <v>173</v>
      </c>
      <c r="C88" s="92">
        <v>45522</v>
      </c>
      <c r="D88" s="94">
        <v>45886</v>
      </c>
      <c r="E88" s="92">
        <v>45348</v>
      </c>
      <c r="F88" s="92">
        <v>45719</v>
      </c>
      <c r="G88" s="92">
        <v>46118</v>
      </c>
      <c r="H88" s="40" t="s">
        <v>187</v>
      </c>
      <c r="I88" s="41" t="s">
        <v>183</v>
      </c>
      <c r="J88" s="110">
        <v>87088</v>
      </c>
      <c r="K88" s="46">
        <v>60436</v>
      </c>
      <c r="L88" s="46">
        <v>105089</v>
      </c>
      <c r="M88" s="46">
        <v>46766</v>
      </c>
      <c r="N88" s="132">
        <v>0</v>
      </c>
      <c r="O88" s="42" t="s">
        <v>30</v>
      </c>
      <c r="P88" s="104">
        <v>1</v>
      </c>
      <c r="Q88" s="110">
        <v>25</v>
      </c>
      <c r="R88" s="46"/>
      <c r="S88" s="46">
        <v>22</v>
      </c>
      <c r="T88" s="132">
        <v>0</v>
      </c>
      <c r="U88" s="42" t="s">
        <v>30</v>
      </c>
      <c r="V88" s="43">
        <v>11693</v>
      </c>
      <c r="W88" s="44">
        <v>7885</v>
      </c>
      <c r="X88" s="44">
        <v>3822</v>
      </c>
      <c r="Y88" s="44">
        <v>12229</v>
      </c>
      <c r="Z88" s="44">
        <v>6812</v>
      </c>
      <c r="AA88" s="44">
        <v>5417</v>
      </c>
      <c r="AB88" s="46">
        <v>18229</v>
      </c>
      <c r="AC88" s="46">
        <v>9830</v>
      </c>
      <c r="AD88" s="46">
        <v>8399</v>
      </c>
      <c r="AE88" s="132">
        <v>0</v>
      </c>
      <c r="AF88" s="132">
        <v>0</v>
      </c>
      <c r="AG88" s="132">
        <v>0</v>
      </c>
      <c r="AH88" s="42" t="s">
        <v>30</v>
      </c>
      <c r="AI88" s="44">
        <v>16063</v>
      </c>
      <c r="AJ88" s="42">
        <v>16585</v>
      </c>
      <c r="AK88" s="110">
        <v>21844</v>
      </c>
      <c r="AL88" s="46">
        <v>32785</v>
      </c>
      <c r="AM88" s="132">
        <v>0</v>
      </c>
      <c r="AN88" s="44" t="s">
        <v>30</v>
      </c>
      <c r="AO88" s="44">
        <v>10256</v>
      </c>
      <c r="AP88" s="46">
        <v>17438</v>
      </c>
      <c r="AQ88" s="132">
        <v>0</v>
      </c>
      <c r="AR88" s="44" t="s">
        <v>30</v>
      </c>
      <c r="AS88" s="44">
        <v>11588</v>
      </c>
      <c r="AT88" s="46">
        <v>14198</v>
      </c>
      <c r="AU88" s="132">
        <v>0</v>
      </c>
      <c r="AV88" s="44" t="s">
        <v>30</v>
      </c>
      <c r="AW88" s="44">
        <v>7273</v>
      </c>
      <c r="AX88" s="46">
        <v>12673</v>
      </c>
      <c r="AY88" s="132">
        <v>0</v>
      </c>
      <c r="AZ88" s="44" t="s">
        <v>30</v>
      </c>
      <c r="BA88" s="44">
        <v>4315</v>
      </c>
      <c r="BB88" s="46">
        <v>1525</v>
      </c>
      <c r="BC88" s="132">
        <v>0</v>
      </c>
      <c r="BD88" s="44" t="s">
        <v>30</v>
      </c>
      <c r="BE88" s="46">
        <v>7491</v>
      </c>
      <c r="BF88" s="132">
        <v>0</v>
      </c>
      <c r="BG88" s="44" t="s">
        <v>30</v>
      </c>
      <c r="BH88" s="46">
        <v>1228</v>
      </c>
      <c r="BI88" s="132">
        <v>0</v>
      </c>
      <c r="BJ88" s="44" t="s">
        <v>30</v>
      </c>
      <c r="BK88" s="46">
        <v>6668</v>
      </c>
      <c r="BL88" s="132">
        <v>0</v>
      </c>
      <c r="BM88" s="42" t="s">
        <v>30</v>
      </c>
      <c r="BN88" s="43">
        <v>16053</v>
      </c>
      <c r="BO88" s="44">
        <v>16576</v>
      </c>
      <c r="BP88" s="44">
        <v>32765</v>
      </c>
      <c r="BQ88" s="44">
        <v>0</v>
      </c>
      <c r="BR88" s="44" t="s">
        <v>30</v>
      </c>
      <c r="BS88" s="44">
        <v>17418</v>
      </c>
      <c r="BT88" s="44">
        <v>0</v>
      </c>
      <c r="BU88" s="44" t="s">
        <v>30</v>
      </c>
      <c r="BV88" s="44">
        <v>14198</v>
      </c>
      <c r="BW88" s="44">
        <v>0</v>
      </c>
      <c r="BX88" s="44" t="s">
        <v>30</v>
      </c>
      <c r="BY88" s="44">
        <v>7491</v>
      </c>
      <c r="BZ88" s="44">
        <v>0</v>
      </c>
      <c r="CA88" s="44" t="s">
        <v>30</v>
      </c>
      <c r="CB88" s="241">
        <v>2130.25</v>
      </c>
      <c r="CC88" s="227">
        <v>22915</v>
      </c>
      <c r="CD88" s="227">
        <v>11970.75</v>
      </c>
      <c r="CE88" s="227">
        <v>9696.5</v>
      </c>
      <c r="CF88" s="227">
        <v>28132.25</v>
      </c>
      <c r="CG88" s="45">
        <v>5335</v>
      </c>
      <c r="CH88" s="44">
        <v>43562</v>
      </c>
      <c r="CI88" s="44">
        <v>10703</v>
      </c>
      <c r="CJ88" s="44">
        <v>6164</v>
      </c>
      <c r="CK88" s="44">
        <v>21324</v>
      </c>
      <c r="CL88" s="44">
        <v>922</v>
      </c>
      <c r="CM88" s="44">
        <v>20397</v>
      </c>
      <c r="CN88" s="44">
        <v>13441</v>
      </c>
      <c r="CO88" s="44">
        <v>7843</v>
      </c>
      <c r="CP88" s="44">
        <v>17833</v>
      </c>
      <c r="CQ88" s="46">
        <v>1736</v>
      </c>
      <c r="CR88" s="46">
        <v>10407</v>
      </c>
      <c r="CS88" s="47">
        <v>15870</v>
      </c>
      <c r="CT88" s="47">
        <v>17769</v>
      </c>
      <c r="CU88" s="47">
        <v>59307</v>
      </c>
      <c r="CV88" s="46">
        <v>528</v>
      </c>
      <c r="CW88" s="46">
        <v>17294</v>
      </c>
      <c r="CX88" s="47">
        <v>7869</v>
      </c>
      <c r="CY88" s="47">
        <v>7010</v>
      </c>
      <c r="CZ88" s="47">
        <v>14065</v>
      </c>
      <c r="DA88" s="46">
        <v>0</v>
      </c>
      <c r="DB88" s="46">
        <v>0</v>
      </c>
      <c r="DC88" s="47">
        <v>0</v>
      </c>
      <c r="DD88" s="47">
        <v>0</v>
      </c>
      <c r="DE88" s="48">
        <v>0</v>
      </c>
      <c r="DF88" s="15"/>
      <c r="DG88" s="15"/>
      <c r="DH88" s="15"/>
      <c r="DI88" s="15"/>
      <c r="DJ88" s="15"/>
      <c r="DK88" s="15"/>
    </row>
    <row r="89" spans="2:115" ht="16.5" x14ac:dyDescent="0.3">
      <c r="B89" s="38" t="s">
        <v>173</v>
      </c>
      <c r="C89" s="92">
        <v>45523</v>
      </c>
      <c r="D89" s="94">
        <v>45887</v>
      </c>
      <c r="E89" s="92">
        <v>45349</v>
      </c>
      <c r="F89" s="92">
        <v>45720</v>
      </c>
      <c r="G89" s="92">
        <v>46119</v>
      </c>
      <c r="H89" s="40" t="s">
        <v>188</v>
      </c>
      <c r="I89" s="41" t="s">
        <v>183</v>
      </c>
      <c r="J89" s="110">
        <v>68084</v>
      </c>
      <c r="K89" s="46">
        <v>63479</v>
      </c>
      <c r="L89" s="46">
        <v>106049</v>
      </c>
      <c r="M89" s="46">
        <v>40164</v>
      </c>
      <c r="N89" s="132">
        <v>0</v>
      </c>
      <c r="O89" s="42" t="s">
        <v>30</v>
      </c>
      <c r="P89" s="104">
        <v>2</v>
      </c>
      <c r="Q89" s="110">
        <v>47</v>
      </c>
      <c r="R89" s="46"/>
      <c r="S89" s="46">
        <v>7</v>
      </c>
      <c r="T89" s="132">
        <v>0</v>
      </c>
      <c r="U89" s="42" t="s">
        <v>30</v>
      </c>
      <c r="V89" s="43">
        <v>10491</v>
      </c>
      <c r="W89" s="44">
        <v>6093</v>
      </c>
      <c r="X89" s="44">
        <v>4414</v>
      </c>
      <c r="Y89" s="44">
        <v>26189</v>
      </c>
      <c r="Z89" s="44">
        <v>16084</v>
      </c>
      <c r="AA89" s="44">
        <v>10105</v>
      </c>
      <c r="AB89" s="46">
        <v>17938</v>
      </c>
      <c r="AC89" s="46">
        <v>7820</v>
      </c>
      <c r="AD89" s="46">
        <v>10118</v>
      </c>
      <c r="AE89" s="132">
        <v>0</v>
      </c>
      <c r="AF89" s="132">
        <v>0</v>
      </c>
      <c r="AG89" s="132">
        <v>0</v>
      </c>
      <c r="AH89" s="42" t="s">
        <v>30</v>
      </c>
      <c r="AI89" s="44">
        <v>16370</v>
      </c>
      <c r="AJ89" s="42">
        <v>14185</v>
      </c>
      <c r="AK89" s="110">
        <v>31666</v>
      </c>
      <c r="AL89" s="46">
        <v>28799</v>
      </c>
      <c r="AM89" s="132">
        <v>0</v>
      </c>
      <c r="AN89" s="44" t="s">
        <v>30</v>
      </c>
      <c r="AO89" s="44">
        <v>12771</v>
      </c>
      <c r="AP89" s="46">
        <v>15370</v>
      </c>
      <c r="AQ89" s="132">
        <v>0</v>
      </c>
      <c r="AR89" s="44" t="s">
        <v>30</v>
      </c>
      <c r="AS89" s="44">
        <v>18895</v>
      </c>
      <c r="AT89" s="46">
        <v>11781</v>
      </c>
      <c r="AU89" s="132">
        <v>0</v>
      </c>
      <c r="AV89" s="44" t="s">
        <v>30</v>
      </c>
      <c r="AW89" s="44">
        <v>15428</v>
      </c>
      <c r="AX89" s="46">
        <v>10479</v>
      </c>
      <c r="AY89" s="132">
        <v>0</v>
      </c>
      <c r="AZ89" s="44" t="s">
        <v>30</v>
      </c>
      <c r="BA89" s="44">
        <v>3467</v>
      </c>
      <c r="BB89" s="46">
        <v>1302</v>
      </c>
      <c r="BC89" s="132">
        <v>0</v>
      </c>
      <c r="BD89" s="44" t="s">
        <v>30</v>
      </c>
      <c r="BE89" s="46">
        <v>7084</v>
      </c>
      <c r="BF89" s="132">
        <v>0</v>
      </c>
      <c r="BG89" s="44" t="s">
        <v>30</v>
      </c>
      <c r="BH89" s="46">
        <v>1741</v>
      </c>
      <c r="BI89" s="132">
        <v>0</v>
      </c>
      <c r="BJ89" s="44" t="s">
        <v>30</v>
      </c>
      <c r="BK89" s="46">
        <v>5927</v>
      </c>
      <c r="BL89" s="132">
        <v>0</v>
      </c>
      <c r="BM89" s="42" t="s">
        <v>30</v>
      </c>
      <c r="BN89" s="43">
        <v>16352</v>
      </c>
      <c r="BO89" s="44">
        <v>14168</v>
      </c>
      <c r="BP89" s="44">
        <v>28792</v>
      </c>
      <c r="BQ89" s="44">
        <v>0</v>
      </c>
      <c r="BR89" s="44" t="s">
        <v>30</v>
      </c>
      <c r="BS89" s="44">
        <v>15363</v>
      </c>
      <c r="BT89" s="44">
        <v>0</v>
      </c>
      <c r="BU89" s="44" t="s">
        <v>30</v>
      </c>
      <c r="BV89" s="44">
        <v>11781</v>
      </c>
      <c r="BW89" s="44">
        <v>0</v>
      </c>
      <c r="BX89" s="44" t="s">
        <v>30</v>
      </c>
      <c r="BY89" s="44">
        <v>7084</v>
      </c>
      <c r="BZ89" s="44">
        <v>0</v>
      </c>
      <c r="CA89" s="44" t="s">
        <v>30</v>
      </c>
      <c r="CB89" s="241">
        <v>1747.5</v>
      </c>
      <c r="CC89" s="227">
        <v>15212.25</v>
      </c>
      <c r="CD89" s="227">
        <v>12929.25</v>
      </c>
      <c r="CE89" s="227">
        <v>11728.5</v>
      </c>
      <c r="CF89" s="227">
        <v>27826.5</v>
      </c>
      <c r="CG89" s="45">
        <v>3623</v>
      </c>
      <c r="CH89" s="44">
        <v>16232</v>
      </c>
      <c r="CI89" s="44">
        <v>11457</v>
      </c>
      <c r="CJ89" s="44">
        <v>9489</v>
      </c>
      <c r="CK89" s="44">
        <v>27283</v>
      </c>
      <c r="CL89" s="44">
        <v>751</v>
      </c>
      <c r="CM89" s="44">
        <v>18225</v>
      </c>
      <c r="CN89" s="44">
        <v>14023</v>
      </c>
      <c r="CO89" s="44">
        <v>11824</v>
      </c>
      <c r="CP89" s="44">
        <v>18656</v>
      </c>
      <c r="CQ89" s="46">
        <v>2121</v>
      </c>
      <c r="CR89" s="46">
        <v>16376</v>
      </c>
      <c r="CS89" s="47">
        <v>17881</v>
      </c>
      <c r="CT89" s="47">
        <v>17663</v>
      </c>
      <c r="CU89" s="47">
        <v>52008</v>
      </c>
      <c r="CV89" s="46">
        <v>495</v>
      </c>
      <c r="CW89" s="46">
        <v>10016</v>
      </c>
      <c r="CX89" s="47">
        <v>8356</v>
      </c>
      <c r="CY89" s="47">
        <v>7938</v>
      </c>
      <c r="CZ89" s="47">
        <v>13359</v>
      </c>
      <c r="DA89" s="46">
        <v>0</v>
      </c>
      <c r="DB89" s="46">
        <v>0</v>
      </c>
      <c r="DC89" s="47">
        <v>0</v>
      </c>
      <c r="DD89" s="47">
        <v>0</v>
      </c>
      <c r="DE89" s="48">
        <v>0</v>
      </c>
      <c r="DF89" s="15"/>
      <c r="DG89" s="15"/>
      <c r="DH89" s="15"/>
      <c r="DI89" s="15"/>
      <c r="DJ89" s="15"/>
      <c r="DK89" s="15"/>
    </row>
    <row r="90" spans="2:115" ht="17.25" thickBot="1" x14ac:dyDescent="0.35">
      <c r="B90" s="50" t="s">
        <v>173</v>
      </c>
      <c r="C90" s="91">
        <v>45524</v>
      </c>
      <c r="D90" s="95">
        <v>45888</v>
      </c>
      <c r="E90" s="95">
        <v>45350</v>
      </c>
      <c r="F90" s="91">
        <v>45721</v>
      </c>
      <c r="G90" s="91">
        <v>46120</v>
      </c>
      <c r="H90" s="52" t="s">
        <v>189</v>
      </c>
      <c r="I90" s="53" t="s">
        <v>183</v>
      </c>
      <c r="J90" s="112">
        <v>57147</v>
      </c>
      <c r="K90" s="57">
        <v>70447</v>
      </c>
      <c r="L90" s="57">
        <v>87779</v>
      </c>
      <c r="M90" s="57">
        <v>46599</v>
      </c>
      <c r="N90" s="138">
        <v>0</v>
      </c>
      <c r="O90" s="54" t="s">
        <v>30</v>
      </c>
      <c r="P90" s="105">
        <v>1</v>
      </c>
      <c r="Q90" s="112">
        <v>21</v>
      </c>
      <c r="R90" s="57"/>
      <c r="S90" s="57">
        <v>82</v>
      </c>
      <c r="T90" s="138">
        <v>0</v>
      </c>
      <c r="U90" s="54" t="s">
        <v>30</v>
      </c>
      <c r="V90" s="55">
        <v>14297</v>
      </c>
      <c r="W90" s="56">
        <v>5668</v>
      </c>
      <c r="X90" s="56">
        <v>8752</v>
      </c>
      <c r="Y90" s="56">
        <v>19815</v>
      </c>
      <c r="Z90" s="56">
        <v>13343</v>
      </c>
      <c r="AA90" s="56">
        <v>6472</v>
      </c>
      <c r="AB90" s="57">
        <v>22050</v>
      </c>
      <c r="AC90" s="57">
        <v>14467</v>
      </c>
      <c r="AD90" s="57">
        <v>7583</v>
      </c>
      <c r="AE90" s="138">
        <v>0</v>
      </c>
      <c r="AF90" s="138">
        <v>0</v>
      </c>
      <c r="AG90" s="138">
        <v>0</v>
      </c>
      <c r="AH90" s="54" t="s">
        <v>30</v>
      </c>
      <c r="AI90" s="56">
        <v>14339</v>
      </c>
      <c r="AJ90" s="54">
        <v>12340</v>
      </c>
      <c r="AK90" s="112">
        <v>36943</v>
      </c>
      <c r="AL90" s="57">
        <v>35240</v>
      </c>
      <c r="AM90" s="138">
        <v>0</v>
      </c>
      <c r="AN90" s="56" t="s">
        <v>30</v>
      </c>
      <c r="AO90" s="56">
        <v>10264</v>
      </c>
      <c r="AP90" s="57">
        <v>21859</v>
      </c>
      <c r="AQ90" s="138">
        <v>0</v>
      </c>
      <c r="AR90" s="56" t="s">
        <v>30</v>
      </c>
      <c r="AS90" s="56">
        <v>26679</v>
      </c>
      <c r="AT90" s="57">
        <v>12297</v>
      </c>
      <c r="AU90" s="138">
        <v>0</v>
      </c>
      <c r="AV90" s="56" t="s">
        <v>30</v>
      </c>
      <c r="AW90" s="56">
        <v>23453</v>
      </c>
      <c r="AX90" s="57">
        <v>10854</v>
      </c>
      <c r="AY90" s="138">
        <v>0</v>
      </c>
      <c r="AZ90" s="56" t="s">
        <v>30</v>
      </c>
      <c r="BA90" s="56">
        <v>3226</v>
      </c>
      <c r="BB90" s="57">
        <v>1443</v>
      </c>
      <c r="BC90" s="138">
        <v>0</v>
      </c>
      <c r="BD90" s="56" t="s">
        <v>30</v>
      </c>
      <c r="BE90" s="57">
        <v>6722</v>
      </c>
      <c r="BF90" s="138">
        <v>0</v>
      </c>
      <c r="BG90" s="56" t="s">
        <v>30</v>
      </c>
      <c r="BH90" s="57">
        <v>1803</v>
      </c>
      <c r="BI90" s="138">
        <v>0</v>
      </c>
      <c r="BJ90" s="56" t="s">
        <v>30</v>
      </c>
      <c r="BK90" s="57">
        <v>5532</v>
      </c>
      <c r="BL90" s="138">
        <v>0</v>
      </c>
      <c r="BM90" s="54" t="s">
        <v>30</v>
      </c>
      <c r="BN90" s="55">
        <v>14334</v>
      </c>
      <c r="BO90" s="56">
        <v>12331</v>
      </c>
      <c r="BP90" s="56">
        <v>35165</v>
      </c>
      <c r="BQ90" s="56">
        <v>0</v>
      </c>
      <c r="BR90" s="56" t="s">
        <v>30</v>
      </c>
      <c r="BS90" s="56">
        <v>21784</v>
      </c>
      <c r="BT90" s="56">
        <v>0</v>
      </c>
      <c r="BU90" s="56" t="s">
        <v>30</v>
      </c>
      <c r="BV90" s="56">
        <v>12297</v>
      </c>
      <c r="BW90" s="56">
        <v>0</v>
      </c>
      <c r="BX90" s="56" t="s">
        <v>30</v>
      </c>
      <c r="BY90" s="56">
        <v>6722</v>
      </c>
      <c r="BZ90" s="56">
        <v>0</v>
      </c>
      <c r="CA90" s="56" t="s">
        <v>30</v>
      </c>
      <c r="CB90" s="242">
        <v>1482.5</v>
      </c>
      <c r="CC90" s="228">
        <v>15687.25</v>
      </c>
      <c r="CD90" s="228">
        <v>12531.75</v>
      </c>
      <c r="CE90" s="228">
        <v>12272</v>
      </c>
      <c r="CF90" s="228">
        <v>23519.5</v>
      </c>
      <c r="CG90" s="114">
        <v>2829</v>
      </c>
      <c r="CH90" s="56">
        <v>12410</v>
      </c>
      <c r="CI90" s="56">
        <v>11306</v>
      </c>
      <c r="CJ90" s="56">
        <v>10307</v>
      </c>
      <c r="CK90" s="56">
        <v>20295</v>
      </c>
      <c r="CL90" s="56">
        <v>1016</v>
      </c>
      <c r="CM90" s="56">
        <v>15312</v>
      </c>
      <c r="CN90" s="56">
        <v>15367</v>
      </c>
      <c r="CO90" s="56">
        <v>13378</v>
      </c>
      <c r="CP90" s="56">
        <v>25374</v>
      </c>
      <c r="CQ90" s="57">
        <v>1595</v>
      </c>
      <c r="CR90" s="57">
        <v>17230</v>
      </c>
      <c r="CS90" s="58">
        <v>15212</v>
      </c>
      <c r="CT90" s="58">
        <v>17655</v>
      </c>
      <c r="CU90" s="58">
        <v>36087</v>
      </c>
      <c r="CV90" s="57">
        <v>490</v>
      </c>
      <c r="CW90" s="57">
        <v>17797</v>
      </c>
      <c r="CX90" s="58">
        <v>8242</v>
      </c>
      <c r="CY90" s="58">
        <v>7748</v>
      </c>
      <c r="CZ90" s="58">
        <v>12322</v>
      </c>
      <c r="DA90" s="57">
        <v>0</v>
      </c>
      <c r="DB90" s="57">
        <v>0</v>
      </c>
      <c r="DC90" s="58">
        <v>0</v>
      </c>
      <c r="DD90" s="58">
        <v>0</v>
      </c>
      <c r="DE90" s="59">
        <v>0</v>
      </c>
      <c r="DF90" s="15"/>
      <c r="DG90" s="15"/>
      <c r="DH90" s="15"/>
      <c r="DI90" s="15"/>
      <c r="DJ90" s="15"/>
      <c r="DK90" s="15"/>
    </row>
    <row r="91" spans="2:115" ht="16.5" outlineLevel="1" x14ac:dyDescent="0.3">
      <c r="B91" s="60" t="s">
        <v>190</v>
      </c>
      <c r="C91" s="96">
        <v>45525</v>
      </c>
      <c r="D91" s="96">
        <v>45889</v>
      </c>
      <c r="E91" s="96">
        <v>45351</v>
      </c>
      <c r="F91" s="96">
        <v>45722</v>
      </c>
      <c r="G91" s="96">
        <v>46121</v>
      </c>
      <c r="H91" s="62" t="s">
        <v>191</v>
      </c>
      <c r="I91" s="63" t="s">
        <v>192</v>
      </c>
      <c r="J91" s="118">
        <v>82499</v>
      </c>
      <c r="K91" s="67">
        <v>89443</v>
      </c>
      <c r="L91" s="119">
        <v>75675</v>
      </c>
      <c r="M91" s="67">
        <v>79551</v>
      </c>
      <c r="N91" s="67"/>
      <c r="O91" s="64" t="s">
        <v>30</v>
      </c>
      <c r="P91" s="106">
        <v>3</v>
      </c>
      <c r="Q91" s="118">
        <v>11</v>
      </c>
      <c r="R91" s="67"/>
      <c r="S91" s="67">
        <v>11</v>
      </c>
      <c r="T91" s="67"/>
      <c r="U91" s="64" t="s">
        <v>30</v>
      </c>
      <c r="V91" s="65">
        <v>20509</v>
      </c>
      <c r="W91" s="66">
        <v>13970</v>
      </c>
      <c r="X91" s="66">
        <v>6621</v>
      </c>
      <c r="Y91" s="66">
        <v>11659</v>
      </c>
      <c r="Z91" s="66">
        <v>6532</v>
      </c>
      <c r="AA91" s="66">
        <v>5127</v>
      </c>
      <c r="AB91" s="67">
        <v>25153</v>
      </c>
      <c r="AC91" s="67">
        <v>8570</v>
      </c>
      <c r="AD91" s="67">
        <v>16583</v>
      </c>
      <c r="AE91" s="67"/>
      <c r="AF91" s="67">
        <v>0</v>
      </c>
      <c r="AG91" s="67">
        <v>0</v>
      </c>
      <c r="AH91" s="64" t="s">
        <v>30</v>
      </c>
      <c r="AI91" s="66">
        <v>14810</v>
      </c>
      <c r="AJ91" s="64">
        <v>22506</v>
      </c>
      <c r="AK91" s="118">
        <v>37319</v>
      </c>
      <c r="AL91" s="67">
        <v>23855</v>
      </c>
      <c r="AM91" s="139">
        <v>0</v>
      </c>
      <c r="AN91" s="66" t="s">
        <v>30</v>
      </c>
      <c r="AO91" s="66">
        <v>11074</v>
      </c>
      <c r="AP91" s="67">
        <v>14064</v>
      </c>
      <c r="AQ91" s="139">
        <v>0</v>
      </c>
      <c r="AR91" s="66" t="s">
        <v>30</v>
      </c>
      <c r="AS91" s="66">
        <v>26245</v>
      </c>
      <c r="AT91" s="67">
        <v>9067</v>
      </c>
      <c r="AU91" s="139">
        <v>0</v>
      </c>
      <c r="AV91" s="66" t="s">
        <v>30</v>
      </c>
      <c r="AW91" s="66">
        <v>23468</v>
      </c>
      <c r="AX91" s="67">
        <v>7733</v>
      </c>
      <c r="AY91" s="139">
        <v>0</v>
      </c>
      <c r="AZ91" s="66" t="s">
        <v>30</v>
      </c>
      <c r="BA91" s="66">
        <v>2777</v>
      </c>
      <c r="BB91" s="67">
        <v>1334</v>
      </c>
      <c r="BC91" s="139">
        <v>0</v>
      </c>
      <c r="BD91" s="66" t="s">
        <v>30</v>
      </c>
      <c r="BE91" s="67">
        <v>6026</v>
      </c>
      <c r="BF91" s="139">
        <v>0</v>
      </c>
      <c r="BG91" s="66" t="s">
        <v>30</v>
      </c>
      <c r="BH91" s="67">
        <v>1462</v>
      </c>
      <c r="BI91" s="139">
        <v>0</v>
      </c>
      <c r="BJ91" s="66" t="s">
        <v>30</v>
      </c>
      <c r="BK91" s="67">
        <v>5199</v>
      </c>
      <c r="BL91" s="139">
        <v>0</v>
      </c>
      <c r="BM91" s="64" t="s">
        <v>30</v>
      </c>
      <c r="BN91" s="65">
        <v>14810</v>
      </c>
      <c r="BO91" s="66">
        <v>22506</v>
      </c>
      <c r="BP91" s="66">
        <v>23855</v>
      </c>
      <c r="BQ91" s="66">
        <v>0</v>
      </c>
      <c r="BR91" s="66" t="s">
        <v>30</v>
      </c>
      <c r="BS91" s="66">
        <v>14064</v>
      </c>
      <c r="BT91" s="66">
        <v>0</v>
      </c>
      <c r="BU91" s="66" t="s">
        <v>30</v>
      </c>
      <c r="BV91" s="66">
        <v>9067</v>
      </c>
      <c r="BW91" s="66">
        <v>0</v>
      </c>
      <c r="BX91" s="66" t="s">
        <v>30</v>
      </c>
      <c r="BY91" s="66">
        <v>6026</v>
      </c>
      <c r="BZ91" s="66">
        <v>0</v>
      </c>
      <c r="CA91" s="66" t="s">
        <v>30</v>
      </c>
      <c r="CB91" s="243">
        <v>7992</v>
      </c>
      <c r="CC91" s="141">
        <v>23457.25</v>
      </c>
      <c r="CD91" s="141">
        <v>13064</v>
      </c>
      <c r="CE91" s="141">
        <v>11559.75</v>
      </c>
      <c r="CF91" s="141">
        <v>25719</v>
      </c>
      <c r="CG91" s="120">
        <v>27360</v>
      </c>
      <c r="CH91" s="66">
        <v>9529</v>
      </c>
      <c r="CI91" s="66">
        <v>12373</v>
      </c>
      <c r="CJ91" s="66">
        <v>11761</v>
      </c>
      <c r="CK91" s="66">
        <v>21476</v>
      </c>
      <c r="CL91" s="66">
        <v>1070</v>
      </c>
      <c r="CM91" s="66">
        <v>23867</v>
      </c>
      <c r="CN91" s="66">
        <v>13984</v>
      </c>
      <c r="CO91" s="66">
        <v>12398</v>
      </c>
      <c r="CP91" s="66">
        <v>38124</v>
      </c>
      <c r="CQ91" s="67">
        <v>2312</v>
      </c>
      <c r="CR91" s="67">
        <v>33960</v>
      </c>
      <c r="CS91" s="68">
        <v>11122</v>
      </c>
      <c r="CT91" s="68">
        <v>10251</v>
      </c>
      <c r="CU91" s="68">
        <v>18030</v>
      </c>
      <c r="CV91" s="67">
        <v>1226</v>
      </c>
      <c r="CW91" s="67">
        <v>26473</v>
      </c>
      <c r="CX91" s="68">
        <v>14777</v>
      </c>
      <c r="CY91" s="68">
        <v>11829</v>
      </c>
      <c r="CZ91" s="68">
        <v>25246</v>
      </c>
      <c r="DA91" s="67">
        <v>0</v>
      </c>
      <c r="DB91" s="67">
        <v>0</v>
      </c>
      <c r="DC91" s="68">
        <v>0</v>
      </c>
      <c r="DD91" s="68">
        <v>0</v>
      </c>
      <c r="DE91" s="69">
        <v>0</v>
      </c>
      <c r="DF91" s="15"/>
      <c r="DG91" s="15"/>
      <c r="DH91" s="15"/>
      <c r="DI91" s="15"/>
      <c r="DJ91" s="15"/>
      <c r="DK91" s="15"/>
    </row>
    <row r="92" spans="2:115" ht="16.5" outlineLevel="1" x14ac:dyDescent="0.3">
      <c r="B92" s="38" t="s">
        <v>190</v>
      </c>
      <c r="C92" s="97">
        <v>45526</v>
      </c>
      <c r="D92" s="97">
        <v>45890</v>
      </c>
      <c r="E92" s="97">
        <v>45352</v>
      </c>
      <c r="F92" s="97">
        <v>45723</v>
      </c>
      <c r="G92" s="97">
        <v>46122</v>
      </c>
      <c r="H92" s="40" t="s">
        <v>193</v>
      </c>
      <c r="I92" s="41" t="s">
        <v>192</v>
      </c>
      <c r="J92" s="110">
        <v>69707</v>
      </c>
      <c r="K92" s="46">
        <v>95105</v>
      </c>
      <c r="L92" s="111">
        <v>58363</v>
      </c>
      <c r="M92" s="46">
        <v>74156</v>
      </c>
      <c r="N92" s="46"/>
      <c r="O92" s="42" t="s">
        <v>30</v>
      </c>
      <c r="P92" s="104">
        <v>5</v>
      </c>
      <c r="Q92" s="110">
        <v>15</v>
      </c>
      <c r="R92" s="46"/>
      <c r="S92" s="46">
        <v>11</v>
      </c>
      <c r="T92" s="46"/>
      <c r="U92" s="42" t="s">
        <v>30</v>
      </c>
      <c r="V92" s="43">
        <v>28567</v>
      </c>
      <c r="W92" s="44">
        <v>18920</v>
      </c>
      <c r="X92" s="44">
        <v>9725</v>
      </c>
      <c r="Y92" s="44">
        <v>12435</v>
      </c>
      <c r="Z92" s="44">
        <v>8375</v>
      </c>
      <c r="AA92" s="44">
        <v>4060</v>
      </c>
      <c r="AB92" s="46">
        <v>16914</v>
      </c>
      <c r="AC92" s="46">
        <v>9802</v>
      </c>
      <c r="AD92" s="46">
        <v>7112</v>
      </c>
      <c r="AE92" s="46"/>
      <c r="AF92" s="46">
        <v>0</v>
      </c>
      <c r="AG92" s="46">
        <v>0</v>
      </c>
      <c r="AH92" s="42" t="s">
        <v>30</v>
      </c>
      <c r="AI92" s="44">
        <v>13066</v>
      </c>
      <c r="AJ92" s="42">
        <v>26739</v>
      </c>
      <c r="AK92" s="110">
        <v>31110</v>
      </c>
      <c r="AL92" s="46">
        <v>29354</v>
      </c>
      <c r="AM92" s="132">
        <v>0</v>
      </c>
      <c r="AN92" s="44" t="s">
        <v>30</v>
      </c>
      <c r="AO92" s="44">
        <v>16940</v>
      </c>
      <c r="AP92" s="46">
        <v>12890</v>
      </c>
      <c r="AQ92" s="132">
        <v>0</v>
      </c>
      <c r="AR92" s="44" t="s">
        <v>30</v>
      </c>
      <c r="AS92" s="44">
        <v>14170</v>
      </c>
      <c r="AT92" s="46">
        <v>15719</v>
      </c>
      <c r="AU92" s="132">
        <v>0</v>
      </c>
      <c r="AV92" s="44" t="s">
        <v>30</v>
      </c>
      <c r="AW92" s="44">
        <v>11377</v>
      </c>
      <c r="AX92" s="46">
        <v>14210</v>
      </c>
      <c r="AY92" s="132">
        <v>0</v>
      </c>
      <c r="AZ92" s="44" t="s">
        <v>30</v>
      </c>
      <c r="BA92" s="44">
        <v>2793</v>
      </c>
      <c r="BB92" s="46">
        <v>1509</v>
      </c>
      <c r="BC92" s="132">
        <v>0</v>
      </c>
      <c r="BD92" s="44" t="s">
        <v>30</v>
      </c>
      <c r="BE92" s="46">
        <v>4255</v>
      </c>
      <c r="BF92" s="132">
        <v>0</v>
      </c>
      <c r="BG92" s="44" t="s">
        <v>30</v>
      </c>
      <c r="BH92" s="46">
        <v>1697</v>
      </c>
      <c r="BI92" s="132">
        <v>0</v>
      </c>
      <c r="BJ92" s="44" t="s">
        <v>30</v>
      </c>
      <c r="BK92" s="46">
        <v>3158</v>
      </c>
      <c r="BL92" s="132">
        <v>0</v>
      </c>
      <c r="BM92" s="42" t="s">
        <v>30</v>
      </c>
      <c r="BN92" s="43">
        <v>13066</v>
      </c>
      <c r="BO92" s="44">
        <v>26739</v>
      </c>
      <c r="BP92" s="44">
        <v>29354</v>
      </c>
      <c r="BQ92" s="44">
        <v>0</v>
      </c>
      <c r="BR92" s="44" t="s">
        <v>30</v>
      </c>
      <c r="BS92" s="44">
        <v>12890</v>
      </c>
      <c r="BT92" s="44">
        <v>0</v>
      </c>
      <c r="BU92" s="44" t="s">
        <v>30</v>
      </c>
      <c r="BV92" s="44">
        <v>15719</v>
      </c>
      <c r="BW92" s="44">
        <v>0</v>
      </c>
      <c r="BX92" s="44" t="s">
        <v>30</v>
      </c>
      <c r="BY92" s="44">
        <v>4255</v>
      </c>
      <c r="BZ92" s="44">
        <v>0</v>
      </c>
      <c r="CA92" s="44" t="s">
        <v>30</v>
      </c>
      <c r="CB92" s="241">
        <v>2941.75</v>
      </c>
      <c r="CC92" s="227">
        <v>19210</v>
      </c>
      <c r="CD92" s="227">
        <v>12836.25</v>
      </c>
      <c r="CE92" s="227">
        <v>12120.75</v>
      </c>
      <c r="CF92" s="227">
        <v>27224</v>
      </c>
      <c r="CG92" s="45">
        <v>8001</v>
      </c>
      <c r="CH92" s="44">
        <v>8193</v>
      </c>
      <c r="CI92" s="44">
        <v>12476</v>
      </c>
      <c r="CJ92" s="44">
        <v>12309</v>
      </c>
      <c r="CK92" s="44">
        <v>28728</v>
      </c>
      <c r="CL92" s="44">
        <v>1081</v>
      </c>
      <c r="CM92" s="44">
        <v>17416</v>
      </c>
      <c r="CN92" s="44">
        <v>14648</v>
      </c>
      <c r="CO92" s="44">
        <v>17424</v>
      </c>
      <c r="CP92" s="44">
        <v>44536</v>
      </c>
      <c r="CQ92" s="46">
        <v>1569</v>
      </c>
      <c r="CR92" s="46">
        <v>27450</v>
      </c>
      <c r="CS92" s="47">
        <v>7580</v>
      </c>
      <c r="CT92" s="47">
        <v>7973</v>
      </c>
      <c r="CU92" s="47">
        <v>13791</v>
      </c>
      <c r="CV92" s="46">
        <v>1116</v>
      </c>
      <c r="CW92" s="46">
        <v>23781</v>
      </c>
      <c r="CX92" s="47">
        <v>16641</v>
      </c>
      <c r="CY92" s="47">
        <v>10777</v>
      </c>
      <c r="CZ92" s="47">
        <v>21841</v>
      </c>
      <c r="DA92" s="46">
        <v>0</v>
      </c>
      <c r="DB92" s="46">
        <v>0</v>
      </c>
      <c r="DC92" s="47">
        <v>0</v>
      </c>
      <c r="DD92" s="47">
        <v>0</v>
      </c>
      <c r="DE92" s="48">
        <v>0</v>
      </c>
      <c r="DF92" s="15"/>
      <c r="DG92" s="15"/>
      <c r="DH92" s="15"/>
      <c r="DI92" s="15"/>
      <c r="DJ92" s="15"/>
      <c r="DK92" s="15"/>
    </row>
    <row r="93" spans="2:115" ht="16.5" outlineLevel="1" x14ac:dyDescent="0.3">
      <c r="B93" s="38" t="s">
        <v>190</v>
      </c>
      <c r="C93" s="97">
        <v>45527</v>
      </c>
      <c r="D93" s="97">
        <v>45891</v>
      </c>
      <c r="E93" s="97">
        <v>45353</v>
      </c>
      <c r="F93" s="97">
        <v>45724</v>
      </c>
      <c r="G93" s="97">
        <v>46123</v>
      </c>
      <c r="H93" s="40" t="s">
        <v>194</v>
      </c>
      <c r="I93" s="41" t="s">
        <v>192</v>
      </c>
      <c r="J93" s="110">
        <v>62023</v>
      </c>
      <c r="K93" s="46">
        <v>89984</v>
      </c>
      <c r="L93" s="111">
        <v>62450</v>
      </c>
      <c r="M93" s="46">
        <v>83880</v>
      </c>
      <c r="N93" s="46"/>
      <c r="O93" s="42" t="s">
        <v>30</v>
      </c>
      <c r="P93" s="104">
        <v>10</v>
      </c>
      <c r="Q93" s="110">
        <v>16</v>
      </c>
      <c r="R93" s="46"/>
      <c r="S93" s="46">
        <v>14</v>
      </c>
      <c r="T93" s="46"/>
      <c r="U93" s="42" t="s">
        <v>30</v>
      </c>
      <c r="V93" s="43">
        <v>22352</v>
      </c>
      <c r="W93" s="44">
        <v>16586</v>
      </c>
      <c r="X93" s="44">
        <v>5829</v>
      </c>
      <c r="Y93" s="44">
        <v>7722</v>
      </c>
      <c r="Z93" s="44">
        <v>4768</v>
      </c>
      <c r="AA93" s="44">
        <v>2954</v>
      </c>
      <c r="AB93" s="46">
        <v>12628</v>
      </c>
      <c r="AC93" s="46">
        <v>7570</v>
      </c>
      <c r="AD93" s="46">
        <v>5058</v>
      </c>
      <c r="AE93" s="46"/>
      <c r="AF93" s="46">
        <v>0</v>
      </c>
      <c r="AG93" s="46">
        <v>0</v>
      </c>
      <c r="AH93" s="42" t="s">
        <v>30</v>
      </c>
      <c r="AI93" s="44">
        <v>13928</v>
      </c>
      <c r="AJ93" s="42">
        <v>27956</v>
      </c>
      <c r="AK93" s="110">
        <v>37415</v>
      </c>
      <c r="AL93" s="46">
        <v>32715</v>
      </c>
      <c r="AM93" s="132">
        <v>0</v>
      </c>
      <c r="AN93" s="44" t="s">
        <v>30</v>
      </c>
      <c r="AO93" s="44">
        <v>25111</v>
      </c>
      <c r="AP93" s="46">
        <v>19471</v>
      </c>
      <c r="AQ93" s="132">
        <v>0</v>
      </c>
      <c r="AR93" s="44" t="s">
        <v>30</v>
      </c>
      <c r="AS93" s="44">
        <v>12304</v>
      </c>
      <c r="AT93" s="46">
        <v>12057</v>
      </c>
      <c r="AU93" s="132">
        <v>0</v>
      </c>
      <c r="AV93" s="44" t="s">
        <v>30</v>
      </c>
      <c r="AW93" s="44">
        <v>9696</v>
      </c>
      <c r="AX93" s="46">
        <v>10607</v>
      </c>
      <c r="AY93" s="132">
        <v>0</v>
      </c>
      <c r="AZ93" s="44" t="s">
        <v>30</v>
      </c>
      <c r="BA93" s="44">
        <v>2608</v>
      </c>
      <c r="BB93" s="46">
        <v>1450</v>
      </c>
      <c r="BC93" s="132">
        <v>0</v>
      </c>
      <c r="BD93" s="44" t="s">
        <v>30</v>
      </c>
      <c r="BE93" s="46">
        <v>4328</v>
      </c>
      <c r="BF93" s="132">
        <v>0</v>
      </c>
      <c r="BG93" s="44" t="s">
        <v>30</v>
      </c>
      <c r="BH93" s="46">
        <v>1753</v>
      </c>
      <c r="BI93" s="132">
        <v>0</v>
      </c>
      <c r="BJ93" s="44" t="s">
        <v>30</v>
      </c>
      <c r="BK93" s="46">
        <v>3211</v>
      </c>
      <c r="BL93" s="132">
        <v>0</v>
      </c>
      <c r="BM93" s="42" t="s">
        <v>30</v>
      </c>
      <c r="BN93" s="43">
        <v>13928</v>
      </c>
      <c r="BO93" s="44">
        <v>27956</v>
      </c>
      <c r="BP93" s="44">
        <v>32715</v>
      </c>
      <c r="BQ93" s="44">
        <v>0</v>
      </c>
      <c r="BR93" s="44" t="s">
        <v>30</v>
      </c>
      <c r="BS93" s="44">
        <v>19471</v>
      </c>
      <c r="BT93" s="44">
        <v>0</v>
      </c>
      <c r="BU93" s="44" t="s">
        <v>30</v>
      </c>
      <c r="BV93" s="44">
        <v>12057</v>
      </c>
      <c r="BW93" s="44">
        <v>0</v>
      </c>
      <c r="BX93" s="44" t="s">
        <v>30</v>
      </c>
      <c r="BY93" s="44">
        <v>4328</v>
      </c>
      <c r="BZ93" s="44">
        <v>0</v>
      </c>
      <c r="CA93" s="44" t="s">
        <v>30</v>
      </c>
      <c r="CB93" s="241">
        <v>1906.25</v>
      </c>
      <c r="CC93" s="227">
        <v>17456.5</v>
      </c>
      <c r="CD93" s="227">
        <v>12130</v>
      </c>
      <c r="CE93" s="227">
        <v>9456</v>
      </c>
      <c r="CF93" s="227">
        <v>33635.5</v>
      </c>
      <c r="CG93" s="45">
        <v>3274</v>
      </c>
      <c r="CH93" s="44">
        <v>8975</v>
      </c>
      <c r="CI93" s="44">
        <v>12793</v>
      </c>
      <c r="CJ93" s="44">
        <v>11001</v>
      </c>
      <c r="CK93" s="44">
        <v>25980</v>
      </c>
      <c r="CL93" s="44">
        <v>969</v>
      </c>
      <c r="CM93" s="44">
        <v>13729</v>
      </c>
      <c r="CN93" s="44">
        <v>15273</v>
      </c>
      <c r="CO93" s="44">
        <v>13719</v>
      </c>
      <c r="CP93" s="44">
        <v>46294</v>
      </c>
      <c r="CQ93" s="46">
        <v>2253</v>
      </c>
      <c r="CR93" s="46">
        <v>26890</v>
      </c>
      <c r="CS93" s="47">
        <v>7649</v>
      </c>
      <c r="CT93" s="47">
        <v>5221</v>
      </c>
      <c r="CU93" s="47">
        <v>20437</v>
      </c>
      <c r="CV93" s="46">
        <v>1129</v>
      </c>
      <c r="CW93" s="46">
        <v>20232</v>
      </c>
      <c r="CX93" s="47">
        <v>12805</v>
      </c>
      <c r="CY93" s="47">
        <v>7883</v>
      </c>
      <c r="CZ93" s="47">
        <v>41831</v>
      </c>
      <c r="DA93" s="46">
        <v>0</v>
      </c>
      <c r="DB93" s="46">
        <v>0</v>
      </c>
      <c r="DC93" s="47">
        <v>0</v>
      </c>
      <c r="DD93" s="47">
        <v>0</v>
      </c>
      <c r="DE93" s="48">
        <v>0</v>
      </c>
      <c r="DF93" s="15"/>
      <c r="DG93" s="15"/>
      <c r="DH93" s="15"/>
      <c r="DI93" s="15"/>
      <c r="DJ93" s="15"/>
      <c r="DK93" s="15"/>
    </row>
    <row r="94" spans="2:115" ht="16.5" outlineLevel="1" x14ac:dyDescent="0.3">
      <c r="B94" s="38" t="s">
        <v>190</v>
      </c>
      <c r="C94" s="97">
        <v>45528</v>
      </c>
      <c r="D94" s="97">
        <v>45892</v>
      </c>
      <c r="E94" s="97">
        <v>45354</v>
      </c>
      <c r="F94" s="97">
        <v>45725</v>
      </c>
      <c r="G94" s="97">
        <v>46124</v>
      </c>
      <c r="H94" s="40" t="s">
        <v>195</v>
      </c>
      <c r="I94" s="41" t="s">
        <v>192</v>
      </c>
      <c r="J94" s="110">
        <v>45218</v>
      </c>
      <c r="K94" s="46">
        <v>82338</v>
      </c>
      <c r="L94" s="111">
        <v>67500</v>
      </c>
      <c r="M94" s="46">
        <v>59519</v>
      </c>
      <c r="N94" s="46"/>
      <c r="O94" s="42" t="s">
        <v>30</v>
      </c>
      <c r="P94" s="104">
        <v>2</v>
      </c>
      <c r="Q94" s="110">
        <v>18</v>
      </c>
      <c r="R94" s="46"/>
      <c r="S94" s="46">
        <v>22</v>
      </c>
      <c r="T94" s="46"/>
      <c r="U94" s="42" t="s">
        <v>30</v>
      </c>
      <c r="V94" s="43">
        <v>30598</v>
      </c>
      <c r="W94" s="44">
        <v>25247</v>
      </c>
      <c r="X94" s="44">
        <v>5370</v>
      </c>
      <c r="Y94" s="44">
        <v>6522</v>
      </c>
      <c r="Z94" s="44">
        <v>3237</v>
      </c>
      <c r="AA94" s="44">
        <v>3285</v>
      </c>
      <c r="AB94" s="46">
        <v>9851</v>
      </c>
      <c r="AC94" s="46">
        <v>4727</v>
      </c>
      <c r="AD94" s="46">
        <v>5124</v>
      </c>
      <c r="AE94" s="46"/>
      <c r="AF94" s="46">
        <v>0</v>
      </c>
      <c r="AG94" s="46">
        <v>0</v>
      </c>
      <c r="AH94" s="42" t="s">
        <v>30</v>
      </c>
      <c r="AI94" s="44">
        <v>17123</v>
      </c>
      <c r="AJ94" s="42">
        <v>33607</v>
      </c>
      <c r="AK94" s="110">
        <v>26408</v>
      </c>
      <c r="AL94" s="46">
        <v>25102</v>
      </c>
      <c r="AM94" s="132">
        <v>0</v>
      </c>
      <c r="AN94" s="44" t="s">
        <v>30</v>
      </c>
      <c r="AO94" s="44">
        <v>18387</v>
      </c>
      <c r="AP94" s="46">
        <v>18672</v>
      </c>
      <c r="AQ94" s="132">
        <v>0</v>
      </c>
      <c r="AR94" s="44" t="s">
        <v>30</v>
      </c>
      <c r="AS94" s="44">
        <v>8021</v>
      </c>
      <c r="AT94" s="46">
        <v>5671</v>
      </c>
      <c r="AU94" s="132">
        <v>0</v>
      </c>
      <c r="AV94" s="44" t="s">
        <v>30</v>
      </c>
      <c r="AW94" s="44">
        <v>5861</v>
      </c>
      <c r="AX94" s="46">
        <v>4593</v>
      </c>
      <c r="AY94" s="132">
        <v>0</v>
      </c>
      <c r="AZ94" s="44" t="s">
        <v>30</v>
      </c>
      <c r="BA94" s="44">
        <v>2160</v>
      </c>
      <c r="BB94" s="46">
        <v>1078</v>
      </c>
      <c r="BC94" s="132">
        <v>0</v>
      </c>
      <c r="BD94" s="44" t="s">
        <v>30</v>
      </c>
      <c r="BE94" s="46">
        <v>3448</v>
      </c>
      <c r="BF94" s="132">
        <v>0</v>
      </c>
      <c r="BG94" s="44" t="s">
        <v>30</v>
      </c>
      <c r="BH94" s="46">
        <v>1303</v>
      </c>
      <c r="BI94" s="132">
        <v>0</v>
      </c>
      <c r="BJ94" s="44" t="s">
        <v>30</v>
      </c>
      <c r="BK94" s="46">
        <v>2664</v>
      </c>
      <c r="BL94" s="132">
        <v>0</v>
      </c>
      <c r="BM94" s="42" t="s">
        <v>30</v>
      </c>
      <c r="BN94" s="43">
        <v>17123</v>
      </c>
      <c r="BO94" s="44">
        <v>33607</v>
      </c>
      <c r="BP94" s="44">
        <v>25102</v>
      </c>
      <c r="BQ94" s="44">
        <v>0</v>
      </c>
      <c r="BR94" s="44" t="s">
        <v>30</v>
      </c>
      <c r="BS94" s="44">
        <v>18672</v>
      </c>
      <c r="BT94" s="44">
        <v>0</v>
      </c>
      <c r="BU94" s="44" t="s">
        <v>30</v>
      </c>
      <c r="BV94" s="44">
        <v>5671</v>
      </c>
      <c r="BW94" s="44">
        <v>0</v>
      </c>
      <c r="BX94" s="44" t="s">
        <v>30</v>
      </c>
      <c r="BY94" s="44">
        <v>3448</v>
      </c>
      <c r="BZ94" s="44">
        <v>0</v>
      </c>
      <c r="CA94" s="44" t="s">
        <v>30</v>
      </c>
      <c r="CB94" s="241">
        <v>1744</v>
      </c>
      <c r="CC94" s="227">
        <v>15966.75</v>
      </c>
      <c r="CD94" s="227">
        <v>11826.5</v>
      </c>
      <c r="CE94" s="227">
        <v>7089</v>
      </c>
      <c r="CF94" s="227">
        <v>27017.5</v>
      </c>
      <c r="CG94" s="45">
        <v>2154</v>
      </c>
      <c r="CH94" s="44">
        <v>6911</v>
      </c>
      <c r="CI94" s="44">
        <v>10346</v>
      </c>
      <c r="CJ94" s="44">
        <v>7060</v>
      </c>
      <c r="CK94" s="44">
        <v>18747</v>
      </c>
      <c r="CL94" s="44">
        <v>904</v>
      </c>
      <c r="CM94" s="44">
        <v>16286</v>
      </c>
      <c r="CN94" s="44">
        <v>13736</v>
      </c>
      <c r="CO94" s="44">
        <v>9547</v>
      </c>
      <c r="CP94" s="44">
        <v>41865</v>
      </c>
      <c r="CQ94" s="46">
        <v>3041</v>
      </c>
      <c r="CR94" s="46">
        <v>21589</v>
      </c>
      <c r="CS94" s="47">
        <v>11115</v>
      </c>
      <c r="CT94" s="47">
        <v>5690</v>
      </c>
      <c r="CU94" s="47">
        <v>26065</v>
      </c>
      <c r="CV94" s="46">
        <v>877</v>
      </c>
      <c r="CW94" s="46">
        <v>19081</v>
      </c>
      <c r="CX94" s="47">
        <v>12109</v>
      </c>
      <c r="CY94" s="47">
        <v>6059</v>
      </c>
      <c r="CZ94" s="47">
        <v>21393</v>
      </c>
      <c r="DA94" s="46">
        <v>0</v>
      </c>
      <c r="DB94" s="46">
        <v>0</v>
      </c>
      <c r="DC94" s="47">
        <v>0</v>
      </c>
      <c r="DD94" s="47">
        <v>0</v>
      </c>
      <c r="DE94" s="48">
        <v>0</v>
      </c>
      <c r="DF94" s="15"/>
      <c r="DG94" s="15"/>
      <c r="DH94" s="15"/>
      <c r="DI94" s="15"/>
      <c r="DJ94" s="15"/>
      <c r="DK94" s="15"/>
    </row>
    <row r="95" spans="2:115" ht="16.5" outlineLevel="1" x14ac:dyDescent="0.3">
      <c r="B95" s="38" t="s">
        <v>190</v>
      </c>
      <c r="C95" s="97">
        <v>45529</v>
      </c>
      <c r="D95" s="97">
        <v>45893</v>
      </c>
      <c r="E95" s="97">
        <v>45355</v>
      </c>
      <c r="F95" s="97">
        <v>45726</v>
      </c>
      <c r="G95" s="97">
        <v>46125</v>
      </c>
      <c r="H95" s="40" t="s">
        <v>196</v>
      </c>
      <c r="I95" s="41" t="s">
        <v>192</v>
      </c>
      <c r="J95" s="110">
        <v>38799</v>
      </c>
      <c r="K95" s="46">
        <v>63040</v>
      </c>
      <c r="L95" s="111">
        <v>66094</v>
      </c>
      <c r="M95" s="46">
        <v>98966</v>
      </c>
      <c r="N95" s="46"/>
      <c r="O95" s="42" t="s">
        <v>30</v>
      </c>
      <c r="P95" s="104">
        <v>3</v>
      </c>
      <c r="Q95" s="110">
        <v>12</v>
      </c>
      <c r="R95" s="46"/>
      <c r="S95" s="46">
        <v>8</v>
      </c>
      <c r="T95" s="46"/>
      <c r="U95" s="42" t="s">
        <v>30</v>
      </c>
      <c r="V95" s="43">
        <v>18253</v>
      </c>
      <c r="W95" s="44">
        <v>14926</v>
      </c>
      <c r="X95" s="44">
        <v>3343</v>
      </c>
      <c r="Y95" s="44"/>
      <c r="Z95" s="44"/>
      <c r="AA95" s="44"/>
      <c r="AB95" s="46">
        <v>18116</v>
      </c>
      <c r="AC95" s="46">
        <v>13280</v>
      </c>
      <c r="AD95" s="46">
        <v>4836</v>
      </c>
      <c r="AE95" s="46"/>
      <c r="AF95" s="46">
        <v>0</v>
      </c>
      <c r="AG95" s="46">
        <v>0</v>
      </c>
      <c r="AH95" s="42" t="s">
        <v>30</v>
      </c>
      <c r="AI95" s="44">
        <v>9536</v>
      </c>
      <c r="AJ95" s="42">
        <v>19084</v>
      </c>
      <c r="AK95" s="110">
        <v>49707</v>
      </c>
      <c r="AL95" s="46">
        <v>77889</v>
      </c>
      <c r="AM95" s="132">
        <v>0</v>
      </c>
      <c r="AN95" s="44" t="s">
        <v>30</v>
      </c>
      <c r="AO95" s="44">
        <v>36068</v>
      </c>
      <c r="AP95" s="46">
        <v>23380</v>
      </c>
      <c r="AQ95" s="132">
        <v>0</v>
      </c>
      <c r="AR95" s="44" t="s">
        <v>30</v>
      </c>
      <c r="AS95" s="44">
        <v>13639</v>
      </c>
      <c r="AT95" s="46">
        <v>53388</v>
      </c>
      <c r="AU95" s="132">
        <v>0</v>
      </c>
      <c r="AV95" s="44" t="s">
        <v>30</v>
      </c>
      <c r="AW95" s="44">
        <v>11053</v>
      </c>
      <c r="AX95" s="46">
        <v>8098</v>
      </c>
      <c r="AY95" s="132">
        <v>0</v>
      </c>
      <c r="AZ95" s="44" t="s">
        <v>30</v>
      </c>
      <c r="BA95" s="44">
        <v>2586</v>
      </c>
      <c r="BB95" s="46">
        <v>45290</v>
      </c>
      <c r="BC95" s="132">
        <v>0</v>
      </c>
      <c r="BD95" s="44" t="s">
        <v>30</v>
      </c>
      <c r="BE95" s="46">
        <v>2514</v>
      </c>
      <c r="BF95" s="132">
        <v>0</v>
      </c>
      <c r="BG95" s="44" t="s">
        <v>30</v>
      </c>
      <c r="BH95" s="46">
        <v>943</v>
      </c>
      <c r="BI95" s="132">
        <v>0</v>
      </c>
      <c r="BJ95" s="44" t="s">
        <v>30</v>
      </c>
      <c r="BK95" s="46">
        <v>1944</v>
      </c>
      <c r="BL95" s="132">
        <v>0</v>
      </c>
      <c r="BM95" s="42" t="s">
        <v>30</v>
      </c>
      <c r="BN95" s="43">
        <v>9536</v>
      </c>
      <c r="BO95" s="44">
        <v>19084</v>
      </c>
      <c r="BP95" s="44">
        <v>77889</v>
      </c>
      <c r="BQ95" s="44">
        <v>0</v>
      </c>
      <c r="BR95" s="44" t="s">
        <v>30</v>
      </c>
      <c r="BS95" s="44">
        <v>23380</v>
      </c>
      <c r="BT95" s="44">
        <v>0</v>
      </c>
      <c r="BU95" s="44" t="s">
        <v>30</v>
      </c>
      <c r="BV95" s="44">
        <v>53388</v>
      </c>
      <c r="BW95" s="44">
        <v>0</v>
      </c>
      <c r="BX95" s="44" t="s">
        <v>30</v>
      </c>
      <c r="BY95" s="44">
        <v>2514</v>
      </c>
      <c r="BZ95" s="44">
        <v>0</v>
      </c>
      <c r="CA95" s="44" t="s">
        <v>30</v>
      </c>
      <c r="CB95" s="241">
        <v>13845.5</v>
      </c>
      <c r="CC95" s="227">
        <v>15372</v>
      </c>
      <c r="CD95" s="227">
        <v>10011.25</v>
      </c>
      <c r="CE95" s="227">
        <v>7057.25</v>
      </c>
      <c r="CF95" s="227">
        <v>20438.75</v>
      </c>
      <c r="CG95" s="45">
        <v>1852</v>
      </c>
      <c r="CH95" s="44">
        <v>3878</v>
      </c>
      <c r="CI95" s="44">
        <v>9196</v>
      </c>
      <c r="CJ95" s="44">
        <v>5419</v>
      </c>
      <c r="CK95" s="44">
        <v>18454</v>
      </c>
      <c r="CL95" s="44">
        <v>4009</v>
      </c>
      <c r="CM95" s="44">
        <v>7910</v>
      </c>
      <c r="CN95" s="44">
        <v>12540</v>
      </c>
      <c r="CO95" s="44">
        <v>8064</v>
      </c>
      <c r="CP95" s="44">
        <v>30517</v>
      </c>
      <c r="CQ95" s="46">
        <v>2720</v>
      </c>
      <c r="CR95" s="46">
        <v>28303</v>
      </c>
      <c r="CS95" s="47">
        <v>8452</v>
      </c>
      <c r="CT95" s="47">
        <v>7545</v>
      </c>
      <c r="CU95" s="47">
        <v>19074</v>
      </c>
      <c r="CV95" s="46">
        <v>46801</v>
      </c>
      <c r="CW95" s="46">
        <v>21397</v>
      </c>
      <c r="CX95" s="47">
        <v>9857</v>
      </c>
      <c r="CY95" s="47">
        <v>7201</v>
      </c>
      <c r="CZ95" s="47">
        <v>13710</v>
      </c>
      <c r="DA95" s="46">
        <v>0</v>
      </c>
      <c r="DB95" s="46">
        <v>0</v>
      </c>
      <c r="DC95" s="47">
        <v>0</v>
      </c>
      <c r="DD95" s="47">
        <v>0</v>
      </c>
      <c r="DE95" s="48">
        <v>0</v>
      </c>
      <c r="DF95" s="15"/>
      <c r="DG95" s="15"/>
      <c r="DH95" s="15"/>
      <c r="DI95" s="15"/>
      <c r="DJ95" s="15"/>
      <c r="DK95" s="15"/>
    </row>
    <row r="96" spans="2:115" ht="16.5" outlineLevel="1" x14ac:dyDescent="0.3">
      <c r="B96" s="38" t="s">
        <v>190</v>
      </c>
      <c r="C96" s="97">
        <v>45530</v>
      </c>
      <c r="D96" s="97">
        <v>45894</v>
      </c>
      <c r="E96" s="97">
        <v>45356</v>
      </c>
      <c r="F96" s="97">
        <v>45727</v>
      </c>
      <c r="G96" s="97">
        <v>46126</v>
      </c>
      <c r="H96" s="40" t="s">
        <v>197</v>
      </c>
      <c r="I96" s="41" t="s">
        <v>192</v>
      </c>
      <c r="J96" s="110">
        <v>50790</v>
      </c>
      <c r="K96" s="46">
        <v>81539</v>
      </c>
      <c r="L96" s="111">
        <v>67727</v>
      </c>
      <c r="M96" s="46">
        <v>111067</v>
      </c>
      <c r="N96" s="46"/>
      <c r="O96" s="42" t="s">
        <v>30</v>
      </c>
      <c r="P96" s="104">
        <v>7</v>
      </c>
      <c r="Q96" s="110">
        <v>9</v>
      </c>
      <c r="R96" s="46"/>
      <c r="S96" s="46">
        <v>8</v>
      </c>
      <c r="T96" s="46"/>
      <c r="U96" s="42" t="s">
        <v>30</v>
      </c>
      <c r="V96" s="43">
        <v>26798</v>
      </c>
      <c r="W96" s="44">
        <v>18415</v>
      </c>
      <c r="X96" s="44">
        <v>8402</v>
      </c>
      <c r="Y96" s="44"/>
      <c r="Z96" s="44"/>
      <c r="AA96" s="44"/>
      <c r="AB96" s="46">
        <v>17384</v>
      </c>
      <c r="AC96" s="46">
        <v>7968</v>
      </c>
      <c r="AD96" s="46">
        <v>9416</v>
      </c>
      <c r="AE96" s="46"/>
      <c r="AF96" s="46">
        <v>0</v>
      </c>
      <c r="AG96" s="46">
        <v>0</v>
      </c>
      <c r="AH96" s="42" t="s">
        <v>30</v>
      </c>
      <c r="AI96" s="44">
        <v>12123</v>
      </c>
      <c r="AJ96" s="42">
        <v>22384</v>
      </c>
      <c r="AK96" s="110">
        <v>33439</v>
      </c>
      <c r="AL96" s="46">
        <v>78182</v>
      </c>
      <c r="AM96" s="132">
        <v>0</v>
      </c>
      <c r="AN96" s="44" t="s">
        <v>30</v>
      </c>
      <c r="AO96" s="44">
        <v>18631</v>
      </c>
      <c r="AP96" s="46">
        <v>14531</v>
      </c>
      <c r="AQ96" s="132">
        <v>0</v>
      </c>
      <c r="AR96" s="44" t="s">
        <v>30</v>
      </c>
      <c r="AS96" s="44">
        <v>14808</v>
      </c>
      <c r="AT96" s="46">
        <v>62484</v>
      </c>
      <c r="AU96" s="132">
        <v>0</v>
      </c>
      <c r="AV96" s="44" t="s">
        <v>30</v>
      </c>
      <c r="AW96" s="44">
        <v>11874</v>
      </c>
      <c r="AX96" s="46">
        <v>5085</v>
      </c>
      <c r="AY96" s="132">
        <v>0</v>
      </c>
      <c r="AZ96" s="44" t="s">
        <v>30</v>
      </c>
      <c r="BA96" s="44">
        <v>2934</v>
      </c>
      <c r="BB96" s="46">
        <v>57399</v>
      </c>
      <c r="BC96" s="132">
        <v>0</v>
      </c>
      <c r="BD96" s="44" t="s">
        <v>30</v>
      </c>
      <c r="BE96" s="46">
        <v>7246</v>
      </c>
      <c r="BF96" s="132">
        <v>0</v>
      </c>
      <c r="BG96" s="44" t="s">
        <v>30</v>
      </c>
      <c r="BH96" s="46">
        <v>2661</v>
      </c>
      <c r="BI96" s="132">
        <v>0</v>
      </c>
      <c r="BJ96" s="44" t="s">
        <v>30</v>
      </c>
      <c r="BK96" s="46">
        <v>5564</v>
      </c>
      <c r="BL96" s="132">
        <v>0</v>
      </c>
      <c r="BM96" s="42" t="s">
        <v>30</v>
      </c>
      <c r="BN96" s="43">
        <v>12123</v>
      </c>
      <c r="BO96" s="44">
        <v>22384</v>
      </c>
      <c r="BP96" s="44">
        <v>78182</v>
      </c>
      <c r="BQ96" s="44">
        <v>0</v>
      </c>
      <c r="BR96" s="44" t="s">
        <v>30</v>
      </c>
      <c r="BS96" s="44">
        <v>14531</v>
      </c>
      <c r="BT96" s="44">
        <v>0</v>
      </c>
      <c r="BU96" s="44" t="s">
        <v>30</v>
      </c>
      <c r="BV96" s="44">
        <v>62484</v>
      </c>
      <c r="BW96" s="44">
        <v>0</v>
      </c>
      <c r="BX96" s="44" t="s">
        <v>30</v>
      </c>
      <c r="BY96" s="44">
        <v>7246</v>
      </c>
      <c r="BZ96" s="44">
        <v>0</v>
      </c>
      <c r="CA96" s="44" t="s">
        <v>30</v>
      </c>
      <c r="CB96" s="241">
        <v>16700.5</v>
      </c>
      <c r="CC96" s="227">
        <v>16180.75</v>
      </c>
      <c r="CD96" s="227">
        <v>11074</v>
      </c>
      <c r="CE96" s="227">
        <v>9606.25</v>
      </c>
      <c r="CF96" s="227">
        <v>24219.25</v>
      </c>
      <c r="CG96" s="45">
        <v>2530</v>
      </c>
      <c r="CH96" s="44">
        <v>10583</v>
      </c>
      <c r="CI96" s="44">
        <v>10728</v>
      </c>
      <c r="CJ96" s="44">
        <v>9833</v>
      </c>
      <c r="CK96" s="44">
        <v>17116</v>
      </c>
      <c r="CL96" s="44">
        <v>3109</v>
      </c>
      <c r="CM96" s="44">
        <v>19020</v>
      </c>
      <c r="CN96" s="44">
        <v>14442</v>
      </c>
      <c r="CO96" s="44">
        <v>12476</v>
      </c>
      <c r="CP96" s="44">
        <v>32492</v>
      </c>
      <c r="CQ96" s="46">
        <v>1558</v>
      </c>
      <c r="CR96" s="46">
        <v>17224</v>
      </c>
      <c r="CS96" s="47">
        <v>9758</v>
      </c>
      <c r="CT96" s="47">
        <v>8477</v>
      </c>
      <c r="CU96" s="47">
        <v>30710</v>
      </c>
      <c r="CV96" s="46">
        <v>59605</v>
      </c>
      <c r="CW96" s="46">
        <v>17896</v>
      </c>
      <c r="CX96" s="47">
        <v>9368</v>
      </c>
      <c r="CY96" s="47">
        <v>7639</v>
      </c>
      <c r="CZ96" s="47">
        <v>16559</v>
      </c>
      <c r="DA96" s="46">
        <v>0</v>
      </c>
      <c r="DB96" s="46">
        <v>0</v>
      </c>
      <c r="DC96" s="47">
        <v>0</v>
      </c>
      <c r="DD96" s="47">
        <v>0</v>
      </c>
      <c r="DE96" s="48">
        <v>0</v>
      </c>
      <c r="DF96" s="15"/>
      <c r="DG96" s="15"/>
      <c r="DH96" s="15"/>
      <c r="DI96" s="15"/>
      <c r="DJ96" s="15"/>
      <c r="DK96" s="15"/>
    </row>
    <row r="97" spans="2:115" ht="16.5" outlineLevel="1" x14ac:dyDescent="0.3">
      <c r="B97" s="38" t="s">
        <v>190</v>
      </c>
      <c r="C97" s="97">
        <v>45531</v>
      </c>
      <c r="D97" s="97">
        <v>45895</v>
      </c>
      <c r="E97" s="97">
        <v>45357</v>
      </c>
      <c r="F97" s="97">
        <v>45728</v>
      </c>
      <c r="G97" s="97">
        <v>46127</v>
      </c>
      <c r="H97" s="40" t="s">
        <v>198</v>
      </c>
      <c r="I97" s="41" t="s">
        <v>192</v>
      </c>
      <c r="J97" s="110">
        <v>60628</v>
      </c>
      <c r="K97" s="46">
        <v>84053</v>
      </c>
      <c r="L97" s="111">
        <v>59605</v>
      </c>
      <c r="M97" s="46">
        <v>57332</v>
      </c>
      <c r="N97" s="46"/>
      <c r="O97" s="42" t="s">
        <v>30</v>
      </c>
      <c r="P97" s="104">
        <v>0</v>
      </c>
      <c r="Q97" s="110">
        <v>12</v>
      </c>
      <c r="R97" s="46"/>
      <c r="S97" s="46">
        <v>27</v>
      </c>
      <c r="T97" s="46"/>
      <c r="U97" s="42" t="s">
        <v>30</v>
      </c>
      <c r="V97" s="43">
        <v>32107</v>
      </c>
      <c r="W97" s="44">
        <v>19610</v>
      </c>
      <c r="X97" s="44">
        <v>12537</v>
      </c>
      <c r="Y97" s="44"/>
      <c r="Z97" s="44"/>
      <c r="AA97" s="44"/>
      <c r="AB97" s="46">
        <v>13220</v>
      </c>
      <c r="AC97" s="46">
        <v>5783</v>
      </c>
      <c r="AD97" s="46">
        <v>7437</v>
      </c>
      <c r="AE97" s="46"/>
      <c r="AF97" s="46">
        <v>0</v>
      </c>
      <c r="AG97" s="46">
        <v>0</v>
      </c>
      <c r="AH97" s="42" t="s">
        <v>30</v>
      </c>
      <c r="AI97" s="44">
        <v>8084</v>
      </c>
      <c r="AJ97" s="42">
        <v>23879</v>
      </c>
      <c r="AK97" s="110">
        <v>37624</v>
      </c>
      <c r="AL97" s="46">
        <v>35102</v>
      </c>
      <c r="AM97" s="132">
        <v>0</v>
      </c>
      <c r="AN97" s="44" t="s">
        <v>30</v>
      </c>
      <c r="AO97" s="44">
        <v>20086</v>
      </c>
      <c r="AP97" s="46">
        <v>12966</v>
      </c>
      <c r="AQ97" s="132">
        <v>0</v>
      </c>
      <c r="AR97" s="44" t="s">
        <v>30</v>
      </c>
      <c r="AS97" s="44">
        <v>17538</v>
      </c>
      <c r="AT97" s="46">
        <v>21216</v>
      </c>
      <c r="AU97" s="132">
        <v>0</v>
      </c>
      <c r="AV97" s="44" t="s">
        <v>30</v>
      </c>
      <c r="AW97" s="44">
        <v>13572</v>
      </c>
      <c r="AX97" s="46">
        <v>5529</v>
      </c>
      <c r="AY97" s="132">
        <v>0</v>
      </c>
      <c r="AZ97" s="44" t="s">
        <v>30</v>
      </c>
      <c r="BA97" s="44">
        <v>3966</v>
      </c>
      <c r="BB97" s="46">
        <v>15687</v>
      </c>
      <c r="BC97" s="132">
        <v>0</v>
      </c>
      <c r="BD97" s="44" t="s">
        <v>30</v>
      </c>
      <c r="BE97" s="46">
        <v>4942</v>
      </c>
      <c r="BF97" s="132">
        <v>0</v>
      </c>
      <c r="BG97" s="44" t="s">
        <v>30</v>
      </c>
      <c r="BH97" s="46">
        <v>2415</v>
      </c>
      <c r="BI97" s="132">
        <v>0</v>
      </c>
      <c r="BJ97" s="44" t="s">
        <v>30</v>
      </c>
      <c r="BK97" s="46">
        <v>3430</v>
      </c>
      <c r="BL97" s="132">
        <v>0</v>
      </c>
      <c r="BM97" s="42" t="s">
        <v>30</v>
      </c>
      <c r="BN97" s="43">
        <v>8084</v>
      </c>
      <c r="BO97" s="44">
        <v>23879</v>
      </c>
      <c r="BP97" s="44">
        <v>35102</v>
      </c>
      <c r="BQ97" s="44">
        <v>0</v>
      </c>
      <c r="BR97" s="44" t="s">
        <v>30</v>
      </c>
      <c r="BS97" s="44">
        <v>12966</v>
      </c>
      <c r="BT97" s="44">
        <v>0</v>
      </c>
      <c r="BU97" s="44" t="s">
        <v>30</v>
      </c>
      <c r="BV97" s="44">
        <v>21216</v>
      </c>
      <c r="BW97" s="44">
        <v>0</v>
      </c>
      <c r="BX97" s="44" t="s">
        <v>30</v>
      </c>
      <c r="BY97" s="44">
        <v>4942</v>
      </c>
      <c r="BZ97" s="44">
        <v>0</v>
      </c>
      <c r="CA97" s="44" t="s">
        <v>30</v>
      </c>
      <c r="CB97" s="241">
        <v>5536.25</v>
      </c>
      <c r="CC97" s="227">
        <v>18617.75</v>
      </c>
      <c r="CD97" s="227">
        <v>11208.5</v>
      </c>
      <c r="CE97" s="227">
        <v>9922</v>
      </c>
      <c r="CF97" s="227">
        <v>20120</v>
      </c>
      <c r="CG97" s="45">
        <v>2049</v>
      </c>
      <c r="CH97" s="44">
        <v>14566</v>
      </c>
      <c r="CI97" s="44">
        <v>11237</v>
      </c>
      <c r="CJ97" s="44">
        <v>10976</v>
      </c>
      <c r="CK97" s="44">
        <v>21800</v>
      </c>
      <c r="CL97" s="44">
        <v>1118</v>
      </c>
      <c r="CM97" s="44">
        <v>25185</v>
      </c>
      <c r="CN97" s="44">
        <v>14039</v>
      </c>
      <c r="CO97" s="44">
        <v>14211</v>
      </c>
      <c r="CP97" s="44">
        <v>29500</v>
      </c>
      <c r="CQ97" s="46">
        <v>1500</v>
      </c>
      <c r="CR97" s="46">
        <v>22684</v>
      </c>
      <c r="CS97" s="47">
        <v>10774</v>
      </c>
      <c r="CT97" s="47">
        <v>7216</v>
      </c>
      <c r="CU97" s="47">
        <v>17431</v>
      </c>
      <c r="CV97" s="46">
        <v>17478</v>
      </c>
      <c r="CW97" s="46">
        <v>12036</v>
      </c>
      <c r="CX97" s="47">
        <v>8784</v>
      </c>
      <c r="CY97" s="47">
        <v>7285</v>
      </c>
      <c r="CZ97" s="47">
        <v>11749</v>
      </c>
      <c r="DA97" s="46">
        <v>0</v>
      </c>
      <c r="DB97" s="46">
        <v>0</v>
      </c>
      <c r="DC97" s="47">
        <v>0</v>
      </c>
      <c r="DD97" s="47">
        <v>0</v>
      </c>
      <c r="DE97" s="48">
        <v>0</v>
      </c>
      <c r="DF97" s="15"/>
      <c r="DG97" s="15"/>
      <c r="DH97" s="15"/>
      <c r="DI97" s="15"/>
      <c r="DJ97" s="15"/>
      <c r="DK97" s="15"/>
    </row>
    <row r="98" spans="2:115" ht="16.5" outlineLevel="1" x14ac:dyDescent="0.3">
      <c r="B98" s="38" t="s">
        <v>190</v>
      </c>
      <c r="C98" s="97">
        <v>45532</v>
      </c>
      <c r="D98" s="97">
        <v>45896</v>
      </c>
      <c r="E98" s="97">
        <v>45358</v>
      </c>
      <c r="F98" s="97">
        <v>45729</v>
      </c>
      <c r="G98" s="97">
        <v>46128</v>
      </c>
      <c r="H98" s="40" t="s">
        <v>199</v>
      </c>
      <c r="I98" s="41" t="s">
        <v>200</v>
      </c>
      <c r="J98" s="110">
        <v>52774</v>
      </c>
      <c r="K98" s="46">
        <v>95459</v>
      </c>
      <c r="L98" s="111">
        <v>56181</v>
      </c>
      <c r="M98" s="46">
        <v>49685</v>
      </c>
      <c r="N98" s="46"/>
      <c r="O98" s="42" t="s">
        <v>30</v>
      </c>
      <c r="P98" s="104">
        <v>10</v>
      </c>
      <c r="Q98" s="110">
        <v>5</v>
      </c>
      <c r="R98" s="46"/>
      <c r="S98" s="46">
        <v>4</v>
      </c>
      <c r="T98" s="46"/>
      <c r="U98" s="42" t="s">
        <v>30</v>
      </c>
      <c r="V98" s="43">
        <v>27041</v>
      </c>
      <c r="W98" s="44">
        <v>20570</v>
      </c>
      <c r="X98" s="44">
        <v>6524</v>
      </c>
      <c r="Y98" s="44"/>
      <c r="Z98" s="44"/>
      <c r="AA98" s="44"/>
      <c r="AB98" s="46">
        <v>10810</v>
      </c>
      <c r="AC98" s="46">
        <v>3268</v>
      </c>
      <c r="AD98" s="46">
        <v>7542</v>
      </c>
      <c r="AE98" s="46"/>
      <c r="AF98" s="46">
        <v>0</v>
      </c>
      <c r="AG98" s="46">
        <v>0</v>
      </c>
      <c r="AH98" s="42" t="s">
        <v>30</v>
      </c>
      <c r="AI98" s="44">
        <v>11352</v>
      </c>
      <c r="AJ98" s="42">
        <v>42303</v>
      </c>
      <c r="AK98" s="110">
        <v>35240</v>
      </c>
      <c r="AL98" s="46">
        <v>25109</v>
      </c>
      <c r="AM98" s="132">
        <v>0</v>
      </c>
      <c r="AN98" s="44" t="s">
        <v>30</v>
      </c>
      <c r="AO98" s="44">
        <v>20975</v>
      </c>
      <c r="AP98" s="46">
        <v>15605</v>
      </c>
      <c r="AQ98" s="132">
        <v>0</v>
      </c>
      <c r="AR98" s="44" t="s">
        <v>30</v>
      </c>
      <c r="AS98" s="44">
        <v>14265</v>
      </c>
      <c r="AT98" s="46">
        <v>8933</v>
      </c>
      <c r="AU98" s="132">
        <v>0</v>
      </c>
      <c r="AV98" s="44" t="s">
        <v>30</v>
      </c>
      <c r="AW98" s="44">
        <v>11179</v>
      </c>
      <c r="AX98" s="46">
        <v>4710</v>
      </c>
      <c r="AY98" s="132">
        <v>0</v>
      </c>
      <c r="AZ98" s="44" t="s">
        <v>30</v>
      </c>
      <c r="BA98" s="44">
        <v>3086</v>
      </c>
      <c r="BB98" s="46">
        <v>4223</v>
      </c>
      <c r="BC98" s="132">
        <v>0</v>
      </c>
      <c r="BD98" s="44" t="s">
        <v>30</v>
      </c>
      <c r="BE98" s="46">
        <v>3395</v>
      </c>
      <c r="BF98" s="132">
        <v>0</v>
      </c>
      <c r="BG98" s="44" t="s">
        <v>30</v>
      </c>
      <c r="BH98" s="46">
        <v>1529</v>
      </c>
      <c r="BI98" s="132">
        <v>0</v>
      </c>
      <c r="BJ98" s="44" t="s">
        <v>30</v>
      </c>
      <c r="BK98" s="46">
        <v>2339</v>
      </c>
      <c r="BL98" s="132">
        <v>0</v>
      </c>
      <c r="BM98" s="42" t="s">
        <v>30</v>
      </c>
      <c r="BN98" s="43">
        <v>11352</v>
      </c>
      <c r="BO98" s="44">
        <v>42303</v>
      </c>
      <c r="BP98" s="44">
        <v>25109</v>
      </c>
      <c r="BQ98" s="44">
        <v>0</v>
      </c>
      <c r="BR98" s="44" t="s">
        <v>30</v>
      </c>
      <c r="BS98" s="44">
        <v>15605</v>
      </c>
      <c r="BT98" s="44">
        <v>0</v>
      </c>
      <c r="BU98" s="44" t="s">
        <v>30</v>
      </c>
      <c r="BV98" s="44">
        <v>8933</v>
      </c>
      <c r="BW98" s="44">
        <v>0</v>
      </c>
      <c r="BX98" s="44" t="s">
        <v>30</v>
      </c>
      <c r="BY98" s="44">
        <v>3395</v>
      </c>
      <c r="BZ98" s="44">
        <v>0</v>
      </c>
      <c r="CA98" s="44" t="s">
        <v>30</v>
      </c>
      <c r="CB98" s="235">
        <v>2492.6666666666665</v>
      </c>
      <c r="CC98" s="47">
        <v>20236.333333333332</v>
      </c>
      <c r="CD98" s="47">
        <v>12567.666666666666</v>
      </c>
      <c r="CE98" s="47">
        <v>9967</v>
      </c>
      <c r="CF98" s="47">
        <v>20709</v>
      </c>
      <c r="CG98" s="45">
        <v>2178</v>
      </c>
      <c r="CH98" s="44">
        <v>12864</v>
      </c>
      <c r="CI98" s="44">
        <v>11365</v>
      </c>
      <c r="CJ98" s="44">
        <v>9882</v>
      </c>
      <c r="CK98" s="44">
        <v>16485</v>
      </c>
      <c r="CL98" s="44">
        <v>856</v>
      </c>
      <c r="CM98" s="44">
        <v>34012</v>
      </c>
      <c r="CN98" s="44">
        <v>14763</v>
      </c>
      <c r="CO98" s="44">
        <v>12614</v>
      </c>
      <c r="CP98" s="44">
        <v>33214</v>
      </c>
      <c r="CQ98" s="46"/>
      <c r="CR98" s="46"/>
      <c r="CS98" s="47"/>
      <c r="CT98" s="47"/>
      <c r="CU98" s="47"/>
      <c r="CV98" s="46">
        <v>4444</v>
      </c>
      <c r="CW98" s="46">
        <v>13833</v>
      </c>
      <c r="CX98" s="47">
        <v>11575</v>
      </c>
      <c r="CY98" s="47">
        <v>7405</v>
      </c>
      <c r="CZ98" s="47">
        <v>12428</v>
      </c>
      <c r="DA98" s="46">
        <v>0</v>
      </c>
      <c r="DB98" s="46">
        <v>0</v>
      </c>
      <c r="DC98" s="47">
        <v>0</v>
      </c>
      <c r="DD98" s="47">
        <v>0</v>
      </c>
      <c r="DE98" s="48">
        <v>0</v>
      </c>
      <c r="DF98" s="15"/>
      <c r="DG98" s="15"/>
      <c r="DH98" s="15"/>
      <c r="DI98" s="15"/>
      <c r="DJ98" s="15"/>
      <c r="DK98" s="15"/>
    </row>
    <row r="99" spans="2:115" ht="16.5" outlineLevel="1" x14ac:dyDescent="0.3">
      <c r="B99" s="38" t="s">
        <v>190</v>
      </c>
      <c r="C99" s="97">
        <v>45533</v>
      </c>
      <c r="D99" s="97">
        <v>45897</v>
      </c>
      <c r="E99" s="97">
        <v>45359</v>
      </c>
      <c r="F99" s="97">
        <v>45730</v>
      </c>
      <c r="G99" s="97">
        <v>46129</v>
      </c>
      <c r="H99" s="40" t="s">
        <v>201</v>
      </c>
      <c r="I99" s="41" t="s">
        <v>200</v>
      </c>
      <c r="J99" s="110">
        <v>47668</v>
      </c>
      <c r="K99" s="46">
        <v>123394</v>
      </c>
      <c r="L99" s="111">
        <v>53863</v>
      </c>
      <c r="M99" s="46">
        <v>60912</v>
      </c>
      <c r="N99" s="46"/>
      <c r="O99" s="42" t="s">
        <v>30</v>
      </c>
      <c r="P99" s="104">
        <v>4</v>
      </c>
      <c r="Q99" s="110">
        <v>15</v>
      </c>
      <c r="R99" s="46"/>
      <c r="S99" s="46">
        <v>10</v>
      </c>
      <c r="T99" s="46"/>
      <c r="U99" s="42" t="s">
        <v>30</v>
      </c>
      <c r="V99" s="43">
        <v>57841</v>
      </c>
      <c r="W99" s="44">
        <v>25934</v>
      </c>
      <c r="X99" s="44">
        <v>31939</v>
      </c>
      <c r="Y99" s="44"/>
      <c r="Z99" s="44"/>
      <c r="AA99" s="44"/>
      <c r="AB99" s="46">
        <v>14843</v>
      </c>
      <c r="AC99" s="46">
        <v>5111</v>
      </c>
      <c r="AD99" s="46">
        <v>9732</v>
      </c>
      <c r="AE99" s="46"/>
      <c r="AF99" s="46">
        <v>0</v>
      </c>
      <c r="AG99" s="46">
        <v>0</v>
      </c>
      <c r="AH99" s="42" t="s">
        <v>30</v>
      </c>
      <c r="AI99" s="44">
        <v>7960</v>
      </c>
      <c r="AJ99" s="42">
        <v>41603</v>
      </c>
      <c r="AK99" s="110">
        <v>33060</v>
      </c>
      <c r="AL99" s="46">
        <v>31139</v>
      </c>
      <c r="AM99" s="132">
        <v>0</v>
      </c>
      <c r="AN99" s="44" t="s">
        <v>30</v>
      </c>
      <c r="AO99" s="44">
        <v>18244</v>
      </c>
      <c r="AP99" s="46">
        <v>15658</v>
      </c>
      <c r="AQ99" s="132">
        <v>0</v>
      </c>
      <c r="AR99" s="44" t="s">
        <v>30</v>
      </c>
      <c r="AS99" s="44">
        <v>14816</v>
      </c>
      <c r="AT99" s="46">
        <v>15176</v>
      </c>
      <c r="AU99" s="132">
        <v>0</v>
      </c>
      <c r="AV99" s="44" t="s">
        <v>30</v>
      </c>
      <c r="AW99" s="44">
        <v>12288</v>
      </c>
      <c r="AX99" s="46">
        <v>13141</v>
      </c>
      <c r="AY99" s="132">
        <v>0</v>
      </c>
      <c r="AZ99" s="44" t="s">
        <v>30</v>
      </c>
      <c r="BA99" s="44">
        <v>2528</v>
      </c>
      <c r="BB99" s="46">
        <v>2035</v>
      </c>
      <c r="BC99" s="132">
        <v>0</v>
      </c>
      <c r="BD99" s="44" t="s">
        <v>30</v>
      </c>
      <c r="BE99" s="46">
        <v>3175</v>
      </c>
      <c r="BF99" s="132">
        <v>0</v>
      </c>
      <c r="BG99" s="44" t="s">
        <v>30</v>
      </c>
      <c r="BH99" s="46">
        <v>1405</v>
      </c>
      <c r="BI99" s="132">
        <v>0</v>
      </c>
      <c r="BJ99" s="44" t="s">
        <v>30</v>
      </c>
      <c r="BK99" s="46">
        <v>2425</v>
      </c>
      <c r="BL99" s="132">
        <v>0</v>
      </c>
      <c r="BM99" s="42" t="s">
        <v>30</v>
      </c>
      <c r="BN99" s="43">
        <v>7960</v>
      </c>
      <c r="BO99" s="44">
        <v>41603</v>
      </c>
      <c r="BP99" s="44">
        <v>31139</v>
      </c>
      <c r="BQ99" s="44">
        <v>0</v>
      </c>
      <c r="BR99" s="44" t="s">
        <v>30</v>
      </c>
      <c r="BS99" s="44">
        <v>15658</v>
      </c>
      <c r="BT99" s="44">
        <v>0</v>
      </c>
      <c r="BU99" s="44" t="s">
        <v>30</v>
      </c>
      <c r="BV99" s="44">
        <v>15176</v>
      </c>
      <c r="BW99" s="44">
        <v>0</v>
      </c>
      <c r="BX99" s="44" t="s">
        <v>30</v>
      </c>
      <c r="BY99" s="44">
        <v>3175</v>
      </c>
      <c r="BZ99" s="44">
        <v>0</v>
      </c>
      <c r="CA99" s="44" t="s">
        <v>30</v>
      </c>
      <c r="CB99" s="235">
        <v>9171.3333333333339</v>
      </c>
      <c r="CC99" s="47">
        <v>19155</v>
      </c>
      <c r="CD99" s="47">
        <v>12629</v>
      </c>
      <c r="CE99" s="47">
        <v>10018.666666666666</v>
      </c>
      <c r="CF99" s="47">
        <v>26350.666666666668</v>
      </c>
      <c r="CG99" s="45">
        <v>3035</v>
      </c>
      <c r="CH99" s="44">
        <v>6989</v>
      </c>
      <c r="CI99" s="44">
        <v>9851</v>
      </c>
      <c r="CJ99" s="44">
        <v>9642</v>
      </c>
      <c r="CK99" s="44">
        <v>18151</v>
      </c>
      <c r="CL99" s="44">
        <v>22597</v>
      </c>
      <c r="CM99" s="44">
        <v>24987</v>
      </c>
      <c r="CN99" s="44">
        <v>15916</v>
      </c>
      <c r="CO99" s="44">
        <v>14161</v>
      </c>
      <c r="CP99" s="44">
        <v>45733</v>
      </c>
      <c r="CQ99" s="46"/>
      <c r="CR99" s="46"/>
      <c r="CS99" s="47"/>
      <c r="CT99" s="47"/>
      <c r="CU99" s="47"/>
      <c r="CV99" s="46">
        <v>1882</v>
      </c>
      <c r="CW99" s="46">
        <v>25489</v>
      </c>
      <c r="CX99" s="47">
        <v>12120</v>
      </c>
      <c r="CY99" s="47">
        <v>6253</v>
      </c>
      <c r="CZ99" s="47">
        <v>15168</v>
      </c>
      <c r="DA99" s="46">
        <v>0</v>
      </c>
      <c r="DB99" s="46">
        <v>0</v>
      </c>
      <c r="DC99" s="47">
        <v>0</v>
      </c>
      <c r="DD99" s="47">
        <v>0</v>
      </c>
      <c r="DE99" s="48">
        <v>0</v>
      </c>
      <c r="DF99" s="15"/>
      <c r="DG99" s="15"/>
      <c r="DH99" s="15"/>
      <c r="DI99" s="15"/>
      <c r="DJ99" s="15"/>
      <c r="DK99" s="15"/>
    </row>
    <row r="100" spans="2:115" ht="16.5" outlineLevel="1" x14ac:dyDescent="0.3">
      <c r="B100" s="38" t="s">
        <v>190</v>
      </c>
      <c r="C100" s="97">
        <v>45534</v>
      </c>
      <c r="D100" s="97">
        <v>45898</v>
      </c>
      <c r="E100" s="97">
        <v>45360</v>
      </c>
      <c r="F100" s="97">
        <v>45731</v>
      </c>
      <c r="G100" s="97">
        <v>46130</v>
      </c>
      <c r="H100" s="40" t="s">
        <v>202</v>
      </c>
      <c r="I100" s="41" t="s">
        <v>200</v>
      </c>
      <c r="J100" s="110">
        <v>51669</v>
      </c>
      <c r="K100" s="46">
        <v>142248</v>
      </c>
      <c r="L100" s="111">
        <v>47260</v>
      </c>
      <c r="M100" s="46">
        <v>65917</v>
      </c>
      <c r="N100" s="46"/>
      <c r="O100" s="42" t="s">
        <v>30</v>
      </c>
      <c r="P100" s="104">
        <v>0</v>
      </c>
      <c r="Q100" s="110">
        <v>18</v>
      </c>
      <c r="R100" s="46"/>
      <c r="S100" s="46">
        <v>2</v>
      </c>
      <c r="T100" s="46"/>
      <c r="U100" s="42" t="s">
        <v>30</v>
      </c>
      <c r="V100" s="43">
        <v>72116</v>
      </c>
      <c r="W100" s="44">
        <v>37720</v>
      </c>
      <c r="X100" s="44">
        <v>34416</v>
      </c>
      <c r="Y100" s="44"/>
      <c r="Z100" s="44"/>
      <c r="AA100" s="44"/>
      <c r="AB100" s="46">
        <v>15022</v>
      </c>
      <c r="AC100" s="46">
        <v>7275</v>
      </c>
      <c r="AD100" s="46">
        <v>7747</v>
      </c>
      <c r="AE100" s="46"/>
      <c r="AF100" s="46">
        <v>0</v>
      </c>
      <c r="AG100" s="46">
        <v>0</v>
      </c>
      <c r="AH100" s="42" t="s">
        <v>30</v>
      </c>
      <c r="AI100" s="44">
        <v>25148</v>
      </c>
      <c r="AJ100" s="42">
        <v>54573</v>
      </c>
      <c r="AK100" s="110">
        <v>31348</v>
      </c>
      <c r="AL100" s="46">
        <v>32486</v>
      </c>
      <c r="AM100" s="132">
        <v>0</v>
      </c>
      <c r="AN100" s="44" t="s">
        <v>30</v>
      </c>
      <c r="AO100" s="44">
        <v>20616</v>
      </c>
      <c r="AP100" s="46">
        <v>17715</v>
      </c>
      <c r="AQ100" s="132">
        <v>0</v>
      </c>
      <c r="AR100" s="44" t="s">
        <v>30</v>
      </c>
      <c r="AS100" s="44">
        <v>10732</v>
      </c>
      <c r="AT100" s="46">
        <v>14486</v>
      </c>
      <c r="AU100" s="132">
        <v>0</v>
      </c>
      <c r="AV100" s="44" t="s">
        <v>30</v>
      </c>
      <c r="AW100" s="44">
        <v>8496</v>
      </c>
      <c r="AX100" s="46">
        <v>12036</v>
      </c>
      <c r="AY100" s="132">
        <v>0</v>
      </c>
      <c r="AZ100" s="44" t="s">
        <v>30</v>
      </c>
      <c r="BA100" s="44">
        <v>2236</v>
      </c>
      <c r="BB100" s="46">
        <v>2450</v>
      </c>
      <c r="BC100" s="132">
        <v>0</v>
      </c>
      <c r="BD100" s="44" t="s">
        <v>30</v>
      </c>
      <c r="BE100" s="46">
        <v>3611</v>
      </c>
      <c r="BF100" s="132">
        <v>0</v>
      </c>
      <c r="BG100" s="44" t="s">
        <v>30</v>
      </c>
      <c r="BH100" s="46">
        <v>1442</v>
      </c>
      <c r="BI100" s="132">
        <v>0</v>
      </c>
      <c r="BJ100" s="44" t="s">
        <v>30</v>
      </c>
      <c r="BK100" s="46">
        <v>2762</v>
      </c>
      <c r="BL100" s="132">
        <v>0</v>
      </c>
      <c r="BM100" s="42" t="s">
        <v>30</v>
      </c>
      <c r="BN100" s="43">
        <v>25148</v>
      </c>
      <c r="BO100" s="44">
        <v>54573</v>
      </c>
      <c r="BP100" s="44">
        <v>32486</v>
      </c>
      <c r="BQ100" s="44">
        <v>0</v>
      </c>
      <c r="BR100" s="44" t="s">
        <v>30</v>
      </c>
      <c r="BS100" s="44">
        <v>17715</v>
      </c>
      <c r="BT100" s="44">
        <v>0</v>
      </c>
      <c r="BU100" s="44" t="s">
        <v>30</v>
      </c>
      <c r="BV100" s="44">
        <v>14486</v>
      </c>
      <c r="BW100" s="44">
        <v>0</v>
      </c>
      <c r="BX100" s="44" t="s">
        <v>30</v>
      </c>
      <c r="BY100" s="44">
        <v>3611</v>
      </c>
      <c r="BZ100" s="44">
        <v>0</v>
      </c>
      <c r="CA100" s="44" t="s">
        <v>30</v>
      </c>
      <c r="CB100" s="235">
        <v>9238.6666666666661</v>
      </c>
      <c r="CC100" s="47">
        <v>24879</v>
      </c>
      <c r="CD100" s="47">
        <v>13016</v>
      </c>
      <c r="CE100" s="47">
        <v>9424.3333333333339</v>
      </c>
      <c r="CF100" s="47">
        <v>30053.333333333332</v>
      </c>
      <c r="CG100" s="45">
        <v>2190</v>
      </c>
      <c r="CH100" s="44">
        <v>11245</v>
      </c>
      <c r="CI100" s="44">
        <v>11004</v>
      </c>
      <c r="CJ100" s="44">
        <v>10282</v>
      </c>
      <c r="CK100" s="44">
        <v>16948</v>
      </c>
      <c r="CL100" s="44">
        <v>21916</v>
      </c>
      <c r="CM100" s="44">
        <v>39095</v>
      </c>
      <c r="CN100" s="44">
        <v>15499</v>
      </c>
      <c r="CO100" s="44">
        <v>13552</v>
      </c>
      <c r="CP100" s="44">
        <v>52186</v>
      </c>
      <c r="CQ100" s="46"/>
      <c r="CR100" s="46"/>
      <c r="CS100" s="47"/>
      <c r="CT100" s="47"/>
      <c r="CU100" s="47"/>
      <c r="CV100" s="46">
        <v>3610</v>
      </c>
      <c r="CW100" s="46">
        <v>24297</v>
      </c>
      <c r="CX100" s="47">
        <v>12545</v>
      </c>
      <c r="CY100" s="47">
        <v>4439</v>
      </c>
      <c r="CZ100" s="47">
        <v>21026</v>
      </c>
      <c r="DA100" s="46">
        <v>0</v>
      </c>
      <c r="DB100" s="46">
        <v>0</v>
      </c>
      <c r="DC100" s="47">
        <v>0</v>
      </c>
      <c r="DD100" s="47">
        <v>0</v>
      </c>
      <c r="DE100" s="48">
        <v>0</v>
      </c>
      <c r="DF100" s="15"/>
      <c r="DG100" s="15"/>
      <c r="DH100" s="15"/>
      <c r="DI100" s="15"/>
      <c r="DJ100" s="15"/>
      <c r="DK100" s="15"/>
    </row>
    <row r="101" spans="2:115" ht="16.5" outlineLevel="1" x14ac:dyDescent="0.3">
      <c r="B101" s="38" t="s">
        <v>190</v>
      </c>
      <c r="C101" s="97">
        <v>45535</v>
      </c>
      <c r="D101" s="97">
        <v>45899</v>
      </c>
      <c r="E101" s="97">
        <v>45361</v>
      </c>
      <c r="F101" s="97">
        <v>45732</v>
      </c>
      <c r="G101" s="97">
        <v>46131</v>
      </c>
      <c r="H101" s="40" t="s">
        <v>203</v>
      </c>
      <c r="I101" s="41" t="s">
        <v>200</v>
      </c>
      <c r="J101" s="110">
        <v>47732</v>
      </c>
      <c r="K101" s="46">
        <v>100956</v>
      </c>
      <c r="L101" s="111">
        <v>48224</v>
      </c>
      <c r="M101" s="46">
        <v>44068</v>
      </c>
      <c r="N101" s="46"/>
      <c r="O101" s="42" t="s">
        <v>30</v>
      </c>
      <c r="P101" s="104">
        <v>3</v>
      </c>
      <c r="Q101" s="110">
        <v>5</v>
      </c>
      <c r="R101" s="46"/>
      <c r="S101" s="46">
        <v>8</v>
      </c>
      <c r="T101" s="46"/>
      <c r="U101" s="42" t="s">
        <v>30</v>
      </c>
      <c r="V101" s="43">
        <v>40714</v>
      </c>
      <c r="W101" s="44">
        <v>17443</v>
      </c>
      <c r="X101" s="44">
        <v>23297</v>
      </c>
      <c r="Y101" s="44"/>
      <c r="Z101" s="44"/>
      <c r="AA101" s="44"/>
      <c r="AB101" s="46">
        <v>12450</v>
      </c>
      <c r="AC101" s="46">
        <v>7856</v>
      </c>
      <c r="AD101" s="46">
        <v>4594</v>
      </c>
      <c r="AE101" s="46"/>
      <c r="AF101" s="46">
        <v>0</v>
      </c>
      <c r="AG101" s="46">
        <v>0</v>
      </c>
      <c r="AH101" s="42" t="s">
        <v>30</v>
      </c>
      <c r="AI101" s="44">
        <v>15815</v>
      </c>
      <c r="AJ101" s="42">
        <v>26193</v>
      </c>
      <c r="AK101" s="110">
        <v>27748</v>
      </c>
      <c r="AL101" s="46">
        <v>24507</v>
      </c>
      <c r="AM101" s="132">
        <v>0</v>
      </c>
      <c r="AN101" s="44" t="s">
        <v>30</v>
      </c>
      <c r="AO101" s="44">
        <v>16199</v>
      </c>
      <c r="AP101" s="46">
        <v>12249</v>
      </c>
      <c r="AQ101" s="132">
        <v>0</v>
      </c>
      <c r="AR101" s="44" t="s">
        <v>30</v>
      </c>
      <c r="AS101" s="44">
        <v>11549</v>
      </c>
      <c r="AT101" s="46">
        <v>11972</v>
      </c>
      <c r="AU101" s="132">
        <v>0</v>
      </c>
      <c r="AV101" s="44" t="s">
        <v>30</v>
      </c>
      <c r="AW101" s="44">
        <v>9160</v>
      </c>
      <c r="AX101" s="46">
        <v>10485</v>
      </c>
      <c r="AY101" s="132">
        <v>0</v>
      </c>
      <c r="AZ101" s="44" t="s">
        <v>30</v>
      </c>
      <c r="BA101" s="44">
        <v>2389</v>
      </c>
      <c r="BB101" s="46">
        <v>1487</v>
      </c>
      <c r="BC101" s="132">
        <v>0</v>
      </c>
      <c r="BD101" s="44" t="s">
        <v>30</v>
      </c>
      <c r="BE101" s="46">
        <v>2726</v>
      </c>
      <c r="BF101" s="132">
        <v>0</v>
      </c>
      <c r="BG101" s="44" t="s">
        <v>30</v>
      </c>
      <c r="BH101" s="46">
        <v>1137</v>
      </c>
      <c r="BI101" s="132">
        <v>0</v>
      </c>
      <c r="BJ101" s="44" t="s">
        <v>30</v>
      </c>
      <c r="BK101" s="46">
        <v>2130</v>
      </c>
      <c r="BL101" s="132">
        <v>0</v>
      </c>
      <c r="BM101" s="42" t="s">
        <v>30</v>
      </c>
      <c r="BN101" s="43">
        <v>15815</v>
      </c>
      <c r="BO101" s="44">
        <v>26193</v>
      </c>
      <c r="BP101" s="44">
        <v>24507</v>
      </c>
      <c r="BQ101" s="44">
        <v>0</v>
      </c>
      <c r="BR101" s="44" t="s">
        <v>30</v>
      </c>
      <c r="BS101" s="44">
        <v>12249</v>
      </c>
      <c r="BT101" s="44">
        <v>0</v>
      </c>
      <c r="BU101" s="44" t="s">
        <v>30</v>
      </c>
      <c r="BV101" s="44">
        <v>11972</v>
      </c>
      <c r="BW101" s="44">
        <v>0</v>
      </c>
      <c r="BX101" s="44" t="s">
        <v>30</v>
      </c>
      <c r="BY101" s="44">
        <v>2726</v>
      </c>
      <c r="BZ101" s="44">
        <v>0</v>
      </c>
      <c r="CA101" s="44" t="s">
        <v>30</v>
      </c>
      <c r="CB101" s="235">
        <v>5087.666666666667</v>
      </c>
      <c r="CC101" s="47">
        <v>18487</v>
      </c>
      <c r="CD101" s="47">
        <v>11061.666666666666</v>
      </c>
      <c r="CE101" s="47">
        <v>6885</v>
      </c>
      <c r="CF101" s="47">
        <v>22730.666666666668</v>
      </c>
      <c r="CG101" s="45">
        <v>4534</v>
      </c>
      <c r="CH101" s="44">
        <v>7602</v>
      </c>
      <c r="CI101" s="44">
        <v>9681</v>
      </c>
      <c r="CJ101" s="44">
        <v>8092</v>
      </c>
      <c r="CK101" s="44">
        <v>17823</v>
      </c>
      <c r="CL101" s="44">
        <v>9241</v>
      </c>
      <c r="CM101" s="44">
        <v>30506</v>
      </c>
      <c r="CN101" s="44">
        <v>13683</v>
      </c>
      <c r="CO101" s="44">
        <v>9641</v>
      </c>
      <c r="CP101" s="44">
        <v>37885</v>
      </c>
      <c r="CQ101" s="46"/>
      <c r="CR101" s="46"/>
      <c r="CS101" s="47"/>
      <c r="CT101" s="47"/>
      <c r="CU101" s="47"/>
      <c r="CV101" s="46">
        <v>1488</v>
      </c>
      <c r="CW101" s="46">
        <v>17353</v>
      </c>
      <c r="CX101" s="47">
        <v>9821</v>
      </c>
      <c r="CY101" s="47">
        <v>2922</v>
      </c>
      <c r="CZ101" s="47">
        <v>12484</v>
      </c>
      <c r="DA101" s="46">
        <v>0</v>
      </c>
      <c r="DB101" s="46">
        <v>0</v>
      </c>
      <c r="DC101" s="47">
        <v>0</v>
      </c>
      <c r="DD101" s="47">
        <v>0</v>
      </c>
      <c r="DE101" s="48">
        <v>0</v>
      </c>
      <c r="DF101" s="15"/>
      <c r="DG101" s="15"/>
      <c r="DH101" s="15"/>
      <c r="DI101" s="15"/>
      <c r="DJ101" s="15"/>
      <c r="DK101" s="15"/>
    </row>
    <row r="102" spans="2:115" ht="16.5" outlineLevel="1" x14ac:dyDescent="0.3">
      <c r="B102" s="38" t="s">
        <v>190</v>
      </c>
      <c r="C102" s="97">
        <v>45536</v>
      </c>
      <c r="D102" s="97">
        <v>45900</v>
      </c>
      <c r="E102" s="97">
        <v>45362</v>
      </c>
      <c r="F102" s="97">
        <v>45733</v>
      </c>
      <c r="G102" s="97">
        <v>46132</v>
      </c>
      <c r="H102" s="40" t="s">
        <v>204</v>
      </c>
      <c r="I102" s="41" t="s">
        <v>200</v>
      </c>
      <c r="J102" s="110">
        <v>35652</v>
      </c>
      <c r="K102" s="46">
        <v>101790</v>
      </c>
      <c r="L102" s="111">
        <v>58518</v>
      </c>
      <c r="M102" s="46">
        <v>61983</v>
      </c>
      <c r="N102" s="46"/>
      <c r="O102" s="42" t="s">
        <v>30</v>
      </c>
      <c r="P102" s="104">
        <v>11</v>
      </c>
      <c r="Q102" s="110">
        <v>4</v>
      </c>
      <c r="R102" s="46"/>
      <c r="S102" s="46">
        <v>3</v>
      </c>
      <c r="T102" s="46"/>
      <c r="U102" s="42" t="s">
        <v>30</v>
      </c>
      <c r="V102" s="43">
        <v>41966</v>
      </c>
      <c r="W102" s="44">
        <v>16400</v>
      </c>
      <c r="X102" s="44">
        <v>25621</v>
      </c>
      <c r="Y102" s="44"/>
      <c r="Z102" s="44"/>
      <c r="AA102" s="44"/>
      <c r="AB102" s="46">
        <v>15127</v>
      </c>
      <c r="AC102" s="46">
        <v>7162</v>
      </c>
      <c r="AD102" s="46">
        <v>7965</v>
      </c>
      <c r="AE102" s="46"/>
      <c r="AF102" s="46">
        <v>0</v>
      </c>
      <c r="AG102" s="46">
        <v>0</v>
      </c>
      <c r="AH102" s="42" t="s">
        <v>30</v>
      </c>
      <c r="AI102" s="44">
        <v>9577</v>
      </c>
      <c r="AJ102" s="42">
        <v>28957</v>
      </c>
      <c r="AK102" s="110">
        <v>30403</v>
      </c>
      <c r="AL102" s="46">
        <v>33814</v>
      </c>
      <c r="AM102" s="132">
        <v>0</v>
      </c>
      <c r="AN102" s="44" t="s">
        <v>30</v>
      </c>
      <c r="AO102" s="44">
        <v>17482</v>
      </c>
      <c r="AP102" s="46">
        <v>20883</v>
      </c>
      <c r="AQ102" s="132">
        <v>0</v>
      </c>
      <c r="AR102" s="44" t="s">
        <v>30</v>
      </c>
      <c r="AS102" s="44">
        <v>12921</v>
      </c>
      <c r="AT102" s="46">
        <v>12135</v>
      </c>
      <c r="AU102" s="132">
        <v>0</v>
      </c>
      <c r="AV102" s="44" t="s">
        <v>30</v>
      </c>
      <c r="AW102" s="44">
        <v>10281</v>
      </c>
      <c r="AX102" s="46">
        <v>9666</v>
      </c>
      <c r="AY102" s="132">
        <v>0</v>
      </c>
      <c r="AZ102" s="44" t="s">
        <v>30</v>
      </c>
      <c r="BA102" s="44">
        <v>2640</v>
      </c>
      <c r="BB102" s="46">
        <v>2469</v>
      </c>
      <c r="BC102" s="132">
        <v>0</v>
      </c>
      <c r="BD102" s="44" t="s">
        <v>30</v>
      </c>
      <c r="BE102" s="46">
        <v>2213</v>
      </c>
      <c r="BF102" s="132">
        <v>0</v>
      </c>
      <c r="BG102" s="44" t="s">
        <v>30</v>
      </c>
      <c r="BH102" s="46">
        <v>945</v>
      </c>
      <c r="BI102" s="132">
        <v>0</v>
      </c>
      <c r="BJ102" s="44" t="s">
        <v>30</v>
      </c>
      <c r="BK102" s="46">
        <v>1654</v>
      </c>
      <c r="BL102" s="132">
        <v>0</v>
      </c>
      <c r="BM102" s="42" t="s">
        <v>30</v>
      </c>
      <c r="BN102" s="43">
        <v>9577</v>
      </c>
      <c r="BO102" s="44">
        <v>28957</v>
      </c>
      <c r="BP102" s="44">
        <v>33814</v>
      </c>
      <c r="BQ102" s="44">
        <v>0</v>
      </c>
      <c r="BR102" s="44" t="s">
        <v>30</v>
      </c>
      <c r="BS102" s="44">
        <v>20883</v>
      </c>
      <c r="BT102" s="44">
        <v>0</v>
      </c>
      <c r="BU102" s="44" t="s">
        <v>30</v>
      </c>
      <c r="BV102" s="44">
        <v>12135</v>
      </c>
      <c r="BW102" s="44">
        <v>0</v>
      </c>
      <c r="BX102" s="44" t="s">
        <v>30</v>
      </c>
      <c r="BY102" s="44">
        <v>2213</v>
      </c>
      <c r="BZ102" s="44">
        <v>0</v>
      </c>
      <c r="CA102" s="44" t="s">
        <v>30</v>
      </c>
      <c r="CB102" s="235">
        <v>3737.6666666666665</v>
      </c>
      <c r="CC102" s="47">
        <v>23146.666666666668</v>
      </c>
      <c r="CD102" s="47">
        <v>11029.666666666666</v>
      </c>
      <c r="CE102" s="47">
        <v>7018.333333333333</v>
      </c>
      <c r="CF102" s="47">
        <v>21542.666666666668</v>
      </c>
      <c r="CG102" s="45">
        <v>2455</v>
      </c>
      <c r="CH102" s="44">
        <v>4027</v>
      </c>
      <c r="CI102" s="44">
        <v>9033</v>
      </c>
      <c r="CJ102" s="44">
        <v>6405</v>
      </c>
      <c r="CK102" s="44">
        <v>13732</v>
      </c>
      <c r="CL102" s="44">
        <v>7122</v>
      </c>
      <c r="CM102" s="44">
        <v>38636</v>
      </c>
      <c r="CN102" s="44">
        <v>12572</v>
      </c>
      <c r="CO102" s="44">
        <v>8167</v>
      </c>
      <c r="CP102" s="44">
        <v>35293</v>
      </c>
      <c r="CQ102" s="46"/>
      <c r="CR102" s="46"/>
      <c r="CS102" s="47"/>
      <c r="CT102" s="47"/>
      <c r="CU102" s="47"/>
      <c r="CV102" s="46">
        <v>1636</v>
      </c>
      <c r="CW102" s="46">
        <v>26777</v>
      </c>
      <c r="CX102" s="47">
        <v>11484</v>
      </c>
      <c r="CY102" s="47">
        <v>6483</v>
      </c>
      <c r="CZ102" s="47">
        <v>15603</v>
      </c>
      <c r="DA102" s="46">
        <v>0</v>
      </c>
      <c r="DB102" s="46">
        <v>0</v>
      </c>
      <c r="DC102" s="47">
        <v>0</v>
      </c>
      <c r="DD102" s="47">
        <v>0</v>
      </c>
      <c r="DE102" s="48">
        <v>0</v>
      </c>
      <c r="DF102" s="15"/>
      <c r="DG102" s="15"/>
      <c r="DH102" s="15"/>
      <c r="DI102" s="15"/>
      <c r="DJ102" s="15"/>
      <c r="DK102" s="15"/>
    </row>
    <row r="103" spans="2:115" ht="16.5" outlineLevel="1" x14ac:dyDescent="0.3">
      <c r="B103" s="38" t="s">
        <v>190</v>
      </c>
      <c r="C103" s="97">
        <v>45537</v>
      </c>
      <c r="D103" s="97">
        <v>45901</v>
      </c>
      <c r="E103" s="97">
        <v>45363</v>
      </c>
      <c r="F103" s="97">
        <v>45734</v>
      </c>
      <c r="G103" s="97">
        <v>46133</v>
      </c>
      <c r="H103" s="40" t="s">
        <v>205</v>
      </c>
      <c r="I103" s="41" t="s">
        <v>200</v>
      </c>
      <c r="J103" s="110">
        <v>38966</v>
      </c>
      <c r="K103" s="46">
        <v>89540</v>
      </c>
      <c r="L103" s="111">
        <v>67479</v>
      </c>
      <c r="M103" s="46">
        <v>71997</v>
      </c>
      <c r="N103" s="46"/>
      <c r="O103" s="42" t="s">
        <v>30</v>
      </c>
      <c r="P103" s="104">
        <v>2</v>
      </c>
      <c r="Q103" s="110">
        <v>7</v>
      </c>
      <c r="R103" s="46"/>
      <c r="S103" s="46">
        <v>16</v>
      </c>
      <c r="T103" s="46"/>
      <c r="U103" s="42" t="s">
        <v>30</v>
      </c>
      <c r="V103" s="43">
        <v>35405</v>
      </c>
      <c r="W103" s="44">
        <v>17473</v>
      </c>
      <c r="X103" s="44">
        <v>18007</v>
      </c>
      <c r="Y103" s="44"/>
      <c r="Z103" s="44"/>
      <c r="AA103" s="44"/>
      <c r="AB103" s="46">
        <v>14278</v>
      </c>
      <c r="AC103" s="46">
        <v>4110</v>
      </c>
      <c r="AD103" s="46">
        <v>10168</v>
      </c>
      <c r="AE103" s="46"/>
      <c r="AF103" s="46">
        <v>0</v>
      </c>
      <c r="AG103" s="46">
        <v>0</v>
      </c>
      <c r="AH103" s="42" t="s">
        <v>30</v>
      </c>
      <c r="AI103" s="44">
        <v>12470</v>
      </c>
      <c r="AJ103" s="42">
        <v>25214</v>
      </c>
      <c r="AK103" s="110">
        <v>36986</v>
      </c>
      <c r="AL103" s="46">
        <v>26215</v>
      </c>
      <c r="AM103" s="132">
        <v>0</v>
      </c>
      <c r="AN103" s="44" t="s">
        <v>30</v>
      </c>
      <c r="AO103" s="44">
        <v>18686</v>
      </c>
      <c r="AP103" s="46">
        <v>14664</v>
      </c>
      <c r="AQ103" s="132">
        <v>0</v>
      </c>
      <c r="AR103" s="44" t="s">
        <v>30</v>
      </c>
      <c r="AS103" s="44">
        <v>18300</v>
      </c>
      <c r="AT103" s="46">
        <v>10982</v>
      </c>
      <c r="AU103" s="132">
        <v>0</v>
      </c>
      <c r="AV103" s="44" t="s">
        <v>30</v>
      </c>
      <c r="AW103" s="44">
        <v>15340</v>
      </c>
      <c r="AX103" s="46">
        <v>9218</v>
      </c>
      <c r="AY103" s="132">
        <v>0</v>
      </c>
      <c r="AZ103" s="44" t="s">
        <v>30</v>
      </c>
      <c r="BA103" s="44">
        <v>2960</v>
      </c>
      <c r="BB103" s="46">
        <v>1764</v>
      </c>
      <c r="BC103" s="132">
        <v>0</v>
      </c>
      <c r="BD103" s="44" t="s">
        <v>30</v>
      </c>
      <c r="BE103" s="46">
        <v>2927</v>
      </c>
      <c r="BF103" s="132">
        <v>0</v>
      </c>
      <c r="BG103" s="44" t="s">
        <v>30</v>
      </c>
      <c r="BH103" s="46">
        <v>1413</v>
      </c>
      <c r="BI103" s="132">
        <v>0</v>
      </c>
      <c r="BJ103" s="44" t="s">
        <v>30</v>
      </c>
      <c r="BK103" s="46">
        <v>1948</v>
      </c>
      <c r="BL103" s="132">
        <v>0</v>
      </c>
      <c r="BM103" s="42" t="s">
        <v>30</v>
      </c>
      <c r="BN103" s="43">
        <v>12470</v>
      </c>
      <c r="BO103" s="44">
        <v>25214</v>
      </c>
      <c r="BP103" s="44">
        <v>26215</v>
      </c>
      <c r="BQ103" s="44">
        <v>0</v>
      </c>
      <c r="BR103" s="44" t="s">
        <v>30</v>
      </c>
      <c r="BS103" s="44">
        <v>14664</v>
      </c>
      <c r="BT103" s="44">
        <v>0</v>
      </c>
      <c r="BU103" s="44" t="s">
        <v>30</v>
      </c>
      <c r="BV103" s="44">
        <v>10982</v>
      </c>
      <c r="BW103" s="44">
        <v>0</v>
      </c>
      <c r="BX103" s="44" t="s">
        <v>30</v>
      </c>
      <c r="BY103" s="44">
        <v>2927</v>
      </c>
      <c r="BZ103" s="44">
        <v>0</v>
      </c>
      <c r="CA103" s="44" t="s">
        <v>30</v>
      </c>
      <c r="CB103" s="235">
        <v>2926.3333333333335</v>
      </c>
      <c r="CC103" s="47">
        <v>23071</v>
      </c>
      <c r="CD103" s="47">
        <v>11794.333333333334</v>
      </c>
      <c r="CE103" s="47">
        <v>9498.3333333333339</v>
      </c>
      <c r="CF103" s="47">
        <v>19544.333333333332</v>
      </c>
      <c r="CG103" s="45">
        <v>1514</v>
      </c>
      <c r="CH103" s="44">
        <v>4797</v>
      </c>
      <c r="CI103" s="44">
        <v>9491</v>
      </c>
      <c r="CJ103" s="44">
        <v>9105</v>
      </c>
      <c r="CK103" s="44">
        <v>14059</v>
      </c>
      <c r="CL103" s="44">
        <v>5996</v>
      </c>
      <c r="CM103" s="44">
        <v>37515</v>
      </c>
      <c r="CN103" s="44">
        <v>13992</v>
      </c>
      <c r="CO103" s="44">
        <v>10458</v>
      </c>
      <c r="CP103" s="44">
        <v>21579</v>
      </c>
      <c r="CQ103" s="46"/>
      <c r="CR103" s="46"/>
      <c r="CS103" s="47"/>
      <c r="CT103" s="47"/>
      <c r="CU103" s="47"/>
      <c r="CV103" s="46">
        <v>1269</v>
      </c>
      <c r="CW103" s="46">
        <v>26901</v>
      </c>
      <c r="CX103" s="47">
        <v>11900</v>
      </c>
      <c r="CY103" s="47">
        <v>8932</v>
      </c>
      <c r="CZ103" s="47">
        <v>22995</v>
      </c>
      <c r="DA103" s="46">
        <v>0</v>
      </c>
      <c r="DB103" s="46">
        <v>0</v>
      </c>
      <c r="DC103" s="47">
        <v>0</v>
      </c>
      <c r="DD103" s="47">
        <v>0</v>
      </c>
      <c r="DE103" s="48">
        <v>0</v>
      </c>
      <c r="DF103" s="15"/>
      <c r="DG103" s="15"/>
      <c r="DH103" s="15"/>
      <c r="DI103" s="15"/>
      <c r="DJ103" s="15"/>
      <c r="DK103" s="15"/>
    </row>
    <row r="104" spans="2:115" ht="17.25" outlineLevel="1" thickBot="1" x14ac:dyDescent="0.35">
      <c r="B104" s="50" t="s">
        <v>190</v>
      </c>
      <c r="C104" s="98">
        <v>45538</v>
      </c>
      <c r="D104" s="98">
        <v>45902</v>
      </c>
      <c r="E104" s="98">
        <v>45364</v>
      </c>
      <c r="F104" s="98">
        <v>45735</v>
      </c>
      <c r="G104" s="98">
        <v>46134</v>
      </c>
      <c r="H104" s="52" t="s">
        <v>206</v>
      </c>
      <c r="I104" s="53" t="s">
        <v>200</v>
      </c>
      <c r="J104" s="112">
        <v>53667</v>
      </c>
      <c r="K104" s="57">
        <v>93876</v>
      </c>
      <c r="L104" s="113">
        <v>58860</v>
      </c>
      <c r="M104" s="57">
        <v>58161</v>
      </c>
      <c r="N104" s="57"/>
      <c r="O104" s="54" t="s">
        <v>30</v>
      </c>
      <c r="P104" s="105">
        <v>0</v>
      </c>
      <c r="Q104" s="112">
        <v>9</v>
      </c>
      <c r="R104" s="57"/>
      <c r="S104" s="57">
        <v>6</v>
      </c>
      <c r="T104" s="57"/>
      <c r="U104" s="54" t="s">
        <v>30</v>
      </c>
      <c r="V104" s="55">
        <v>33244</v>
      </c>
      <c r="W104" s="56">
        <v>14090</v>
      </c>
      <c r="X104" s="56">
        <v>19207</v>
      </c>
      <c r="Y104" s="56"/>
      <c r="Z104" s="56"/>
      <c r="AA104" s="56"/>
      <c r="AB104" s="57">
        <v>16099</v>
      </c>
      <c r="AC104" s="57">
        <v>7886</v>
      </c>
      <c r="AD104" s="57">
        <v>8213</v>
      </c>
      <c r="AE104" s="57"/>
      <c r="AF104" s="57">
        <v>0</v>
      </c>
      <c r="AG104" s="57">
        <v>0</v>
      </c>
      <c r="AH104" s="54" t="s">
        <v>30</v>
      </c>
      <c r="AI104" s="56">
        <v>9546</v>
      </c>
      <c r="AJ104" s="54">
        <v>24643</v>
      </c>
      <c r="AK104" s="112">
        <v>29884</v>
      </c>
      <c r="AL104" s="57">
        <v>26928</v>
      </c>
      <c r="AM104" s="138">
        <v>0</v>
      </c>
      <c r="AN104" s="56" t="s">
        <v>30</v>
      </c>
      <c r="AO104" s="56">
        <v>18513</v>
      </c>
      <c r="AP104" s="57">
        <v>11548</v>
      </c>
      <c r="AQ104" s="138">
        <v>0</v>
      </c>
      <c r="AR104" s="56" t="s">
        <v>30</v>
      </c>
      <c r="AS104" s="56">
        <v>11371</v>
      </c>
      <c r="AT104" s="57">
        <v>14823</v>
      </c>
      <c r="AU104" s="138">
        <v>0</v>
      </c>
      <c r="AV104" s="56" t="s">
        <v>30</v>
      </c>
      <c r="AW104" s="56">
        <v>9031</v>
      </c>
      <c r="AX104" s="57">
        <v>13708</v>
      </c>
      <c r="AY104" s="138">
        <v>0</v>
      </c>
      <c r="AZ104" s="56" t="s">
        <v>30</v>
      </c>
      <c r="BA104" s="56">
        <v>2340</v>
      </c>
      <c r="BB104" s="57">
        <v>1115</v>
      </c>
      <c r="BC104" s="138">
        <v>0</v>
      </c>
      <c r="BD104" s="56" t="s">
        <v>30</v>
      </c>
      <c r="BE104" s="57">
        <v>7494</v>
      </c>
      <c r="BF104" s="138">
        <v>0</v>
      </c>
      <c r="BG104" s="56" t="s">
        <v>30</v>
      </c>
      <c r="BH104" s="57">
        <v>1703</v>
      </c>
      <c r="BI104" s="138">
        <v>0</v>
      </c>
      <c r="BJ104" s="56" t="s">
        <v>30</v>
      </c>
      <c r="BK104" s="57">
        <v>6367</v>
      </c>
      <c r="BL104" s="138">
        <v>0</v>
      </c>
      <c r="BM104" s="54" t="s">
        <v>30</v>
      </c>
      <c r="BN104" s="55">
        <v>9546</v>
      </c>
      <c r="BO104" s="56">
        <v>24643</v>
      </c>
      <c r="BP104" s="56">
        <v>26928</v>
      </c>
      <c r="BQ104" s="56">
        <v>0</v>
      </c>
      <c r="BR104" s="56" t="s">
        <v>30</v>
      </c>
      <c r="BS104" s="56">
        <v>11548</v>
      </c>
      <c r="BT104" s="56">
        <v>0</v>
      </c>
      <c r="BU104" s="56" t="s">
        <v>30</v>
      </c>
      <c r="BV104" s="56">
        <v>14823</v>
      </c>
      <c r="BW104" s="56">
        <v>0</v>
      </c>
      <c r="BX104" s="56" t="s">
        <v>30</v>
      </c>
      <c r="BY104" s="56">
        <v>7494</v>
      </c>
      <c r="BZ104" s="56">
        <v>0</v>
      </c>
      <c r="CA104" s="56" t="s">
        <v>30</v>
      </c>
      <c r="CB104" s="237">
        <v>3336</v>
      </c>
      <c r="CC104" s="58">
        <v>23503.666666666668</v>
      </c>
      <c r="CD104" s="58">
        <v>11140.333333333334</v>
      </c>
      <c r="CE104" s="58">
        <v>10419</v>
      </c>
      <c r="CF104" s="58">
        <v>20169</v>
      </c>
      <c r="CG104" s="114">
        <v>2085</v>
      </c>
      <c r="CH104" s="56">
        <v>9230</v>
      </c>
      <c r="CI104" s="56">
        <v>10274</v>
      </c>
      <c r="CJ104" s="56">
        <v>11997</v>
      </c>
      <c r="CK104" s="56">
        <v>20081</v>
      </c>
      <c r="CL104" s="56">
        <v>6947</v>
      </c>
      <c r="CM104" s="56">
        <v>32763</v>
      </c>
      <c r="CN104" s="56">
        <v>14662</v>
      </c>
      <c r="CO104" s="56">
        <v>12234</v>
      </c>
      <c r="CP104" s="56">
        <v>27270</v>
      </c>
      <c r="CQ104" s="57"/>
      <c r="CR104" s="57"/>
      <c r="CS104" s="58"/>
      <c r="CT104" s="58"/>
      <c r="CU104" s="58"/>
      <c r="CV104" s="57">
        <v>976</v>
      </c>
      <c r="CW104" s="57">
        <v>28518</v>
      </c>
      <c r="CX104" s="58">
        <v>8485</v>
      </c>
      <c r="CY104" s="58">
        <v>7026</v>
      </c>
      <c r="CZ104" s="58">
        <v>13156</v>
      </c>
      <c r="DA104" s="57">
        <v>0</v>
      </c>
      <c r="DB104" s="57">
        <v>0</v>
      </c>
      <c r="DC104" s="58">
        <v>0</v>
      </c>
      <c r="DD104" s="58">
        <v>0</v>
      </c>
      <c r="DE104" s="59">
        <v>0</v>
      </c>
      <c r="DF104" s="15"/>
      <c r="DG104" s="15"/>
      <c r="DH104" s="15"/>
      <c r="DI104" s="15"/>
      <c r="DJ104" s="15"/>
      <c r="DK104" s="15"/>
    </row>
    <row r="105" spans="2:115" ht="16.5" customHeight="1" x14ac:dyDescent="0.3">
      <c r="N105" s="99"/>
      <c r="O105" s="99"/>
      <c r="P105" s="99"/>
      <c r="Q105" s="99"/>
      <c r="R105" s="99"/>
      <c r="S105" s="100"/>
      <c r="T105" s="100"/>
      <c r="U105" s="100"/>
      <c r="V105" s="19"/>
      <c r="W105" s="19"/>
      <c r="X105" s="19"/>
      <c r="Y105" s="100"/>
      <c r="Z105" s="100"/>
      <c r="AA105" s="100"/>
      <c r="AB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1"/>
      <c r="AY105" s="100"/>
      <c r="AZ105" s="100"/>
      <c r="BA105" s="100"/>
      <c r="BB105" s="101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00"/>
      <c r="BR105" s="100"/>
      <c r="BS105" s="100"/>
      <c r="BT105" s="100"/>
      <c r="BU105" s="100"/>
      <c r="BV105" s="100"/>
      <c r="BW105" s="100"/>
      <c r="BX105" s="100"/>
      <c r="BY105" s="100"/>
      <c r="BZ105" s="100"/>
      <c r="CA105" s="100"/>
      <c r="CB105" s="100"/>
      <c r="CC105" s="100"/>
      <c r="CD105" s="100"/>
      <c r="CE105" s="100"/>
      <c r="CF105" s="100"/>
      <c r="CG105" s="100"/>
      <c r="CH105" s="100"/>
      <c r="CI105" s="100"/>
      <c r="CJ105" s="100"/>
      <c r="CK105" s="100"/>
      <c r="CL105" s="100"/>
      <c r="CM105" s="100"/>
      <c r="CN105" s="100"/>
      <c r="CO105" s="100"/>
      <c r="CP105" s="100"/>
      <c r="CQ105" s="100"/>
      <c r="CR105" s="100"/>
      <c r="CS105" s="100"/>
      <c r="CT105" s="100"/>
      <c r="CU105" s="100"/>
      <c r="CV105" s="100"/>
      <c r="CW105" s="100"/>
      <c r="CX105" s="100"/>
      <c r="CY105" s="100"/>
      <c r="CZ105" s="100"/>
      <c r="DA105" s="100"/>
      <c r="DB105" s="100"/>
      <c r="DC105" s="100"/>
      <c r="DD105" s="100"/>
      <c r="DE105" s="100"/>
    </row>
    <row r="106" spans="2:115" ht="16.5" customHeight="1" x14ac:dyDescent="0.3">
      <c r="L106" s="15"/>
      <c r="M106" s="15"/>
      <c r="N106" s="14"/>
      <c r="O106" s="14"/>
      <c r="P106" s="14"/>
      <c r="Q106" s="14"/>
      <c r="R106" s="14"/>
      <c r="S106" s="14"/>
      <c r="AB106" s="14"/>
      <c r="CV106" s="102"/>
    </row>
    <row r="107" spans="2:115" ht="16.5" customHeight="1" x14ac:dyDescent="0.3">
      <c r="M107" s="17"/>
      <c r="N107" s="14"/>
      <c r="O107" s="14"/>
      <c r="P107" s="14"/>
      <c r="Q107" s="14"/>
      <c r="R107" s="14"/>
      <c r="S107" s="14"/>
      <c r="AB107" s="14"/>
      <c r="CV107" s="102"/>
    </row>
    <row r="108" spans="2:115" ht="16.5" customHeight="1" x14ac:dyDescent="0.3">
      <c r="M108" s="14"/>
      <c r="N108" s="14"/>
      <c r="O108" s="14"/>
      <c r="P108" s="14"/>
      <c r="Q108" s="14"/>
      <c r="R108" s="14"/>
      <c r="S108" s="14"/>
      <c r="AL108" s="16"/>
      <c r="AM108" s="16"/>
      <c r="AN108" s="16"/>
      <c r="AO108" s="16"/>
      <c r="AP108" s="16"/>
      <c r="AQ108" s="16"/>
      <c r="CV108" s="102"/>
    </row>
    <row r="109" spans="2:115" ht="16.5" customHeight="1" x14ac:dyDescent="0.3">
      <c r="M109" s="14"/>
      <c r="N109" s="14"/>
      <c r="O109" s="14"/>
      <c r="P109" s="14"/>
      <c r="Q109" s="14"/>
      <c r="R109" s="14"/>
      <c r="S109" s="14"/>
      <c r="AL109" s="16"/>
      <c r="AM109" s="16"/>
      <c r="AN109" s="16"/>
      <c r="AO109" s="16"/>
      <c r="AP109" s="16"/>
      <c r="AQ109" s="16"/>
      <c r="CV109" s="102"/>
    </row>
    <row r="110" spans="2:115" ht="16.5" customHeight="1" x14ac:dyDescent="0.3">
      <c r="N110" s="99"/>
      <c r="AL110" s="16"/>
      <c r="AM110" s="16"/>
      <c r="AN110" s="16"/>
      <c r="AO110" s="16"/>
      <c r="AP110" s="16"/>
      <c r="AQ110" s="16"/>
      <c r="CV110" s="102"/>
    </row>
    <row r="111" spans="2:115" ht="16.5" customHeight="1" x14ac:dyDescent="0.3">
      <c r="N111" s="99"/>
      <c r="AL111" s="16"/>
      <c r="AM111" s="16"/>
      <c r="AN111" s="16"/>
      <c r="AO111" s="16"/>
      <c r="AP111" s="16"/>
      <c r="AQ111" s="16"/>
      <c r="CV111" s="102"/>
    </row>
    <row r="112" spans="2:115" ht="16.5" customHeight="1" x14ac:dyDescent="0.3">
      <c r="N112" s="99"/>
      <c r="AL112" s="16"/>
      <c r="AM112" s="16"/>
      <c r="AN112" s="16"/>
      <c r="AO112" s="16"/>
      <c r="AP112" s="16"/>
      <c r="AQ112" s="16"/>
      <c r="CV112" s="102"/>
    </row>
    <row r="113" spans="14:100" ht="16.5" customHeight="1" x14ac:dyDescent="0.3">
      <c r="N113" s="99"/>
      <c r="AL113" s="16"/>
      <c r="AM113" s="16"/>
      <c r="AN113" s="16"/>
      <c r="AO113" s="16"/>
      <c r="AP113" s="16"/>
      <c r="AQ113" s="16"/>
      <c r="CV113" s="102"/>
    </row>
    <row r="114" spans="14:100" ht="23.25" customHeight="1" x14ac:dyDescent="0.3">
      <c r="N114" s="99"/>
      <c r="AL114" s="16"/>
      <c r="AM114" s="16"/>
      <c r="AN114" s="16"/>
      <c r="AO114" s="16"/>
      <c r="AP114" s="16"/>
      <c r="AQ114" s="16"/>
      <c r="CV114" s="102"/>
    </row>
    <row r="115" spans="14:100" ht="23.25" customHeight="1" x14ac:dyDescent="0.3">
      <c r="N115" s="99"/>
      <c r="AL115" s="16"/>
      <c r="AM115" s="16"/>
      <c r="AN115" s="16"/>
      <c r="AO115" s="16"/>
      <c r="AP115" s="16"/>
      <c r="AQ115" s="16"/>
      <c r="CV115" s="102"/>
    </row>
    <row r="116" spans="14:100" ht="23.25" customHeight="1" x14ac:dyDescent="0.3">
      <c r="N116" s="99"/>
      <c r="CV116" s="102"/>
    </row>
    <row r="117" spans="14:100" ht="23.25" customHeight="1" x14ac:dyDescent="0.3">
      <c r="N117" s="99"/>
      <c r="CV117" s="102"/>
    </row>
    <row r="118" spans="14:100" ht="23.25" customHeight="1" x14ac:dyDescent="0.3">
      <c r="N118" s="99"/>
      <c r="CV118" s="102"/>
    </row>
    <row r="119" spans="14:100" ht="23.25" customHeight="1" x14ac:dyDescent="0.3">
      <c r="N119" s="99"/>
    </row>
    <row r="120" spans="14:100" ht="23.25" customHeight="1" x14ac:dyDescent="0.3">
      <c r="N120" s="99"/>
    </row>
    <row r="121" spans="14:100" ht="23.25" customHeight="1" x14ac:dyDescent="0.3">
      <c r="N121" s="99"/>
    </row>
    <row r="122" spans="14:100" ht="23.25" customHeight="1" x14ac:dyDescent="0.3">
      <c r="N122" s="99"/>
    </row>
    <row r="123" spans="14:100" ht="23.25" customHeight="1" x14ac:dyDescent="0.3">
      <c r="N123" s="99"/>
    </row>
    <row r="124" spans="14:100" ht="23.25" customHeight="1" x14ac:dyDescent="0.3">
      <c r="N124" s="99"/>
    </row>
    <row r="125" spans="14:100" ht="23.25" customHeight="1" x14ac:dyDescent="0.3">
      <c r="N125" s="99"/>
    </row>
  </sheetData>
  <mergeCells count="82">
    <mergeCell ref="AI5:AI6"/>
    <mergeCell ref="AJ5:AJ6"/>
    <mergeCell ref="AI3:BM3"/>
    <mergeCell ref="BN3:CA3"/>
    <mergeCell ref="BN4:BO4"/>
    <mergeCell ref="BP4:BR4"/>
    <mergeCell ref="BS4:BU4"/>
    <mergeCell ref="BV4:BX4"/>
    <mergeCell ref="BY4:CA4"/>
    <mergeCell ref="BN5:BN6"/>
    <mergeCell ref="BK5:BK6"/>
    <mergeCell ref="BH4:BJ4"/>
    <mergeCell ref="BK4:BM4"/>
    <mergeCell ref="BY5:BY6"/>
    <mergeCell ref="BZ5:BZ6"/>
    <mergeCell ref="BV5:BV6"/>
    <mergeCell ref="CV5:CZ5"/>
    <mergeCell ref="AT5:AT6"/>
    <mergeCell ref="BL5:BL6"/>
    <mergeCell ref="AW5:AW6"/>
    <mergeCell ref="AX5:AX6"/>
    <mergeCell ref="AY5:AY6"/>
    <mergeCell ref="BA5:BA6"/>
    <mergeCell ref="BB5:BB6"/>
    <mergeCell ref="BC5:BC6"/>
    <mergeCell ref="BE5:BE6"/>
    <mergeCell ref="BF5:BF6"/>
    <mergeCell ref="BH5:BH6"/>
    <mergeCell ref="BI5:BI6"/>
    <mergeCell ref="BW5:BW6"/>
    <mergeCell ref="BO5:BO6"/>
    <mergeCell ref="BP5:BP6"/>
    <mergeCell ref="AQ5:AQ6"/>
    <mergeCell ref="AS5:AS6"/>
    <mergeCell ref="CG5:CK5"/>
    <mergeCell ref="CL5:CP5"/>
    <mergeCell ref="CQ5:CU5"/>
    <mergeCell ref="BQ5:BQ6"/>
    <mergeCell ref="BS5:BS6"/>
    <mergeCell ref="BT5:BT6"/>
    <mergeCell ref="AK5:AK6"/>
    <mergeCell ref="AL5:AL6"/>
    <mergeCell ref="AM5:AM6"/>
    <mergeCell ref="AO5:AO6"/>
    <mergeCell ref="AP5:AP6"/>
    <mergeCell ref="V3:AH4"/>
    <mergeCell ref="AK4:AN4"/>
    <mergeCell ref="AO4:AR4"/>
    <mergeCell ref="AI4:AJ4"/>
    <mergeCell ref="CB3:DE3"/>
    <mergeCell ref="CB4:CF5"/>
    <mergeCell ref="DA4:DE5"/>
    <mergeCell ref="V5:V6"/>
    <mergeCell ref="AS4:AV4"/>
    <mergeCell ref="AW4:AZ4"/>
    <mergeCell ref="BA4:BD4"/>
    <mergeCell ref="BE4:BG4"/>
    <mergeCell ref="AU5:AU6"/>
    <mergeCell ref="Y5:Y6"/>
    <mergeCell ref="AB5:AB6"/>
    <mergeCell ref="AE5:AE6"/>
    <mergeCell ref="B3:B6"/>
    <mergeCell ref="C3:G3"/>
    <mergeCell ref="H3:H6"/>
    <mergeCell ref="I3:I6"/>
    <mergeCell ref="J3:O4"/>
    <mergeCell ref="C4:C6"/>
    <mergeCell ref="D4:D6"/>
    <mergeCell ref="E4:E6"/>
    <mergeCell ref="F4:F6"/>
    <mergeCell ref="G4:G6"/>
    <mergeCell ref="N5:N6"/>
    <mergeCell ref="J5:J6"/>
    <mergeCell ref="K5:K6"/>
    <mergeCell ref="L5:L6"/>
    <mergeCell ref="M5:M6"/>
    <mergeCell ref="Q5:Q6"/>
    <mergeCell ref="R5:R6"/>
    <mergeCell ref="S5:S6"/>
    <mergeCell ref="T5:T6"/>
    <mergeCell ref="P3:U4"/>
    <mergeCell ref="P5:P6"/>
  </mergeCells>
  <phoneticPr fontId="3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75fc3-61c8-47c8-87ce-93a415ad8bcf">
      <Terms xmlns="http://schemas.microsoft.com/office/infopath/2007/PartnerControls"/>
    </lcf76f155ced4ddcb4097134ff3c332f>
    <TaxCatchAll xmlns="77cc2e88-2d79-4bce-b042-fcafedebdc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DDC52016F8FF04DBB488571DBFC7FA7" ma:contentTypeVersion="14" ma:contentTypeDescription="새 문서를 만듭니다." ma:contentTypeScope="" ma:versionID="2755c4690a5fa0cb8f6bf116510a9efa">
  <xsd:schema xmlns:xsd="http://www.w3.org/2001/XMLSchema" xmlns:xs="http://www.w3.org/2001/XMLSchema" xmlns:p="http://schemas.microsoft.com/office/2006/metadata/properties" xmlns:ns2="e9f75fc3-61c8-47c8-87ce-93a415ad8bcf" xmlns:ns3="77cc2e88-2d79-4bce-b042-fcafedebdc05" targetNamespace="http://schemas.microsoft.com/office/2006/metadata/properties" ma:root="true" ma:fieldsID="7e8508c01b3b26bdbd8f3b9624378e26" ns2:_="" ns3:_="">
    <xsd:import namespace="e9f75fc3-61c8-47c8-87ce-93a415ad8bcf"/>
    <xsd:import namespace="77cc2e88-2d79-4bce-b042-fcafedebdc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75fc3-61c8-47c8-87ce-93a415ad8b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c2e88-2d79-4bce-b042-fcafedebdc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5f7897-bb95-422a-bbb0-87a33970d7fe}" ma:internalName="TaxCatchAll" ma:showField="CatchAllData" ma:web="77cc2e88-2d79-4bce-b042-fcafedebdc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A57CD0-5C3B-4198-93DE-27618783DFBE}">
  <ds:schemaRefs>
    <ds:schemaRef ds:uri="e9f75fc3-61c8-47c8-87ce-93a415ad8bcf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77cc2e88-2d79-4bce-b042-fcafedebdc05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C02A4E3-E852-4F32-9F31-9F50559430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2AE1E0-264B-40D5-AD38-D393D0891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75fc3-61c8-47c8-87ce-93a415ad8bcf"/>
    <ds:schemaRef ds:uri="77cc2e88-2d79-4bce-b042-fcafedebdc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14</vt:i4>
      </vt:variant>
    </vt:vector>
  </HeadingPairs>
  <TitlesOfParts>
    <vt:vector size="30" baseType="lpstr">
      <vt:lpstr>260205</vt:lpstr>
      <vt:lpstr>260204</vt:lpstr>
      <vt:lpstr>260203</vt:lpstr>
      <vt:lpstr>260202</vt:lpstr>
      <vt:lpstr>260201</vt:lpstr>
      <vt:lpstr>260129</vt:lpstr>
      <vt:lpstr>260128</vt:lpstr>
      <vt:lpstr>법인_260204</vt:lpstr>
      <vt:lpstr>법인_260203</vt:lpstr>
      <vt:lpstr>법인_260202</vt:lpstr>
      <vt:lpstr>법인_260201</vt:lpstr>
      <vt:lpstr>법인_260129</vt:lpstr>
      <vt:lpstr>법인_260128</vt:lpstr>
      <vt:lpstr>Line Graph</vt:lpstr>
      <vt:lpstr>Daily Feature Trend</vt:lpstr>
      <vt:lpstr>Total</vt:lpstr>
      <vt:lpstr>'260128'!Print_Area</vt:lpstr>
      <vt:lpstr>'260129'!Print_Area</vt:lpstr>
      <vt:lpstr>'260201'!Print_Area</vt:lpstr>
      <vt:lpstr>'260202'!Print_Area</vt:lpstr>
      <vt:lpstr>'260203'!Print_Area</vt:lpstr>
      <vt:lpstr>'260204'!Print_Area</vt:lpstr>
      <vt:lpstr>'260205'!Print_Area</vt:lpstr>
      <vt:lpstr>'Line Graph'!Print_Area</vt:lpstr>
      <vt:lpstr>법인_260128!Print_Area</vt:lpstr>
      <vt:lpstr>법인_260129!Print_Area</vt:lpstr>
      <vt:lpstr>법인_260201!Print_Area</vt:lpstr>
      <vt:lpstr>법인_260202!Print_Area</vt:lpstr>
      <vt:lpstr>법인_260203!Print_Area</vt:lpstr>
      <vt:lpstr>법인_260204!Print_Area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Kim</dc:creator>
  <cp:lastModifiedBy>Jongseo Jung</cp:lastModifiedBy>
  <cp:lastPrinted>2026-01-22T04:49:51Z</cp:lastPrinted>
  <dcterms:created xsi:type="dcterms:W3CDTF">2026-01-06T05:46:00Z</dcterms:created>
  <dcterms:modified xsi:type="dcterms:W3CDTF">2026-02-06T00:29:11Z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0x0101008DDC52016F8FF04DBB488571DBFC7FA7</vt:lpwstr>
  </property>
  <property fmtid="{D5CDD505-2E9C-101B-9397-08002B2CF9AE}" pid="3" name="MediaServiceImageTags">
    <vt:lpwstr/>
  </property>
  <property fmtid="{D5CDD505-2E9C-101B-9397-08002B2CF9AE}" pid="4" name="WorkbookGuid">
    <vt:lpwstr>ff227ce1-29ac-486a-9380-b085822c856a</vt:lpwstr>
  </property>
</Properties>
</file>