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量化交易资料\"/>
    </mc:Choice>
  </mc:AlternateContent>
  <xr:revisionPtr revIDLastSave="0" documentId="13_ncr:1_{9BB549CF-9A15-4CAB-A08B-13972158CCED}" xr6:coauthVersionLast="43" xr6:coauthVersionMax="43" xr10:uidLastSave="{00000000-0000-0000-0000-000000000000}"/>
  <bookViews>
    <workbookView xWindow="-120" yWindow="-120" windowWidth="20730" windowHeight="11160" xr2:uid="{F61F7EBE-D0D8-46BF-BD30-A1AD401B5FEB}"/>
  </bookViews>
  <sheets>
    <sheet name="Sheet1" sheetId="1" r:id="rId1"/>
    <sheet name="Sheet2" sheetId="6" r:id="rId2"/>
    <sheet name="Sheet5" sheetId="5" r:id="rId3"/>
    <sheet name="恒生聚源和Wind数据库的更新速度比较" sheetId="4" r:id="rId4"/>
    <sheet name="近一个月各行业研究报告总数（柱状图）" sheetId="3" r:id="rId5"/>
    <sheet name="近一个月各行业研究报告总数（折线图）" sheetId="2" r:id="rId6"/>
  </sheets>
  <definedNames>
    <definedName name="_xlchart.v1.0" hidden="1">Sheet1!$A$3:$A$9</definedName>
    <definedName name="_xlchart.v1.1" hidden="1">Sheet1!$B$2</definedName>
    <definedName name="_xlchart.v1.2" hidden="1">Sheet1!$B$3:$B$9</definedName>
    <definedName name="_xlchart.v1.3" hidden="1">Sheet1!$C$2</definedName>
    <definedName name="_xlchart.v1.4" hidden="1">Sheet1!$C$3:$C$9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/>
  <c r="B10" i="1"/>
  <c r="C6" i="1"/>
  <c r="B6" i="1"/>
  <c r="C14" i="1" l="1"/>
  <c r="B14" i="1"/>
  <c r="G16" i="1"/>
  <c r="G15" i="1"/>
  <c r="G14" i="1"/>
  <c r="G13" i="1"/>
  <c r="G11" i="1"/>
  <c r="G10" i="1"/>
  <c r="G9" i="1"/>
  <c r="G8" i="1"/>
  <c r="G7" i="1"/>
  <c r="G6" i="1"/>
  <c r="G17" i="1" l="1"/>
</calcChain>
</file>

<file path=xl/sharedStrings.xml><?xml version="1.0" encoding="utf-8"?>
<sst xmlns="http://schemas.openxmlformats.org/spreadsheetml/2006/main" count="143" uniqueCount="102">
  <si>
    <t>恒生聚源</t>
    <phoneticPr fontId="1" type="noConversion"/>
  </si>
  <si>
    <t>Wind</t>
    <phoneticPr fontId="1" type="noConversion"/>
  </si>
  <si>
    <t>恒生聚源和Wind数据库的更新速度比较</t>
    <phoneticPr fontId="1" type="noConversion"/>
  </si>
  <si>
    <t>晨会</t>
    <phoneticPr fontId="1" type="noConversion"/>
  </si>
  <si>
    <t>策略报告</t>
    <phoneticPr fontId="1" type="noConversion"/>
  </si>
  <si>
    <t>宏观研究</t>
    <phoneticPr fontId="1" type="noConversion"/>
  </si>
  <si>
    <t>行业报告</t>
    <phoneticPr fontId="1" type="noConversion"/>
  </si>
  <si>
    <t>公司研究</t>
    <phoneticPr fontId="1" type="noConversion"/>
  </si>
  <si>
    <t>总数</t>
    <phoneticPr fontId="1" type="noConversion"/>
  </si>
  <si>
    <t>占百分比</t>
    <phoneticPr fontId="1" type="noConversion"/>
  </si>
  <si>
    <t>2019.5 所有研究报告类型及占百分比</t>
    <phoneticPr fontId="1" type="noConversion"/>
  </si>
  <si>
    <t>2019.5.16</t>
    <phoneticPr fontId="1" type="noConversion"/>
  </si>
  <si>
    <t>2019.5.15</t>
    <phoneticPr fontId="1" type="noConversion"/>
  </si>
  <si>
    <t>2019.5.17</t>
    <phoneticPr fontId="1" type="noConversion"/>
  </si>
  <si>
    <t>2019.5.14</t>
    <phoneticPr fontId="1" type="noConversion"/>
  </si>
  <si>
    <t>2019.5.13</t>
    <phoneticPr fontId="1" type="noConversion"/>
  </si>
  <si>
    <t>2019.5.12</t>
    <phoneticPr fontId="1" type="noConversion"/>
  </si>
  <si>
    <t>2019.5.11</t>
    <phoneticPr fontId="1" type="noConversion"/>
  </si>
  <si>
    <t>0:00 ~ 5:00</t>
    <phoneticPr fontId="1" type="noConversion"/>
  </si>
  <si>
    <t>5:00 ~ 6:00</t>
    <phoneticPr fontId="1" type="noConversion"/>
  </si>
  <si>
    <t>6:00 ~ 7:00</t>
    <phoneticPr fontId="1" type="noConversion"/>
  </si>
  <si>
    <t>7:00 ~ 8:00</t>
    <phoneticPr fontId="1" type="noConversion"/>
  </si>
  <si>
    <t>8:00 ~ 9:00</t>
    <phoneticPr fontId="1" type="noConversion"/>
  </si>
  <si>
    <t>9:00 ~ 10:00</t>
    <phoneticPr fontId="1" type="noConversion"/>
  </si>
  <si>
    <t>10:00 ~ 11:00</t>
    <phoneticPr fontId="1" type="noConversion"/>
  </si>
  <si>
    <t>11:00 ~ 12:00</t>
    <phoneticPr fontId="1" type="noConversion"/>
  </si>
  <si>
    <t>12:00 ~ 13:00</t>
    <phoneticPr fontId="1" type="noConversion"/>
  </si>
  <si>
    <t>14:00 ~ 15:00</t>
    <phoneticPr fontId="1" type="noConversion"/>
  </si>
  <si>
    <t>13:00 ~ 14:00</t>
    <phoneticPr fontId="1" type="noConversion"/>
  </si>
  <si>
    <t>15:00 ~ 16:00</t>
    <phoneticPr fontId="1" type="noConversion"/>
  </si>
  <si>
    <t>16:00 ~ 17:00</t>
    <phoneticPr fontId="1" type="noConversion"/>
  </si>
  <si>
    <t>17:00 ~ 18:00</t>
    <phoneticPr fontId="1" type="noConversion"/>
  </si>
  <si>
    <t>机构个数</t>
    <phoneticPr fontId="1" type="noConversion"/>
  </si>
  <si>
    <t>5000+</t>
    <phoneticPr fontId="1" type="noConversion"/>
  </si>
  <si>
    <t>商品期货</t>
    <phoneticPr fontId="1" type="noConversion"/>
  </si>
  <si>
    <t>金融工程</t>
    <phoneticPr fontId="1" type="noConversion"/>
  </si>
  <si>
    <t>外汇研究</t>
    <phoneticPr fontId="1" type="noConversion"/>
  </si>
  <si>
    <t>港股市场</t>
    <phoneticPr fontId="1" type="noConversion"/>
  </si>
  <si>
    <t>新股研究</t>
    <phoneticPr fontId="1" type="noConversion"/>
  </si>
  <si>
    <t>债券研究</t>
    <phoneticPr fontId="1" type="noConversion"/>
  </si>
  <si>
    <t>基金研究</t>
    <phoneticPr fontId="1" type="noConversion"/>
  </si>
  <si>
    <t>期权研究</t>
    <phoneticPr fontId="1" type="noConversion"/>
  </si>
  <si>
    <t>投资组合</t>
    <phoneticPr fontId="1" type="noConversion"/>
  </si>
  <si>
    <t>外文报告</t>
    <phoneticPr fontId="1" type="noConversion"/>
  </si>
  <si>
    <t>市场综述</t>
    <phoneticPr fontId="1" type="noConversion"/>
  </si>
  <si>
    <t>固定收益</t>
    <phoneticPr fontId="1" type="noConversion"/>
  </si>
  <si>
    <t>衍生品</t>
    <phoneticPr fontId="1" type="noConversion"/>
  </si>
  <si>
    <t>其他报告</t>
    <phoneticPr fontId="1" type="noConversion"/>
  </si>
  <si>
    <t>来源（机构个数）</t>
    <phoneticPr fontId="1" type="noConversion"/>
  </si>
  <si>
    <t>房地产</t>
    <phoneticPr fontId="1" type="noConversion"/>
  </si>
  <si>
    <t>近一个月 行业研究报告</t>
    <phoneticPr fontId="1" type="noConversion"/>
  </si>
  <si>
    <t>计算机</t>
    <phoneticPr fontId="1" type="noConversion"/>
  </si>
  <si>
    <t>化工</t>
    <phoneticPr fontId="1" type="noConversion"/>
  </si>
  <si>
    <t>有色金属</t>
    <phoneticPr fontId="1" type="noConversion"/>
  </si>
  <si>
    <t>农林牧渔</t>
    <phoneticPr fontId="1" type="noConversion"/>
  </si>
  <si>
    <t>传媒</t>
    <phoneticPr fontId="1" type="noConversion"/>
  </si>
  <si>
    <t>食品饮料</t>
    <phoneticPr fontId="1" type="noConversion"/>
  </si>
  <si>
    <t>纺织服饰</t>
    <phoneticPr fontId="1" type="noConversion"/>
  </si>
  <si>
    <t>医药</t>
    <phoneticPr fontId="1" type="noConversion"/>
  </si>
  <si>
    <t>银行</t>
    <phoneticPr fontId="1" type="noConversion"/>
  </si>
  <si>
    <t>非银行金融</t>
    <phoneticPr fontId="1" type="noConversion"/>
  </si>
  <si>
    <t>交通运输</t>
    <phoneticPr fontId="1" type="noConversion"/>
  </si>
  <si>
    <t>电子</t>
    <phoneticPr fontId="1" type="noConversion"/>
  </si>
  <si>
    <t>通信</t>
    <phoneticPr fontId="1" type="noConversion"/>
  </si>
  <si>
    <t>商业贸易</t>
    <phoneticPr fontId="1" type="noConversion"/>
  </si>
  <si>
    <t>汽车</t>
    <phoneticPr fontId="1" type="noConversion"/>
  </si>
  <si>
    <t>国防军工</t>
    <phoneticPr fontId="1" type="noConversion"/>
  </si>
  <si>
    <t>电力设备</t>
    <phoneticPr fontId="1" type="noConversion"/>
  </si>
  <si>
    <t>机械</t>
    <phoneticPr fontId="1" type="noConversion"/>
  </si>
  <si>
    <t>轻工制造</t>
    <phoneticPr fontId="1" type="noConversion"/>
  </si>
  <si>
    <t>建筑材料</t>
    <phoneticPr fontId="1" type="noConversion"/>
  </si>
  <si>
    <t>建筑</t>
    <phoneticPr fontId="1" type="noConversion"/>
  </si>
  <si>
    <t>钢铁</t>
    <phoneticPr fontId="1" type="noConversion"/>
  </si>
  <si>
    <t>电力及公用事业</t>
    <phoneticPr fontId="1" type="noConversion"/>
  </si>
  <si>
    <t>股票个数</t>
    <phoneticPr fontId="1" type="noConversion"/>
  </si>
  <si>
    <t>抽样序号</t>
    <phoneticPr fontId="1" type="noConversion"/>
  </si>
  <si>
    <t>抽样标题</t>
    <phoneticPr fontId="1" type="noConversion"/>
  </si>
  <si>
    <t>哔哩哔哩（BILI.O）2019年一季报点评：业绩符合预期 内容生态体系逐步完善</t>
    <phoneticPr fontId="1" type="noConversion"/>
  </si>
  <si>
    <t>排版以及标题format更为清晰、易读</t>
    <phoneticPr fontId="1" type="noConversion"/>
  </si>
  <si>
    <t>有色金属行业研究：西澳锂矿的囚徒困境</t>
    <phoneticPr fontId="1" type="noConversion"/>
  </si>
  <si>
    <t>标题红色处理（易读）并附有原研究报告PDF 更加详细具体</t>
    <phoneticPr fontId="1" type="noConversion"/>
  </si>
  <si>
    <t>方正证券 - 农林牧渔行业周报：引种逐步消化、价格超预期 持续看好禽板块</t>
    <phoneticPr fontId="1" type="noConversion"/>
  </si>
  <si>
    <t>序列错误，出现2）缺少1）</t>
    <phoneticPr fontId="1" type="noConversion"/>
  </si>
  <si>
    <t>排版更清晰更好，内容上比Wind多了“风险提示”的部分</t>
    <phoneticPr fontId="1" type="noConversion"/>
  </si>
  <si>
    <t>中金海外策略-美股1Q19业绩：增速大幅下滑；贸易摩擦加大下行风险</t>
    <phoneticPr fontId="1" type="noConversion"/>
  </si>
  <si>
    <t>附有原研究报告链接和PDF内容，以及摘除“报告要点”</t>
    <phoneticPr fontId="1" type="noConversion"/>
  </si>
  <si>
    <t>继风股份：1Q19收入稳健，一次性费用拖累业绩</t>
    <phoneticPr fontId="1" type="noConversion"/>
  </si>
  <si>
    <t>标题format</t>
    <phoneticPr fontId="1" type="noConversion"/>
  </si>
  <si>
    <t>广汽集团：投资收益及政府补贴对冲毛利率同比下滑</t>
    <phoneticPr fontId="1" type="noConversion"/>
  </si>
  <si>
    <t>长城证券国家统计局4月房地产行业数据点评：销售继续回暖、资金持续改善、投资持续高位</t>
    <phoneticPr fontId="1" type="noConversion"/>
  </si>
  <si>
    <t>附有“风险提示”内容</t>
  </si>
  <si>
    <t>附有“风险提示”内容</t>
    <phoneticPr fontId="1" type="noConversion"/>
  </si>
  <si>
    <t>万科A公司年报点评：聚焦主航道 守正出奇</t>
    <phoneticPr fontId="1" type="noConversion"/>
  </si>
  <si>
    <t>注意：在Wind中，由于有些是公众号文章，所以由于文章已经删除，部分研究报告无法显示</t>
    <phoneticPr fontId="1" type="noConversion"/>
  </si>
  <si>
    <t>房地产行业20193月销售表现改善年第14周：重点房企</t>
    <phoneticPr fontId="1" type="noConversion"/>
  </si>
  <si>
    <t>广汽集团2019年一季报点评：自主去库存业绩承压 日系合资稳定增长</t>
    <phoneticPr fontId="1" type="noConversion"/>
  </si>
  <si>
    <t>内容更丰富</t>
    <phoneticPr fontId="1" type="noConversion"/>
  </si>
  <si>
    <t>附有广汽集团的介绍</t>
    <phoneticPr fontId="1" type="noConversion"/>
  </si>
  <si>
    <t>各行业</t>
    <phoneticPr fontId="1" type="noConversion"/>
  </si>
  <si>
    <t>2019.5 所有研究报告类型及占百分比</t>
    <phoneticPr fontId="1" type="noConversion"/>
  </si>
  <si>
    <t>恒生聚源</t>
    <phoneticPr fontId="1" type="noConversion"/>
  </si>
  <si>
    <t>Wind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</si>
</sst>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Wind</a:t>
            </a:r>
            <a:r>
              <a:rPr lang="zh-CN" altLang="en-US"/>
              <a:t>数据库</a:t>
            </a:r>
            <a:r>
              <a:rPr lang="en-US" altLang="zh-CN"/>
              <a:t>2019.5.17</a:t>
            </a:r>
            <a:r>
              <a:rPr lang="zh-CN" altLang="en-US"/>
              <a:t>研究报告更新频率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Wind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Sheet1!$E$3:$E$16</c:f>
              <c:strCache>
                <c:ptCount val="14"/>
                <c:pt idx="0">
                  <c:v>0:00 ~ 5:00</c:v>
                </c:pt>
                <c:pt idx="1">
                  <c:v>5:00 ~ 6:00</c:v>
                </c:pt>
                <c:pt idx="2">
                  <c:v>6:00 ~ 7:00</c:v>
                </c:pt>
                <c:pt idx="3">
                  <c:v>7:00 ~ 8:00</c:v>
                </c:pt>
                <c:pt idx="4">
                  <c:v>8:00 ~ 9:00</c:v>
                </c:pt>
                <c:pt idx="5">
                  <c:v>9:00 ~ 10:00</c:v>
                </c:pt>
                <c:pt idx="6">
                  <c:v>10:00 ~ 11:00</c:v>
                </c:pt>
                <c:pt idx="7">
                  <c:v>11:00 ~ 12:00</c:v>
                </c:pt>
                <c:pt idx="8">
                  <c:v>12:00 ~ 13:00</c:v>
                </c:pt>
                <c:pt idx="9">
                  <c:v>13:00 ~ 14:00</c:v>
                </c:pt>
                <c:pt idx="10">
                  <c:v>14:00 ~ 15:00</c:v>
                </c:pt>
                <c:pt idx="11">
                  <c:v>15:00 ~ 16:00</c:v>
                </c:pt>
                <c:pt idx="12">
                  <c:v>16:00 ~ 17:00</c:v>
                </c:pt>
                <c:pt idx="13">
                  <c:v>17:00 ~ 18:00</c:v>
                </c:pt>
              </c:strCache>
            </c:strRef>
          </c:cat>
          <c:val>
            <c:numRef>
              <c:f>Sheet1!$G$3:$G$16</c:f>
              <c:numCache>
                <c:formatCode>General</c:formatCode>
                <c:ptCount val="14"/>
                <c:pt idx="0">
                  <c:v>8</c:v>
                </c:pt>
                <c:pt idx="1">
                  <c:v>5</c:v>
                </c:pt>
                <c:pt idx="2">
                  <c:v>8</c:v>
                </c:pt>
                <c:pt idx="3">
                  <c:v>47</c:v>
                </c:pt>
                <c:pt idx="4">
                  <c:v>88</c:v>
                </c:pt>
                <c:pt idx="5">
                  <c:v>155</c:v>
                </c:pt>
                <c:pt idx="6">
                  <c:v>102</c:v>
                </c:pt>
                <c:pt idx="7">
                  <c:v>49</c:v>
                </c:pt>
                <c:pt idx="8">
                  <c:v>9</c:v>
                </c:pt>
                <c:pt idx="9">
                  <c:v>17</c:v>
                </c:pt>
                <c:pt idx="10">
                  <c:v>45</c:v>
                </c:pt>
                <c:pt idx="11">
                  <c:v>24</c:v>
                </c:pt>
                <c:pt idx="12">
                  <c:v>56</c:v>
                </c:pt>
                <c:pt idx="13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B7-49D1-901E-2818E54694C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87388095"/>
        <c:axId val="398213487"/>
      </c:lineChart>
      <c:catAx>
        <c:axId val="487388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8213487"/>
        <c:crosses val="autoZero"/>
        <c:auto val="1"/>
        <c:lblAlgn val="ctr"/>
        <c:lblOffset val="100"/>
        <c:noMultiLvlLbl val="0"/>
      </c:catAx>
      <c:valAx>
        <c:axId val="39821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研究报告数量（个）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738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baseline="0">
                <a:effectLst/>
              </a:rPr>
              <a:t>2019.5.11 - 5.17</a:t>
            </a:r>
            <a:r>
              <a:rPr lang="zh-CN" altLang="zh-CN" sz="1400" b="0" i="0" baseline="0">
                <a:effectLst/>
              </a:rPr>
              <a:t>恒生聚源和</a:t>
            </a:r>
            <a:r>
              <a:rPr lang="en-US" altLang="zh-CN" sz="1400" b="0" i="0" baseline="0">
                <a:effectLst/>
              </a:rPr>
              <a:t>Wind</a:t>
            </a:r>
            <a:r>
              <a:rPr lang="zh-CN" altLang="zh-CN" sz="1400" b="0" i="0" baseline="0">
                <a:effectLst/>
              </a:rPr>
              <a:t>研究报告的更新速度比较</a:t>
            </a:r>
            <a:endParaRPr lang="zh-CN" altLang="zh-CN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恒生聚源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Sheet1!$A$3:$A$9</c:f>
              <c:strCache>
                <c:ptCount val="7"/>
                <c:pt idx="0">
                  <c:v>2019.5.11</c:v>
                </c:pt>
                <c:pt idx="1">
                  <c:v>2019.5.12</c:v>
                </c:pt>
                <c:pt idx="2">
                  <c:v>2019.5.13</c:v>
                </c:pt>
                <c:pt idx="3">
                  <c:v>2019.5.14</c:v>
                </c:pt>
                <c:pt idx="4">
                  <c:v>2019.5.15</c:v>
                </c:pt>
                <c:pt idx="5">
                  <c:v>2019.5.16</c:v>
                </c:pt>
                <c:pt idx="6">
                  <c:v>2019.5.17</c:v>
                </c:pt>
              </c:strCache>
            </c:strRef>
          </c:cat>
          <c:val>
            <c:numRef>
              <c:f>Sheet1!$B$3:$B$9</c:f>
              <c:numCache>
                <c:formatCode>General</c:formatCode>
                <c:ptCount val="7"/>
                <c:pt idx="0">
                  <c:v>17</c:v>
                </c:pt>
                <c:pt idx="1">
                  <c:v>6</c:v>
                </c:pt>
                <c:pt idx="2">
                  <c:v>1629</c:v>
                </c:pt>
                <c:pt idx="3">
                  <c:v>1186</c:v>
                </c:pt>
                <c:pt idx="4">
                  <c:v>1116</c:v>
                </c:pt>
                <c:pt idx="5">
                  <c:v>588</c:v>
                </c:pt>
                <c:pt idx="6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8-49D9-B135-4290DF5A1DAA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Wind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Sheet1!$A$3:$A$9</c:f>
              <c:strCache>
                <c:ptCount val="7"/>
                <c:pt idx="0">
                  <c:v>2019.5.11</c:v>
                </c:pt>
                <c:pt idx="1">
                  <c:v>2019.5.12</c:v>
                </c:pt>
                <c:pt idx="2">
                  <c:v>2019.5.13</c:v>
                </c:pt>
                <c:pt idx="3">
                  <c:v>2019.5.14</c:v>
                </c:pt>
                <c:pt idx="4">
                  <c:v>2019.5.15</c:v>
                </c:pt>
                <c:pt idx="5">
                  <c:v>2019.5.16</c:v>
                </c:pt>
                <c:pt idx="6">
                  <c:v>2019.5.17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125</c:v>
                </c:pt>
                <c:pt idx="1">
                  <c:v>537</c:v>
                </c:pt>
                <c:pt idx="2">
                  <c:v>1239</c:v>
                </c:pt>
                <c:pt idx="3">
                  <c:v>989</c:v>
                </c:pt>
                <c:pt idx="4">
                  <c:v>1025</c:v>
                </c:pt>
                <c:pt idx="5">
                  <c:v>870</c:v>
                </c:pt>
                <c:pt idx="6">
                  <c:v>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A8-49D9-B135-4290DF5A1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701615"/>
        <c:axId val="488457615"/>
      </c:lineChart>
      <c:catAx>
        <c:axId val="413701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时间（日期）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8457615"/>
        <c:crosses val="autoZero"/>
        <c:auto val="1"/>
        <c:lblAlgn val="ctr"/>
        <c:lblOffset val="100"/>
        <c:noMultiLvlLbl val="0"/>
      </c:catAx>
      <c:valAx>
        <c:axId val="48845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研究报告数量（个）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370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2019.4.17 - 2019.5.17 </a:t>
            </a:r>
            <a:r>
              <a:rPr lang="zh-CN" altLang="en-US"/>
              <a:t>近一个月各行业研究报告总数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Sheet1!$I$20</c:f>
              <c:strCache>
                <c:ptCount val="1"/>
                <c:pt idx="0">
                  <c:v>恒生聚源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Sheet1!$H$21:$H$44</c:f>
              <c:strCache>
                <c:ptCount val="24"/>
                <c:pt idx="0">
                  <c:v>房地产</c:v>
                </c:pt>
                <c:pt idx="1">
                  <c:v>计算机</c:v>
                </c:pt>
                <c:pt idx="2">
                  <c:v>化工</c:v>
                </c:pt>
                <c:pt idx="3">
                  <c:v>有色金属</c:v>
                </c:pt>
                <c:pt idx="4">
                  <c:v>农林牧渔</c:v>
                </c:pt>
                <c:pt idx="5">
                  <c:v>传媒</c:v>
                </c:pt>
                <c:pt idx="6">
                  <c:v>食品饮料</c:v>
                </c:pt>
                <c:pt idx="7">
                  <c:v>纺织服饰</c:v>
                </c:pt>
                <c:pt idx="8">
                  <c:v>医药</c:v>
                </c:pt>
                <c:pt idx="9">
                  <c:v>银行</c:v>
                </c:pt>
                <c:pt idx="10">
                  <c:v>非银行金融</c:v>
                </c:pt>
                <c:pt idx="11">
                  <c:v>交通运输</c:v>
                </c:pt>
                <c:pt idx="12">
                  <c:v>电子</c:v>
                </c:pt>
                <c:pt idx="13">
                  <c:v>通信</c:v>
                </c:pt>
                <c:pt idx="14">
                  <c:v>商业贸易</c:v>
                </c:pt>
                <c:pt idx="15">
                  <c:v>汽车</c:v>
                </c:pt>
                <c:pt idx="16">
                  <c:v>国防军工</c:v>
                </c:pt>
                <c:pt idx="17">
                  <c:v>电力设备</c:v>
                </c:pt>
                <c:pt idx="18">
                  <c:v>机械</c:v>
                </c:pt>
                <c:pt idx="19">
                  <c:v>轻工制造</c:v>
                </c:pt>
                <c:pt idx="20">
                  <c:v>建筑材料</c:v>
                </c:pt>
                <c:pt idx="21">
                  <c:v>建筑</c:v>
                </c:pt>
                <c:pt idx="22">
                  <c:v>钢铁</c:v>
                </c:pt>
                <c:pt idx="23">
                  <c:v>电力及公用事业</c:v>
                </c:pt>
              </c:strCache>
            </c:strRef>
          </c:cat>
          <c:val>
            <c:numRef>
              <c:f>Sheet1!$I$21:$I$44</c:f>
              <c:numCache>
                <c:formatCode>General</c:formatCode>
                <c:ptCount val="24"/>
                <c:pt idx="0">
                  <c:v>435</c:v>
                </c:pt>
                <c:pt idx="1">
                  <c:v>732</c:v>
                </c:pt>
                <c:pt idx="2">
                  <c:v>2616</c:v>
                </c:pt>
                <c:pt idx="3">
                  <c:v>1492</c:v>
                </c:pt>
                <c:pt idx="4">
                  <c:v>1974</c:v>
                </c:pt>
                <c:pt idx="5">
                  <c:v>526</c:v>
                </c:pt>
                <c:pt idx="6">
                  <c:v>792</c:v>
                </c:pt>
                <c:pt idx="7">
                  <c:v>345</c:v>
                </c:pt>
                <c:pt idx="8">
                  <c:v>1083</c:v>
                </c:pt>
                <c:pt idx="9">
                  <c:v>372</c:v>
                </c:pt>
                <c:pt idx="10">
                  <c:v>467</c:v>
                </c:pt>
                <c:pt idx="11">
                  <c:v>395</c:v>
                </c:pt>
                <c:pt idx="12">
                  <c:v>774</c:v>
                </c:pt>
                <c:pt idx="13">
                  <c:v>444</c:v>
                </c:pt>
                <c:pt idx="14">
                  <c:v>417</c:v>
                </c:pt>
                <c:pt idx="15">
                  <c:v>606</c:v>
                </c:pt>
                <c:pt idx="16">
                  <c:v>272</c:v>
                </c:pt>
                <c:pt idx="17">
                  <c:v>702</c:v>
                </c:pt>
                <c:pt idx="18">
                  <c:v>661</c:v>
                </c:pt>
                <c:pt idx="19">
                  <c:v>745</c:v>
                </c:pt>
                <c:pt idx="20">
                  <c:v>289</c:v>
                </c:pt>
                <c:pt idx="21">
                  <c:v>375</c:v>
                </c:pt>
                <c:pt idx="22">
                  <c:v>866</c:v>
                </c:pt>
                <c:pt idx="23">
                  <c:v>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6-4591-B63F-591C020ED357}"/>
            </c:ext>
          </c:extLst>
        </c:ser>
        <c:ser>
          <c:idx val="1"/>
          <c:order val="1"/>
          <c:tx>
            <c:strRef>
              <c:f>Sheet1!$J$20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Sheet1!$H$21:$H$44</c:f>
              <c:strCache>
                <c:ptCount val="24"/>
                <c:pt idx="0">
                  <c:v>房地产</c:v>
                </c:pt>
                <c:pt idx="1">
                  <c:v>计算机</c:v>
                </c:pt>
                <c:pt idx="2">
                  <c:v>化工</c:v>
                </c:pt>
                <c:pt idx="3">
                  <c:v>有色金属</c:v>
                </c:pt>
                <c:pt idx="4">
                  <c:v>农林牧渔</c:v>
                </c:pt>
                <c:pt idx="5">
                  <c:v>传媒</c:v>
                </c:pt>
                <c:pt idx="6">
                  <c:v>食品饮料</c:v>
                </c:pt>
                <c:pt idx="7">
                  <c:v>纺织服饰</c:v>
                </c:pt>
                <c:pt idx="8">
                  <c:v>医药</c:v>
                </c:pt>
                <c:pt idx="9">
                  <c:v>银行</c:v>
                </c:pt>
                <c:pt idx="10">
                  <c:v>非银行金融</c:v>
                </c:pt>
                <c:pt idx="11">
                  <c:v>交通运输</c:v>
                </c:pt>
                <c:pt idx="12">
                  <c:v>电子</c:v>
                </c:pt>
                <c:pt idx="13">
                  <c:v>通信</c:v>
                </c:pt>
                <c:pt idx="14">
                  <c:v>商业贸易</c:v>
                </c:pt>
                <c:pt idx="15">
                  <c:v>汽车</c:v>
                </c:pt>
                <c:pt idx="16">
                  <c:v>国防军工</c:v>
                </c:pt>
                <c:pt idx="17">
                  <c:v>电力设备</c:v>
                </c:pt>
                <c:pt idx="18">
                  <c:v>机械</c:v>
                </c:pt>
                <c:pt idx="19">
                  <c:v>轻工制造</c:v>
                </c:pt>
                <c:pt idx="20">
                  <c:v>建筑材料</c:v>
                </c:pt>
                <c:pt idx="21">
                  <c:v>建筑</c:v>
                </c:pt>
                <c:pt idx="22">
                  <c:v>钢铁</c:v>
                </c:pt>
                <c:pt idx="23">
                  <c:v>电力及公用事业</c:v>
                </c:pt>
              </c:strCache>
            </c:strRef>
          </c:cat>
          <c:val>
            <c:numRef>
              <c:f>Sheet1!$J$21:$J$44</c:f>
              <c:numCache>
                <c:formatCode>General</c:formatCode>
                <c:ptCount val="24"/>
                <c:pt idx="0">
                  <c:v>398</c:v>
                </c:pt>
                <c:pt idx="1">
                  <c:v>650</c:v>
                </c:pt>
                <c:pt idx="2">
                  <c:v>597</c:v>
                </c:pt>
                <c:pt idx="3">
                  <c:v>335</c:v>
                </c:pt>
                <c:pt idx="4">
                  <c:v>175</c:v>
                </c:pt>
                <c:pt idx="5">
                  <c:v>680</c:v>
                </c:pt>
                <c:pt idx="6">
                  <c:v>818</c:v>
                </c:pt>
                <c:pt idx="7">
                  <c:v>292</c:v>
                </c:pt>
                <c:pt idx="8">
                  <c:v>976</c:v>
                </c:pt>
                <c:pt idx="9">
                  <c:v>331</c:v>
                </c:pt>
                <c:pt idx="10">
                  <c:v>498</c:v>
                </c:pt>
                <c:pt idx="11">
                  <c:v>255</c:v>
                </c:pt>
                <c:pt idx="12">
                  <c:v>763</c:v>
                </c:pt>
                <c:pt idx="13">
                  <c:v>471</c:v>
                </c:pt>
                <c:pt idx="14">
                  <c:v>341</c:v>
                </c:pt>
                <c:pt idx="15">
                  <c:v>584</c:v>
                </c:pt>
                <c:pt idx="16">
                  <c:v>279</c:v>
                </c:pt>
                <c:pt idx="17">
                  <c:v>583</c:v>
                </c:pt>
                <c:pt idx="18">
                  <c:v>766</c:v>
                </c:pt>
                <c:pt idx="19">
                  <c:v>530</c:v>
                </c:pt>
                <c:pt idx="20">
                  <c:v>199</c:v>
                </c:pt>
                <c:pt idx="21">
                  <c:v>369</c:v>
                </c:pt>
                <c:pt idx="22">
                  <c:v>332</c:v>
                </c:pt>
                <c:pt idx="23">
                  <c:v>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6-4591-B63F-591C020ED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21304544"/>
        <c:axId val="1106312864"/>
      </c:barChart>
      <c:catAx>
        <c:axId val="92130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各行业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6312864"/>
        <c:crosses val="autoZero"/>
        <c:auto val="1"/>
        <c:lblAlgn val="ctr"/>
        <c:lblOffset val="100"/>
        <c:noMultiLvlLbl val="0"/>
      </c:catAx>
      <c:valAx>
        <c:axId val="110631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研究报告数量（个）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13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2019.4.17 - 2019.5.17 </a:t>
            </a:r>
            <a:r>
              <a:rPr lang="zh-CN" altLang="zh-CN" sz="1800" b="0" i="0" baseline="0">
                <a:effectLst/>
              </a:rPr>
              <a:t>近一个月各行业研究报告总数</a:t>
            </a:r>
            <a:r>
              <a:rPr lang="zh-CN" altLang="en-US" sz="1800" b="0" i="0" baseline="0">
                <a:effectLst/>
              </a:rPr>
              <a:t>比较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Sheet1!$I$20</c:f>
              <c:strCache>
                <c:ptCount val="1"/>
                <c:pt idx="0">
                  <c:v>恒生聚源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Sheet1!$H$21:$H$44</c:f>
              <c:strCache>
                <c:ptCount val="24"/>
                <c:pt idx="0">
                  <c:v>房地产</c:v>
                </c:pt>
                <c:pt idx="1">
                  <c:v>计算机</c:v>
                </c:pt>
                <c:pt idx="2">
                  <c:v>化工</c:v>
                </c:pt>
                <c:pt idx="3">
                  <c:v>有色金属</c:v>
                </c:pt>
                <c:pt idx="4">
                  <c:v>农林牧渔</c:v>
                </c:pt>
                <c:pt idx="5">
                  <c:v>传媒</c:v>
                </c:pt>
                <c:pt idx="6">
                  <c:v>食品饮料</c:v>
                </c:pt>
                <c:pt idx="7">
                  <c:v>纺织服饰</c:v>
                </c:pt>
                <c:pt idx="8">
                  <c:v>医药</c:v>
                </c:pt>
                <c:pt idx="9">
                  <c:v>银行</c:v>
                </c:pt>
                <c:pt idx="10">
                  <c:v>非银行金融</c:v>
                </c:pt>
                <c:pt idx="11">
                  <c:v>交通运输</c:v>
                </c:pt>
                <c:pt idx="12">
                  <c:v>电子</c:v>
                </c:pt>
                <c:pt idx="13">
                  <c:v>通信</c:v>
                </c:pt>
                <c:pt idx="14">
                  <c:v>商业贸易</c:v>
                </c:pt>
                <c:pt idx="15">
                  <c:v>汽车</c:v>
                </c:pt>
                <c:pt idx="16">
                  <c:v>国防军工</c:v>
                </c:pt>
                <c:pt idx="17">
                  <c:v>电力设备</c:v>
                </c:pt>
                <c:pt idx="18">
                  <c:v>机械</c:v>
                </c:pt>
                <c:pt idx="19">
                  <c:v>轻工制造</c:v>
                </c:pt>
                <c:pt idx="20">
                  <c:v>建筑材料</c:v>
                </c:pt>
                <c:pt idx="21">
                  <c:v>建筑</c:v>
                </c:pt>
                <c:pt idx="22">
                  <c:v>钢铁</c:v>
                </c:pt>
                <c:pt idx="23">
                  <c:v>电力及公用事业</c:v>
                </c:pt>
              </c:strCache>
            </c:strRef>
          </c:cat>
          <c:val>
            <c:numRef>
              <c:f>Sheet1!$I$21:$I$44</c:f>
              <c:numCache>
                <c:formatCode>General</c:formatCode>
                <c:ptCount val="24"/>
                <c:pt idx="0">
                  <c:v>435</c:v>
                </c:pt>
                <c:pt idx="1">
                  <c:v>732</c:v>
                </c:pt>
                <c:pt idx="2">
                  <c:v>2616</c:v>
                </c:pt>
                <c:pt idx="3">
                  <c:v>1492</c:v>
                </c:pt>
                <c:pt idx="4">
                  <c:v>1974</c:v>
                </c:pt>
                <c:pt idx="5">
                  <c:v>526</c:v>
                </c:pt>
                <c:pt idx="6">
                  <c:v>792</c:v>
                </c:pt>
                <c:pt idx="7">
                  <c:v>345</c:v>
                </c:pt>
                <c:pt idx="8">
                  <c:v>1083</c:v>
                </c:pt>
                <c:pt idx="9">
                  <c:v>372</c:v>
                </c:pt>
                <c:pt idx="10">
                  <c:v>467</c:v>
                </c:pt>
                <c:pt idx="11">
                  <c:v>395</c:v>
                </c:pt>
                <c:pt idx="12">
                  <c:v>774</c:v>
                </c:pt>
                <c:pt idx="13">
                  <c:v>444</c:v>
                </c:pt>
                <c:pt idx="14">
                  <c:v>417</c:v>
                </c:pt>
                <c:pt idx="15">
                  <c:v>606</c:v>
                </c:pt>
                <c:pt idx="16">
                  <c:v>272</c:v>
                </c:pt>
                <c:pt idx="17">
                  <c:v>702</c:v>
                </c:pt>
                <c:pt idx="18">
                  <c:v>661</c:v>
                </c:pt>
                <c:pt idx="19">
                  <c:v>745</c:v>
                </c:pt>
                <c:pt idx="20">
                  <c:v>289</c:v>
                </c:pt>
                <c:pt idx="21">
                  <c:v>375</c:v>
                </c:pt>
                <c:pt idx="22">
                  <c:v>866</c:v>
                </c:pt>
                <c:pt idx="23">
                  <c:v>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9B-4929-BF3A-F69A162F620A}"/>
            </c:ext>
          </c:extLst>
        </c:ser>
        <c:ser>
          <c:idx val="1"/>
          <c:order val="1"/>
          <c:tx>
            <c:strRef>
              <c:f>Sheet1!$J$20</c:f>
              <c:strCache>
                <c:ptCount val="1"/>
                <c:pt idx="0">
                  <c:v>Wind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Sheet1!$H$21:$H$44</c:f>
              <c:strCache>
                <c:ptCount val="24"/>
                <c:pt idx="0">
                  <c:v>房地产</c:v>
                </c:pt>
                <c:pt idx="1">
                  <c:v>计算机</c:v>
                </c:pt>
                <c:pt idx="2">
                  <c:v>化工</c:v>
                </c:pt>
                <c:pt idx="3">
                  <c:v>有色金属</c:v>
                </c:pt>
                <c:pt idx="4">
                  <c:v>农林牧渔</c:v>
                </c:pt>
                <c:pt idx="5">
                  <c:v>传媒</c:v>
                </c:pt>
                <c:pt idx="6">
                  <c:v>食品饮料</c:v>
                </c:pt>
                <c:pt idx="7">
                  <c:v>纺织服饰</c:v>
                </c:pt>
                <c:pt idx="8">
                  <c:v>医药</c:v>
                </c:pt>
                <c:pt idx="9">
                  <c:v>银行</c:v>
                </c:pt>
                <c:pt idx="10">
                  <c:v>非银行金融</c:v>
                </c:pt>
                <c:pt idx="11">
                  <c:v>交通运输</c:v>
                </c:pt>
                <c:pt idx="12">
                  <c:v>电子</c:v>
                </c:pt>
                <c:pt idx="13">
                  <c:v>通信</c:v>
                </c:pt>
                <c:pt idx="14">
                  <c:v>商业贸易</c:v>
                </c:pt>
                <c:pt idx="15">
                  <c:v>汽车</c:v>
                </c:pt>
                <c:pt idx="16">
                  <c:v>国防军工</c:v>
                </c:pt>
                <c:pt idx="17">
                  <c:v>电力设备</c:v>
                </c:pt>
                <c:pt idx="18">
                  <c:v>机械</c:v>
                </c:pt>
                <c:pt idx="19">
                  <c:v>轻工制造</c:v>
                </c:pt>
                <c:pt idx="20">
                  <c:v>建筑材料</c:v>
                </c:pt>
                <c:pt idx="21">
                  <c:v>建筑</c:v>
                </c:pt>
                <c:pt idx="22">
                  <c:v>钢铁</c:v>
                </c:pt>
                <c:pt idx="23">
                  <c:v>电力及公用事业</c:v>
                </c:pt>
              </c:strCache>
            </c:strRef>
          </c:cat>
          <c:val>
            <c:numRef>
              <c:f>Sheet1!$J$21:$J$44</c:f>
              <c:numCache>
                <c:formatCode>General</c:formatCode>
                <c:ptCount val="24"/>
                <c:pt idx="0">
                  <c:v>398</c:v>
                </c:pt>
                <c:pt idx="1">
                  <c:v>650</c:v>
                </c:pt>
                <c:pt idx="2">
                  <c:v>597</c:v>
                </c:pt>
                <c:pt idx="3">
                  <c:v>335</c:v>
                </c:pt>
                <c:pt idx="4">
                  <c:v>175</c:v>
                </c:pt>
                <c:pt idx="5">
                  <c:v>680</c:v>
                </c:pt>
                <c:pt idx="6">
                  <c:v>818</c:v>
                </c:pt>
                <c:pt idx="7">
                  <c:v>292</c:v>
                </c:pt>
                <c:pt idx="8">
                  <c:v>976</c:v>
                </c:pt>
                <c:pt idx="9">
                  <c:v>331</c:v>
                </c:pt>
                <c:pt idx="10">
                  <c:v>498</c:v>
                </c:pt>
                <c:pt idx="11">
                  <c:v>255</c:v>
                </c:pt>
                <c:pt idx="12">
                  <c:v>763</c:v>
                </c:pt>
                <c:pt idx="13">
                  <c:v>471</c:v>
                </c:pt>
                <c:pt idx="14">
                  <c:v>341</c:v>
                </c:pt>
                <c:pt idx="15">
                  <c:v>584</c:v>
                </c:pt>
                <c:pt idx="16">
                  <c:v>279</c:v>
                </c:pt>
                <c:pt idx="17">
                  <c:v>583</c:v>
                </c:pt>
                <c:pt idx="18">
                  <c:v>766</c:v>
                </c:pt>
                <c:pt idx="19">
                  <c:v>530</c:v>
                </c:pt>
                <c:pt idx="20">
                  <c:v>199</c:v>
                </c:pt>
                <c:pt idx="21">
                  <c:v>369</c:v>
                </c:pt>
                <c:pt idx="22">
                  <c:v>332</c:v>
                </c:pt>
                <c:pt idx="23">
                  <c:v>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9B-4929-BF3A-F69A162F6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4109264"/>
        <c:axId val="976245952"/>
      </c:lineChart>
      <c:catAx>
        <c:axId val="1114109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各行业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6245952"/>
        <c:crosses val="autoZero"/>
        <c:auto val="1"/>
        <c:lblAlgn val="ctr"/>
        <c:lblOffset val="100"/>
        <c:noMultiLvlLbl val="0"/>
      </c:catAx>
      <c:valAx>
        <c:axId val="97624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研究报告总数（个）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410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528638</xdr:colOff>
      <xdr:row>21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313B834-C80D-467F-9EF6-BFAE65086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57150</xdr:rowOff>
    </xdr:from>
    <xdr:to>
      <xdr:col>8</xdr:col>
      <xdr:colOff>395289</xdr:colOff>
      <xdr:row>18</xdr:row>
      <xdr:rowOff>161926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15950B9-8F35-4ADC-8A90-F1499AB4B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214314</xdr:colOff>
      <xdr:row>19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3651337-2477-4F1F-9469-9127BF40F7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619126</xdr:colOff>
      <xdr:row>26</xdr:row>
      <xdr:rowOff>104774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D7ADB67-7775-4180-B953-7016ED5CBE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0B33-4662-4808-9BC7-31F509E68403}">
  <dimension ref="A1:L64"/>
  <sheetViews>
    <sheetView tabSelected="1" zoomScaleNormal="100" workbookViewId="0">
      <selection activeCell="E44" sqref="E44"/>
    </sheetView>
  </sheetViews>
  <sheetFormatPr defaultRowHeight="14.25" x14ac:dyDescent="0.2"/>
  <cols>
    <col min="1" max="1" width="17.25" style="1" bestFit="1" customWidth="1"/>
    <col min="2" max="2" width="13.375" style="1" customWidth="1"/>
    <col min="3" max="4" width="15" style="1" customWidth="1"/>
    <col min="5" max="5" width="12.75" style="1" bestFit="1" customWidth="1"/>
    <col min="6" max="6" width="14.375" style="1" customWidth="1"/>
    <col min="7" max="7" width="17" style="1" customWidth="1"/>
    <col min="8" max="8" width="22.125" style="1" customWidth="1"/>
    <col min="11" max="11" width="17.25" bestFit="1" customWidth="1"/>
  </cols>
  <sheetData>
    <row r="1" spans="1:8" x14ac:dyDescent="0.2">
      <c r="A1" s="9" t="s">
        <v>2</v>
      </c>
      <c r="B1" s="9"/>
      <c r="C1" s="9"/>
      <c r="E1" s="9" t="s">
        <v>2</v>
      </c>
      <c r="F1" s="9"/>
      <c r="G1" s="9"/>
    </row>
    <row r="2" spans="1:8" x14ac:dyDescent="0.2">
      <c r="A2" s="3"/>
      <c r="B2" s="3" t="s">
        <v>0</v>
      </c>
      <c r="C2" s="3" t="s">
        <v>1</v>
      </c>
      <c r="E2" s="2"/>
      <c r="F2" s="2" t="s">
        <v>0</v>
      </c>
      <c r="G2" s="2" t="s">
        <v>1</v>
      </c>
    </row>
    <row r="3" spans="1:8" x14ac:dyDescent="0.2">
      <c r="A3" s="3" t="s">
        <v>17</v>
      </c>
      <c r="B3" s="4">
        <v>17</v>
      </c>
      <c r="C3" s="4">
        <v>125</v>
      </c>
      <c r="E3" s="2" t="s">
        <v>18</v>
      </c>
      <c r="F3" s="4"/>
      <c r="G3" s="4">
        <v>8</v>
      </c>
    </row>
    <row r="4" spans="1:8" x14ac:dyDescent="0.2">
      <c r="A4" s="3" t="s">
        <v>16</v>
      </c>
      <c r="B4" s="4">
        <v>6</v>
      </c>
      <c r="C4" s="4">
        <v>537</v>
      </c>
      <c r="E4" s="2" t="s">
        <v>19</v>
      </c>
      <c r="F4" s="4"/>
      <c r="G4" s="4">
        <v>5</v>
      </c>
    </row>
    <row r="5" spans="1:8" x14ac:dyDescent="0.2">
      <c r="A5" s="3" t="s">
        <v>15</v>
      </c>
      <c r="B5" s="4">
        <v>1629</v>
      </c>
      <c r="C5" s="4">
        <v>1239</v>
      </c>
      <c r="E5" s="2" t="s">
        <v>20</v>
      </c>
      <c r="F5" s="4"/>
      <c r="G5" s="4">
        <v>8</v>
      </c>
    </row>
    <row r="6" spans="1:8" x14ac:dyDescent="0.2">
      <c r="A6" s="3" t="s">
        <v>14</v>
      </c>
      <c r="B6" s="4">
        <f>87*36-228-588-1116-14</f>
        <v>1186</v>
      </c>
      <c r="C6" s="4">
        <f>120*30-1025-870-722+6</f>
        <v>989</v>
      </c>
      <c r="E6" s="2" t="s">
        <v>21</v>
      </c>
      <c r="F6" s="4"/>
      <c r="G6" s="4">
        <f>23+30-6</f>
        <v>47</v>
      </c>
    </row>
    <row r="7" spans="1:8" x14ac:dyDescent="0.2">
      <c r="A7" s="3" t="s">
        <v>12</v>
      </c>
      <c r="B7" s="4">
        <v>1116</v>
      </c>
      <c r="C7" s="4">
        <v>1025</v>
      </c>
      <c r="E7" s="6" t="s">
        <v>22</v>
      </c>
      <c r="F7" s="4"/>
      <c r="G7" s="4">
        <f>6+30+30+30-8</f>
        <v>88</v>
      </c>
    </row>
    <row r="8" spans="1:8" x14ac:dyDescent="0.2">
      <c r="A8" s="3" t="s">
        <v>11</v>
      </c>
      <c r="B8" s="4">
        <v>588</v>
      </c>
      <c r="C8" s="4">
        <v>870</v>
      </c>
      <c r="E8" s="2" t="s">
        <v>23</v>
      </c>
      <c r="F8" s="4"/>
      <c r="G8" s="4">
        <f>8+30+30+30+30+30-3</f>
        <v>155</v>
      </c>
    </row>
    <row r="9" spans="1:8" x14ac:dyDescent="0.2">
      <c r="A9" s="3" t="s">
        <v>13</v>
      </c>
      <c r="B9" s="4">
        <v>288</v>
      </c>
      <c r="C9" s="4">
        <v>722</v>
      </c>
      <c r="E9" s="2" t="s">
        <v>24</v>
      </c>
      <c r="F9" s="4"/>
      <c r="G9" s="4">
        <f>3+30+30+30+9</f>
        <v>102</v>
      </c>
    </row>
    <row r="10" spans="1:8" x14ac:dyDescent="0.2">
      <c r="A10" s="7" t="s">
        <v>8</v>
      </c>
      <c r="B10" s="7">
        <f>SUM(B3:B9)</f>
        <v>4830</v>
      </c>
      <c r="C10" s="7">
        <f>SUM(C3:C9)</f>
        <v>5507</v>
      </c>
      <c r="E10" s="2" t="s">
        <v>25</v>
      </c>
      <c r="F10" s="4"/>
      <c r="G10" s="4">
        <f>30-9+30-2</f>
        <v>49</v>
      </c>
    </row>
    <row r="11" spans="1:8" x14ac:dyDescent="0.2">
      <c r="E11" s="2" t="s">
        <v>26</v>
      </c>
      <c r="F11" s="4"/>
      <c r="G11" s="4">
        <f>2+7</f>
        <v>9</v>
      </c>
      <c r="H11"/>
    </row>
    <row r="12" spans="1:8" x14ac:dyDescent="0.2">
      <c r="E12" s="2" t="s">
        <v>28</v>
      </c>
      <c r="F12" s="4"/>
      <c r="G12" s="4">
        <v>17</v>
      </c>
      <c r="H12"/>
    </row>
    <row r="13" spans="1:8" x14ac:dyDescent="0.2">
      <c r="A13" s="2"/>
      <c r="B13" s="2" t="s">
        <v>0</v>
      </c>
      <c r="C13" s="2" t="s">
        <v>1</v>
      </c>
      <c r="E13" s="2" t="s">
        <v>27</v>
      </c>
      <c r="F13" s="4"/>
      <c r="G13" s="4">
        <f>6+30+9</f>
        <v>45</v>
      </c>
      <c r="H13"/>
    </row>
    <row r="14" spans="1:8" x14ac:dyDescent="0.2">
      <c r="A14" s="2" t="s">
        <v>48</v>
      </c>
      <c r="B14" s="8">
        <f>3+4+10+27+27+30+9+2+4+5+3+2+2+3+10+4+3+14+11+26+2+3+2+12+4+14+16+6+1+3+2+1+1+2+6+5+1+11+4+18+30+1+8+18+9+20+10+26+18+11+6+5+16+6+5+1+9+23+11+2+13+19+39</f>
        <v>619</v>
      </c>
      <c r="C14" s="4">
        <f>10+17+20+37+2+11+44+53+2+28+5+8+17+12+7+4+7+28+13+2+7+24+23+57</f>
        <v>438</v>
      </c>
      <c r="E14" s="2" t="s">
        <v>29</v>
      </c>
      <c r="F14" s="4"/>
      <c r="G14" s="4">
        <f>30-9+3</f>
        <v>24</v>
      </c>
      <c r="H14"/>
    </row>
    <row r="15" spans="1:8" x14ac:dyDescent="0.2">
      <c r="A15" s="2" t="s">
        <v>74</v>
      </c>
      <c r="B15" s="4">
        <v>239</v>
      </c>
      <c r="C15" s="4"/>
      <c r="E15" s="2" t="s">
        <v>30</v>
      </c>
      <c r="F15" s="4"/>
      <c r="G15" s="4">
        <f>30-3+29</f>
        <v>56</v>
      </c>
      <c r="H15"/>
    </row>
    <row r="16" spans="1:8" x14ac:dyDescent="0.2">
      <c r="E16" s="2" t="s">
        <v>31</v>
      </c>
      <c r="F16" s="4"/>
      <c r="G16" s="4">
        <f>1+30+13</f>
        <v>44</v>
      </c>
      <c r="H16"/>
    </row>
    <row r="17" spans="1:12" x14ac:dyDescent="0.2">
      <c r="E17" s="7" t="s">
        <v>8</v>
      </c>
      <c r="F17" s="7"/>
      <c r="G17" s="7">
        <f>SUM(G3:G15)</f>
        <v>613</v>
      </c>
      <c r="H17"/>
    </row>
    <row r="19" spans="1:12" x14ac:dyDescent="0.2">
      <c r="A19" s="11" t="s">
        <v>10</v>
      </c>
      <c r="B19" s="11"/>
      <c r="C19" s="11"/>
      <c r="D19" s="11"/>
      <c r="E19" s="11"/>
      <c r="F19" s="11"/>
      <c r="H19" s="13" t="s">
        <v>50</v>
      </c>
      <c r="I19" s="13"/>
      <c r="J19" s="13"/>
    </row>
    <row r="20" spans="1:12" x14ac:dyDescent="0.2">
      <c r="A20" s="2"/>
      <c r="B20" s="10" t="s">
        <v>100</v>
      </c>
      <c r="C20" s="10"/>
      <c r="D20" s="2"/>
      <c r="E20" s="10" t="s">
        <v>1</v>
      </c>
      <c r="F20" s="10"/>
      <c r="H20" s="14" t="s">
        <v>98</v>
      </c>
      <c r="I20" s="15" t="s">
        <v>0</v>
      </c>
      <c r="J20" s="15" t="s">
        <v>1</v>
      </c>
    </row>
    <row r="21" spans="1:12" x14ac:dyDescent="0.2">
      <c r="A21" s="2"/>
      <c r="B21" s="4" t="s">
        <v>8</v>
      </c>
      <c r="C21" s="4" t="s">
        <v>9</v>
      </c>
      <c r="D21" s="4" t="s">
        <v>32</v>
      </c>
      <c r="E21" s="4" t="s">
        <v>8</v>
      </c>
      <c r="F21" s="4" t="s">
        <v>9</v>
      </c>
      <c r="H21" s="3" t="s">
        <v>49</v>
      </c>
      <c r="I21" s="12">
        <v>435</v>
      </c>
      <c r="J21" s="12">
        <v>398</v>
      </c>
    </row>
    <row r="22" spans="1:12" x14ac:dyDescent="0.2">
      <c r="A22" s="2" t="s">
        <v>3</v>
      </c>
      <c r="B22" s="4">
        <v>3263</v>
      </c>
      <c r="C22" s="4"/>
      <c r="D22" s="4"/>
      <c r="E22" s="4">
        <v>855</v>
      </c>
      <c r="F22" s="4"/>
      <c r="H22" s="3" t="s">
        <v>51</v>
      </c>
      <c r="I22" s="12">
        <v>732</v>
      </c>
      <c r="J22" s="12">
        <v>650</v>
      </c>
    </row>
    <row r="23" spans="1:12" x14ac:dyDescent="0.2">
      <c r="A23" s="2" t="s">
        <v>4</v>
      </c>
      <c r="B23" s="4">
        <v>1784</v>
      </c>
      <c r="C23" s="4"/>
      <c r="D23" s="4"/>
      <c r="E23" s="4">
        <v>1431</v>
      </c>
      <c r="F23" s="4"/>
      <c r="H23" s="3" t="s">
        <v>52</v>
      </c>
      <c r="I23" s="12">
        <v>2616</v>
      </c>
      <c r="J23" s="12">
        <v>597</v>
      </c>
    </row>
    <row r="24" spans="1:12" x14ac:dyDescent="0.2">
      <c r="A24" s="2" t="s">
        <v>5</v>
      </c>
      <c r="B24" s="4">
        <v>1203</v>
      </c>
      <c r="C24" s="4"/>
      <c r="D24" s="4"/>
      <c r="E24" s="4">
        <v>1229</v>
      </c>
      <c r="F24" s="4"/>
      <c r="H24" s="3" t="s">
        <v>53</v>
      </c>
      <c r="I24" s="12">
        <v>1492</v>
      </c>
      <c r="J24" s="12">
        <v>335</v>
      </c>
    </row>
    <row r="25" spans="1:12" x14ac:dyDescent="0.2">
      <c r="A25" s="2" t="s">
        <v>6</v>
      </c>
      <c r="B25" s="4">
        <v>4974</v>
      </c>
      <c r="C25" s="4"/>
      <c r="D25" s="4"/>
      <c r="E25" s="4">
        <v>3347</v>
      </c>
      <c r="F25" s="4"/>
      <c r="H25" s="3" t="s">
        <v>54</v>
      </c>
      <c r="I25" s="12">
        <v>1974</v>
      </c>
      <c r="J25" s="12">
        <v>175</v>
      </c>
    </row>
    <row r="26" spans="1:12" x14ac:dyDescent="0.2">
      <c r="A26" s="2" t="s">
        <v>7</v>
      </c>
      <c r="B26" s="4">
        <v>9815</v>
      </c>
      <c r="C26" s="4"/>
      <c r="D26" s="4"/>
      <c r="E26" s="4" t="s">
        <v>33</v>
      </c>
      <c r="F26" s="4"/>
      <c r="H26" s="3" t="s">
        <v>55</v>
      </c>
      <c r="I26" s="12">
        <v>526</v>
      </c>
      <c r="J26" s="12">
        <v>680</v>
      </c>
    </row>
    <row r="27" spans="1:12" x14ac:dyDescent="0.2">
      <c r="A27" s="2" t="s">
        <v>34</v>
      </c>
      <c r="B27" s="4">
        <v>5904</v>
      </c>
      <c r="C27" s="4"/>
      <c r="D27" s="4"/>
      <c r="E27" s="4" t="s">
        <v>33</v>
      </c>
      <c r="F27" s="4"/>
      <c r="H27" s="3" t="s">
        <v>56</v>
      </c>
      <c r="I27" s="12">
        <v>792</v>
      </c>
      <c r="J27" s="12">
        <v>818</v>
      </c>
    </row>
    <row r="28" spans="1:12" x14ac:dyDescent="0.2">
      <c r="A28" s="2" t="s">
        <v>35</v>
      </c>
      <c r="B28" s="4">
        <v>316</v>
      </c>
      <c r="C28" s="4"/>
      <c r="D28" s="4"/>
      <c r="E28" s="4">
        <v>421</v>
      </c>
      <c r="F28" s="4"/>
      <c r="H28" s="3" t="s">
        <v>57</v>
      </c>
      <c r="I28" s="12">
        <v>345</v>
      </c>
      <c r="J28" s="12">
        <v>292</v>
      </c>
      <c r="L28" s="1"/>
    </row>
    <row r="29" spans="1:12" x14ac:dyDescent="0.2">
      <c r="A29" s="2" t="s">
        <v>36</v>
      </c>
      <c r="B29" s="4">
        <v>23</v>
      </c>
      <c r="C29" s="4"/>
      <c r="D29" s="4"/>
      <c r="E29" s="4">
        <v>16</v>
      </c>
      <c r="F29" s="4"/>
      <c r="H29" s="3" t="s">
        <v>58</v>
      </c>
      <c r="I29" s="12">
        <v>1083</v>
      </c>
      <c r="J29" s="12">
        <v>976</v>
      </c>
    </row>
    <row r="30" spans="1:12" x14ac:dyDescent="0.2">
      <c r="A30" s="2" t="s">
        <v>37</v>
      </c>
      <c r="B30" s="4">
        <v>1146</v>
      </c>
      <c r="C30" s="4"/>
      <c r="D30" s="4"/>
      <c r="E30" s="4"/>
      <c r="F30" s="4"/>
      <c r="H30" s="3" t="s">
        <v>59</v>
      </c>
      <c r="I30" s="12">
        <v>372</v>
      </c>
      <c r="J30" s="12">
        <v>331</v>
      </c>
    </row>
    <row r="31" spans="1:12" x14ac:dyDescent="0.2">
      <c r="A31" s="2" t="s">
        <v>38</v>
      </c>
      <c r="B31" s="4">
        <v>152</v>
      </c>
      <c r="C31" s="4"/>
      <c r="D31" s="4"/>
      <c r="E31" s="4"/>
      <c r="F31" s="4"/>
      <c r="H31" s="3" t="s">
        <v>60</v>
      </c>
      <c r="I31" s="12">
        <v>467</v>
      </c>
      <c r="J31" s="12">
        <v>498</v>
      </c>
    </row>
    <row r="32" spans="1:12" x14ac:dyDescent="0.2">
      <c r="A32" s="2" t="s">
        <v>39</v>
      </c>
      <c r="B32" s="4">
        <v>869</v>
      </c>
      <c r="C32" s="4"/>
      <c r="D32" s="4"/>
      <c r="E32" s="4"/>
      <c r="F32" s="4"/>
      <c r="H32" s="3" t="s">
        <v>61</v>
      </c>
      <c r="I32" s="12">
        <v>395</v>
      </c>
      <c r="J32" s="12">
        <v>255</v>
      </c>
    </row>
    <row r="33" spans="1:10" x14ac:dyDescent="0.2">
      <c r="A33" s="2" t="s">
        <v>40</v>
      </c>
      <c r="B33" s="4">
        <v>208</v>
      </c>
      <c r="C33" s="4"/>
      <c r="D33" s="4"/>
      <c r="E33" s="4">
        <v>109</v>
      </c>
      <c r="F33" s="4"/>
      <c r="H33" s="3" t="s">
        <v>62</v>
      </c>
      <c r="I33" s="12">
        <v>774</v>
      </c>
      <c r="J33" s="12">
        <v>763</v>
      </c>
    </row>
    <row r="34" spans="1:10" x14ac:dyDescent="0.2">
      <c r="A34" s="2" t="s">
        <v>41</v>
      </c>
      <c r="B34" s="4">
        <v>324</v>
      </c>
      <c r="C34" s="4"/>
      <c r="D34" s="4"/>
      <c r="E34" s="4"/>
      <c r="F34" s="4"/>
      <c r="H34" s="3" t="s">
        <v>63</v>
      </c>
      <c r="I34" s="12">
        <v>444</v>
      </c>
      <c r="J34" s="12">
        <v>471</v>
      </c>
    </row>
    <row r="35" spans="1:10" x14ac:dyDescent="0.2">
      <c r="A35" s="2" t="s">
        <v>42</v>
      </c>
      <c r="B35" s="4">
        <v>12</v>
      </c>
      <c r="C35" s="4"/>
      <c r="D35" s="4"/>
      <c r="E35" s="4"/>
      <c r="F35" s="4"/>
      <c r="H35" s="3" t="s">
        <v>64</v>
      </c>
      <c r="I35" s="12">
        <v>417</v>
      </c>
      <c r="J35" s="12">
        <v>341</v>
      </c>
    </row>
    <row r="36" spans="1:10" x14ac:dyDescent="0.2">
      <c r="A36" s="2" t="s">
        <v>43</v>
      </c>
      <c r="B36" s="4">
        <v>685</v>
      </c>
      <c r="C36" s="4"/>
      <c r="D36" s="4"/>
      <c r="E36" s="4"/>
      <c r="F36" s="4"/>
      <c r="H36" s="3" t="s">
        <v>65</v>
      </c>
      <c r="I36" s="12">
        <v>606</v>
      </c>
      <c r="J36" s="12">
        <v>584</v>
      </c>
    </row>
    <row r="37" spans="1:10" x14ac:dyDescent="0.2">
      <c r="A37" s="2" t="s">
        <v>44</v>
      </c>
      <c r="B37" s="4"/>
      <c r="C37" s="4"/>
      <c r="D37" s="4"/>
      <c r="E37" s="4">
        <v>497</v>
      </c>
      <c r="F37" s="4"/>
      <c r="H37" s="3" t="s">
        <v>66</v>
      </c>
      <c r="I37" s="12">
        <v>272</v>
      </c>
      <c r="J37" s="12">
        <v>279</v>
      </c>
    </row>
    <row r="38" spans="1:10" x14ac:dyDescent="0.2">
      <c r="A38" s="2" t="s">
        <v>45</v>
      </c>
      <c r="B38" s="4"/>
      <c r="C38" s="4"/>
      <c r="D38" s="4"/>
      <c r="E38" s="4">
        <v>1053</v>
      </c>
      <c r="F38" s="4"/>
      <c r="H38" s="3" t="s">
        <v>67</v>
      </c>
      <c r="I38" s="12">
        <v>702</v>
      </c>
      <c r="J38" s="12">
        <v>583</v>
      </c>
    </row>
    <row r="39" spans="1:10" x14ac:dyDescent="0.2">
      <c r="A39" s="2" t="s">
        <v>46</v>
      </c>
      <c r="B39" s="4"/>
      <c r="C39" s="4"/>
      <c r="D39" s="4"/>
      <c r="E39" s="4">
        <v>532</v>
      </c>
      <c r="F39" s="4"/>
      <c r="H39" s="3" t="s">
        <v>68</v>
      </c>
      <c r="I39" s="12">
        <v>661</v>
      </c>
      <c r="J39" s="12">
        <v>766</v>
      </c>
    </row>
    <row r="40" spans="1:10" x14ac:dyDescent="0.2">
      <c r="A40" s="2" t="s">
        <v>47</v>
      </c>
      <c r="B40" s="4"/>
      <c r="C40" s="4"/>
      <c r="D40" s="4"/>
      <c r="E40" s="4">
        <v>19</v>
      </c>
      <c r="F40" s="4"/>
      <c r="H40" s="3" t="s">
        <v>69</v>
      </c>
      <c r="I40" s="12">
        <v>745</v>
      </c>
      <c r="J40" s="12">
        <v>530</v>
      </c>
    </row>
    <row r="41" spans="1:10" x14ac:dyDescent="0.2">
      <c r="A41" s="4" t="s">
        <v>8</v>
      </c>
      <c r="B41" s="4"/>
      <c r="C41" s="5"/>
      <c r="D41" s="4"/>
      <c r="E41" s="4"/>
      <c r="F41" s="5"/>
      <c r="H41" s="3" t="s">
        <v>70</v>
      </c>
      <c r="I41" s="12">
        <v>289</v>
      </c>
      <c r="J41" s="12">
        <v>199</v>
      </c>
    </row>
    <row r="42" spans="1:10" x14ac:dyDescent="0.2">
      <c r="H42" s="3" t="s">
        <v>71</v>
      </c>
      <c r="I42" s="12">
        <v>375</v>
      </c>
      <c r="J42" s="12">
        <v>369</v>
      </c>
    </row>
    <row r="43" spans="1:10" x14ac:dyDescent="0.2">
      <c r="A43" s="13" t="s">
        <v>99</v>
      </c>
      <c r="B43" s="13"/>
      <c r="C43" s="13"/>
      <c r="H43" s="3" t="s">
        <v>72</v>
      </c>
      <c r="I43" s="12">
        <v>866</v>
      </c>
      <c r="J43" s="12">
        <v>332</v>
      </c>
    </row>
    <row r="44" spans="1:10" x14ac:dyDescent="0.2">
      <c r="A44" s="17"/>
      <c r="B44" s="17" t="s">
        <v>100</v>
      </c>
      <c r="C44" s="17" t="s">
        <v>101</v>
      </c>
      <c r="H44" s="3" t="s">
        <v>73</v>
      </c>
      <c r="I44" s="12">
        <v>546</v>
      </c>
      <c r="J44" s="12">
        <v>555</v>
      </c>
    </row>
    <row r="45" spans="1:10" x14ac:dyDescent="0.2">
      <c r="A45" s="3" t="s">
        <v>3</v>
      </c>
      <c r="B45" s="4">
        <v>3263</v>
      </c>
      <c r="C45" s="4">
        <v>855</v>
      </c>
    </row>
    <row r="46" spans="1:10" x14ac:dyDescent="0.2">
      <c r="A46" s="3" t="s">
        <v>4</v>
      </c>
      <c r="B46" s="4">
        <v>1784</v>
      </c>
      <c r="C46" s="4">
        <v>1431</v>
      </c>
    </row>
    <row r="47" spans="1:10" x14ac:dyDescent="0.2">
      <c r="A47" s="3" t="s">
        <v>5</v>
      </c>
      <c r="B47" s="4">
        <v>1203</v>
      </c>
      <c r="C47" s="4">
        <v>1229</v>
      </c>
    </row>
    <row r="48" spans="1:10" x14ac:dyDescent="0.2">
      <c r="A48" s="3" t="s">
        <v>6</v>
      </c>
      <c r="B48" s="4">
        <v>4974</v>
      </c>
      <c r="C48" s="4">
        <v>3347</v>
      </c>
    </row>
    <row r="49" spans="1:3" x14ac:dyDescent="0.2">
      <c r="A49" s="3" t="s">
        <v>7</v>
      </c>
      <c r="B49" s="4">
        <v>9815</v>
      </c>
      <c r="C49" s="4" t="s">
        <v>33</v>
      </c>
    </row>
    <row r="50" spans="1:3" x14ac:dyDescent="0.2">
      <c r="A50" s="3" t="s">
        <v>34</v>
      </c>
      <c r="B50" s="4">
        <v>5904</v>
      </c>
      <c r="C50" s="4" t="s">
        <v>33</v>
      </c>
    </row>
    <row r="51" spans="1:3" x14ac:dyDescent="0.2">
      <c r="A51" s="3" t="s">
        <v>35</v>
      </c>
      <c r="B51" s="4">
        <v>316</v>
      </c>
      <c r="C51" s="4">
        <v>421</v>
      </c>
    </row>
    <row r="52" spans="1:3" x14ac:dyDescent="0.2">
      <c r="A52" s="3" t="s">
        <v>36</v>
      </c>
      <c r="B52" s="4">
        <v>23</v>
      </c>
      <c r="C52" s="4">
        <v>16</v>
      </c>
    </row>
    <row r="53" spans="1:3" x14ac:dyDescent="0.2">
      <c r="A53" s="3" t="s">
        <v>37</v>
      </c>
      <c r="B53" s="4">
        <v>1146</v>
      </c>
      <c r="C53" s="5"/>
    </row>
    <row r="54" spans="1:3" x14ac:dyDescent="0.2">
      <c r="A54" s="3" t="s">
        <v>38</v>
      </c>
      <c r="B54" s="4">
        <v>152</v>
      </c>
      <c r="C54" s="5"/>
    </row>
    <row r="55" spans="1:3" x14ac:dyDescent="0.2">
      <c r="A55" s="3" t="s">
        <v>39</v>
      </c>
      <c r="B55" s="4">
        <v>869</v>
      </c>
      <c r="C55" s="5"/>
    </row>
    <row r="56" spans="1:3" x14ac:dyDescent="0.2">
      <c r="A56" s="3" t="s">
        <v>40</v>
      </c>
      <c r="B56" s="4">
        <v>208</v>
      </c>
      <c r="C56" s="4">
        <v>109</v>
      </c>
    </row>
    <row r="57" spans="1:3" x14ac:dyDescent="0.2">
      <c r="A57" s="3" t="s">
        <v>41</v>
      </c>
      <c r="B57" s="4">
        <v>324</v>
      </c>
      <c r="C57" s="5"/>
    </row>
    <row r="58" spans="1:3" x14ac:dyDescent="0.2">
      <c r="A58" s="3" t="s">
        <v>42</v>
      </c>
      <c r="B58" s="4">
        <v>12</v>
      </c>
      <c r="C58" s="5"/>
    </row>
    <row r="59" spans="1:3" x14ac:dyDescent="0.2">
      <c r="A59" s="3" t="s">
        <v>43</v>
      </c>
      <c r="B59" s="4">
        <v>685</v>
      </c>
      <c r="C59" s="5"/>
    </row>
    <row r="60" spans="1:3" x14ac:dyDescent="0.2">
      <c r="A60" s="3" t="s">
        <v>44</v>
      </c>
      <c r="B60" s="5"/>
      <c r="C60" s="4">
        <v>497</v>
      </c>
    </row>
    <row r="61" spans="1:3" x14ac:dyDescent="0.2">
      <c r="A61" s="3" t="s">
        <v>45</v>
      </c>
      <c r="B61" s="5"/>
      <c r="C61" s="4">
        <v>1053</v>
      </c>
    </row>
    <row r="62" spans="1:3" x14ac:dyDescent="0.2">
      <c r="A62" s="3" t="s">
        <v>46</v>
      </c>
      <c r="B62" s="5"/>
      <c r="C62" s="4">
        <v>532</v>
      </c>
    </row>
    <row r="63" spans="1:3" x14ac:dyDescent="0.2">
      <c r="A63" s="3" t="s">
        <v>47</v>
      </c>
      <c r="B63" s="5"/>
      <c r="C63" s="4">
        <v>19</v>
      </c>
    </row>
    <row r="64" spans="1:3" x14ac:dyDescent="0.2">
      <c r="A64" s="16" t="s">
        <v>8</v>
      </c>
    </row>
  </sheetData>
  <mergeCells count="7">
    <mergeCell ref="H19:J19"/>
    <mergeCell ref="A1:C1"/>
    <mergeCell ref="A43:C43"/>
    <mergeCell ref="B20:C20"/>
    <mergeCell ref="E20:F20"/>
    <mergeCell ref="A19:F19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ABF1-8E41-45D4-811A-71C85FF7CB00}">
  <dimension ref="A1"/>
  <sheetViews>
    <sheetView workbookViewId="0">
      <selection activeCell="F26" sqref="F2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9626-ABEB-4644-8F83-EADDD4CE173B}">
  <dimension ref="A1:F14"/>
  <sheetViews>
    <sheetView topLeftCell="C1" workbookViewId="0">
      <selection activeCell="C8" sqref="C8"/>
    </sheetView>
  </sheetViews>
  <sheetFormatPr defaultRowHeight="14.25" x14ac:dyDescent="0.2"/>
  <cols>
    <col min="2" max="2" width="84.875" bestFit="1" customWidth="1"/>
    <col min="3" max="3" width="50.375" bestFit="1" customWidth="1"/>
    <col min="4" max="4" width="54.5" bestFit="1" customWidth="1"/>
    <col min="6" max="6" width="84.375" bestFit="1" customWidth="1"/>
  </cols>
  <sheetData>
    <row r="1" spans="1:6" x14ac:dyDescent="0.2">
      <c r="A1" s="1" t="s">
        <v>75</v>
      </c>
      <c r="B1" s="1" t="s">
        <v>76</v>
      </c>
      <c r="C1" s="1" t="s">
        <v>0</v>
      </c>
      <c r="D1" s="1" t="s">
        <v>1</v>
      </c>
      <c r="E1" s="1"/>
      <c r="F1" s="1"/>
    </row>
    <row r="2" spans="1:6" x14ac:dyDescent="0.2">
      <c r="A2" s="1">
        <v>1</v>
      </c>
      <c r="B2" s="1" t="s">
        <v>77</v>
      </c>
      <c r="C2" s="1"/>
      <c r="D2" s="1" t="s">
        <v>78</v>
      </c>
      <c r="E2" s="1"/>
      <c r="F2" s="1"/>
    </row>
    <row r="3" spans="1:6" x14ac:dyDescent="0.2">
      <c r="A3" s="1">
        <v>2</v>
      </c>
      <c r="B3" s="1" t="s">
        <v>79</v>
      </c>
      <c r="C3" s="1"/>
      <c r="D3" s="1" t="s">
        <v>80</v>
      </c>
      <c r="E3" s="1"/>
      <c r="F3" s="1"/>
    </row>
    <row r="4" spans="1:6" x14ac:dyDescent="0.2">
      <c r="A4" s="1">
        <v>3</v>
      </c>
      <c r="B4" s="1" t="s">
        <v>81</v>
      </c>
      <c r="C4" s="1" t="s">
        <v>83</v>
      </c>
      <c r="D4" s="1" t="s">
        <v>82</v>
      </c>
      <c r="E4" s="1"/>
      <c r="F4" s="1"/>
    </row>
    <row r="5" spans="1:6" x14ac:dyDescent="0.2">
      <c r="A5" s="1">
        <v>4</v>
      </c>
      <c r="B5" s="1" t="s">
        <v>84</v>
      </c>
      <c r="C5" s="1"/>
      <c r="D5" s="1" t="s">
        <v>85</v>
      </c>
      <c r="E5" s="1"/>
    </row>
    <row r="6" spans="1:6" x14ac:dyDescent="0.2">
      <c r="A6" s="1">
        <v>5</v>
      </c>
      <c r="B6" s="1" t="s">
        <v>86</v>
      </c>
      <c r="C6" s="1"/>
      <c r="D6" s="1" t="s">
        <v>87</v>
      </c>
      <c r="E6" s="1"/>
      <c r="F6" s="1"/>
    </row>
    <row r="7" spans="1:6" x14ac:dyDescent="0.2">
      <c r="A7" s="1">
        <v>6</v>
      </c>
      <c r="B7" s="1" t="s">
        <v>88</v>
      </c>
      <c r="C7" s="1"/>
      <c r="D7" s="1" t="s">
        <v>87</v>
      </c>
      <c r="E7" s="1"/>
      <c r="F7" s="1"/>
    </row>
    <row r="8" spans="1:6" x14ac:dyDescent="0.2">
      <c r="A8" s="1">
        <v>7</v>
      </c>
      <c r="B8" s="1" t="s">
        <v>89</v>
      </c>
      <c r="C8" s="1" t="s">
        <v>91</v>
      </c>
      <c r="D8" s="1"/>
      <c r="E8" s="1"/>
      <c r="F8" s="1"/>
    </row>
    <row r="9" spans="1:6" x14ac:dyDescent="0.2">
      <c r="A9" s="1">
        <v>8</v>
      </c>
      <c r="B9" s="1" t="s">
        <v>92</v>
      </c>
      <c r="C9" s="1" t="s">
        <v>91</v>
      </c>
      <c r="D9" s="1"/>
      <c r="E9" s="1"/>
      <c r="F9" s="1"/>
    </row>
    <row r="10" spans="1:6" x14ac:dyDescent="0.2">
      <c r="A10" s="1">
        <v>9</v>
      </c>
      <c r="B10" s="1" t="s">
        <v>94</v>
      </c>
      <c r="C10" s="1" t="s">
        <v>90</v>
      </c>
      <c r="D10" s="1"/>
      <c r="E10" s="1"/>
      <c r="F10" s="1"/>
    </row>
    <row r="11" spans="1:6" x14ac:dyDescent="0.2">
      <c r="A11" s="1">
        <v>10</v>
      </c>
      <c r="B11" s="1" t="s">
        <v>95</v>
      </c>
      <c r="C11" s="1" t="s">
        <v>96</v>
      </c>
      <c r="D11" s="1" t="s">
        <v>97</v>
      </c>
      <c r="E11" s="1"/>
      <c r="F11" s="1"/>
    </row>
    <row r="14" spans="1:6" x14ac:dyDescent="0.2">
      <c r="B14" s="1" t="s">
        <v>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0419-50DA-4917-BB5D-382ED62DAA7C}">
  <dimension ref="A1"/>
  <sheetViews>
    <sheetView workbookViewId="0">
      <selection activeCell="L11" sqref="L1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6873-72FC-4EEB-B051-9122D333EE62}">
  <dimension ref="A1"/>
  <sheetViews>
    <sheetView workbookViewId="0">
      <selection activeCell="G28" sqref="G2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1841-3D1C-41B8-A124-FCF4133C4EA8}">
  <dimension ref="A1"/>
  <sheetViews>
    <sheetView workbookViewId="0">
      <selection activeCell="M20" sqref="M20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Sheet5</vt:lpstr>
      <vt:lpstr>恒生聚源和Wind数据库的更新速度比较</vt:lpstr>
      <vt:lpstr>近一个月各行业研究报告总数（柱状图）</vt:lpstr>
      <vt:lpstr>近一个月各行业研究报告总数（折线图）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2019-05-17T09:28:02Z</dcterms:created>
  <dcterms:modified xsi:type="dcterms:W3CDTF">2019-05-20T09:20:22Z</dcterms:modified>
</cp:coreProperties>
</file>