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量化交易资料\"/>
    </mc:Choice>
  </mc:AlternateContent>
  <xr:revisionPtr revIDLastSave="0" documentId="13_ncr:1_{CFFAD809-9705-4CCB-979B-4DFF18BA197A}" xr6:coauthVersionLast="43" xr6:coauthVersionMax="43" xr10:uidLastSave="{00000000-0000-0000-0000-000000000000}"/>
  <bookViews>
    <workbookView xWindow="600" yWindow="13005" windowWidth="26175" windowHeight="16665" activeTab="4" xr2:uid="{31BADB02-2B4E-4DFE-A0BF-FDA99BBBF197}"/>
  </bookViews>
  <sheets>
    <sheet name="五月" sheetId="2" r:id="rId1"/>
    <sheet name="六月" sheetId="3" r:id="rId2"/>
    <sheet name="Sheet1" sheetId="6" r:id="rId3"/>
    <sheet name="七月" sheetId="4" r:id="rId4"/>
    <sheet name="八月" sheetId="5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19" i="4" l="1"/>
  <c r="C10" i="5" l="1"/>
  <c r="B23" i="3"/>
  <c r="B12" i="5" l="1"/>
  <c r="B21" i="4"/>
  <c r="B16" i="4"/>
  <c r="B25" i="3"/>
  <c r="B20" i="3"/>
  <c r="C19" i="2" l="1"/>
  <c r="B25" i="2"/>
  <c r="B24" i="2"/>
  <c r="B26" i="2" s="1"/>
  <c r="B23" i="2"/>
  <c r="D23" i="2"/>
  <c r="D18" i="2"/>
  <c r="E34" i="6"/>
  <c r="B19" i="2"/>
  <c r="E30" i="6" l="1"/>
  <c r="E31" i="6" s="1"/>
  <c r="E32" i="6" s="1"/>
  <c r="E33" i="6" s="1"/>
  <c r="E21" i="6"/>
  <c r="E22" i="6" s="1"/>
  <c r="E23" i="6" s="1"/>
  <c r="E24" i="6" s="1"/>
  <c r="E5" i="6"/>
  <c r="E6" i="6" s="1"/>
  <c r="E7" i="6" s="1"/>
  <c r="E8" i="6" s="1"/>
  <c r="E9" i="6" s="1"/>
  <c r="E10" i="6" s="1"/>
  <c r="E11" i="6" s="1"/>
  <c r="E12" i="6" s="1"/>
  <c r="E13" i="6" s="1"/>
  <c r="E14" i="6" s="1"/>
  <c r="E15" i="6" s="1"/>
  <c r="E16" i="6" s="1"/>
  <c r="E17" i="6" s="1"/>
  <c r="E18" i="6" s="1"/>
  <c r="E25" i="6" l="1"/>
  <c r="E26" i="6" s="1"/>
  <c r="E27" i="6" s="1"/>
  <c r="B16" i="2"/>
  <c r="B17" i="5"/>
  <c r="B14" i="5"/>
</calcChain>
</file>

<file path=xl/sharedStrings.xml><?xml version="1.0" encoding="utf-8"?>
<sst xmlns="http://schemas.openxmlformats.org/spreadsheetml/2006/main" count="174" uniqueCount="120">
  <si>
    <t>Sun</t>
    <phoneticPr fontId="2" type="noConversion"/>
  </si>
  <si>
    <t>Mon</t>
    <phoneticPr fontId="2" type="noConversion"/>
  </si>
  <si>
    <t>Tue</t>
    <phoneticPr fontId="2" type="noConversion"/>
  </si>
  <si>
    <t>Wed</t>
    <phoneticPr fontId="2" type="noConversion"/>
  </si>
  <si>
    <t>Thu</t>
    <phoneticPr fontId="2" type="noConversion"/>
  </si>
  <si>
    <t>Fri</t>
    <phoneticPr fontId="2" type="noConversion"/>
  </si>
  <si>
    <t>Sat</t>
    <phoneticPr fontId="2" type="noConversion"/>
  </si>
  <si>
    <t>五月</t>
    <phoneticPr fontId="2" type="noConversion"/>
  </si>
  <si>
    <t>六月</t>
    <phoneticPr fontId="2" type="noConversion"/>
  </si>
  <si>
    <t>七月</t>
    <phoneticPr fontId="2" type="noConversion"/>
  </si>
  <si>
    <t>八月</t>
    <phoneticPr fontId="2" type="noConversion"/>
  </si>
  <si>
    <t>5.15 - 8.16 Calendar</t>
    <phoneticPr fontId="2" type="noConversion"/>
  </si>
  <si>
    <t>关于恒生聚源研究报告质量的调研</t>
    <phoneticPr fontId="2" type="noConversion"/>
  </si>
  <si>
    <t>RQBeta归因资料整理</t>
    <phoneticPr fontId="2" type="noConversion"/>
  </si>
  <si>
    <t>回购业务说明</t>
    <phoneticPr fontId="2" type="noConversion"/>
  </si>
  <si>
    <t>1. Excel表格更新
2. 首誉光控归因报告及其详细</t>
    <phoneticPr fontId="2" type="noConversion"/>
  </si>
  <si>
    <t>关于市面上数据终端的资产详情页面的调研报告</t>
    <phoneticPr fontId="2" type="noConversion"/>
  </si>
  <si>
    <t>AMS交互和前端展示问题梳理</t>
    <phoneticPr fontId="2" type="noConversion"/>
  </si>
  <si>
    <t>AMS用户说明</t>
    <phoneticPr fontId="2" type="noConversion"/>
  </si>
  <si>
    <t>米筐AMS业绩归因模型说明</t>
    <phoneticPr fontId="2" type="noConversion"/>
  </si>
  <si>
    <t>AMS全周期策略平台采购（补充）</t>
    <phoneticPr fontId="2" type="noConversion"/>
  </si>
  <si>
    <t>AMS用户说明（修改）</t>
    <phoneticPr fontId="2" type="noConversion"/>
  </si>
  <si>
    <t>下午请假</t>
    <phoneticPr fontId="2" type="noConversion"/>
  </si>
  <si>
    <t>出勤工作日：</t>
    <phoneticPr fontId="2" type="noConversion"/>
  </si>
  <si>
    <t>未出勤工作日:</t>
    <phoneticPr fontId="2" type="noConversion"/>
  </si>
  <si>
    <t>本月工作日总数：</t>
    <phoneticPr fontId="2" type="noConversion"/>
  </si>
  <si>
    <t>买挂钩</t>
    <phoneticPr fontId="2" type="noConversion"/>
  </si>
  <si>
    <t>洗衣服</t>
    <phoneticPr fontId="2" type="noConversion"/>
  </si>
  <si>
    <t>挂夹子灯</t>
    <phoneticPr fontId="2" type="noConversion"/>
  </si>
  <si>
    <t>擦桌子、灶台、化妆台</t>
    <phoneticPr fontId="2" type="noConversion"/>
  </si>
  <si>
    <t>整理床铺</t>
    <phoneticPr fontId="2" type="noConversion"/>
  </si>
  <si>
    <t>扫地</t>
    <phoneticPr fontId="2" type="noConversion"/>
  </si>
  <si>
    <t>擦地</t>
    <phoneticPr fontId="2" type="noConversion"/>
  </si>
  <si>
    <t>洗厕所</t>
    <phoneticPr fontId="2" type="noConversion"/>
  </si>
  <si>
    <t>Seq#</t>
    <phoneticPr fontId="2" type="noConversion"/>
  </si>
  <si>
    <t>Task</t>
    <phoneticPr fontId="2" type="noConversion"/>
  </si>
  <si>
    <t>Time Duration</t>
    <phoneticPr fontId="2" type="noConversion"/>
  </si>
  <si>
    <t>涂指甲</t>
    <phoneticPr fontId="2" type="noConversion"/>
  </si>
  <si>
    <t>吹头发、护肤</t>
    <phoneticPr fontId="2" type="noConversion"/>
  </si>
  <si>
    <t>下班</t>
    <phoneticPr fontId="2" type="noConversion"/>
  </si>
  <si>
    <t>坐地铁回家</t>
    <phoneticPr fontId="2" type="noConversion"/>
  </si>
  <si>
    <t>吃饭</t>
    <phoneticPr fontId="2" type="noConversion"/>
  </si>
  <si>
    <t>挂衣服</t>
    <phoneticPr fontId="2" type="noConversion"/>
  </si>
  <si>
    <t>Finished Time</t>
    <phoneticPr fontId="2" type="noConversion"/>
  </si>
  <si>
    <t>上班</t>
    <phoneticPr fontId="2" type="noConversion"/>
  </si>
  <si>
    <t>出门</t>
    <phoneticPr fontId="2" type="noConversion"/>
  </si>
  <si>
    <t>起床</t>
    <phoneticPr fontId="2" type="noConversion"/>
  </si>
  <si>
    <t>到虾馆</t>
    <phoneticPr fontId="2" type="noConversion"/>
  </si>
  <si>
    <t>钓虾结束</t>
    <phoneticPr fontId="2" type="noConversion"/>
  </si>
  <si>
    <t>吃虾</t>
    <phoneticPr fontId="2" type="noConversion"/>
  </si>
  <si>
    <t>回家</t>
    <phoneticPr fontId="2" type="noConversion"/>
  </si>
  <si>
    <t>洗澡洗头</t>
    <phoneticPr fontId="2" type="noConversion"/>
  </si>
  <si>
    <t>1. AMS测试环境前端Bug
2. Markdown 学习整理</t>
    <phoneticPr fontId="2" type="noConversion"/>
  </si>
  <si>
    <t>吃完早饭</t>
    <phoneticPr fontId="2" type="noConversion"/>
  </si>
  <si>
    <t>入关</t>
    <phoneticPr fontId="2" type="noConversion"/>
  </si>
  <si>
    <t>去口岸</t>
    <phoneticPr fontId="2" type="noConversion"/>
  </si>
  <si>
    <t>罗湖</t>
    <phoneticPr fontId="2" type="noConversion"/>
  </si>
  <si>
    <t>口岸</t>
    <phoneticPr fontId="2" type="noConversion"/>
  </si>
  <si>
    <t>开关闸时间</t>
    <phoneticPr fontId="2" type="noConversion"/>
  </si>
  <si>
    <t>6:30-24:00</t>
    <phoneticPr fontId="2" type="noConversion"/>
  </si>
  <si>
    <t>路线</t>
    <phoneticPr fontId="2" type="noConversion"/>
  </si>
  <si>
    <t>坐地铁一号线到总站"罗湖站"下车前往罗湖口岸过关</t>
  </si>
  <si>
    <t>通关时间</t>
    <phoneticPr fontId="2" type="noConversion"/>
  </si>
  <si>
    <t>10-25分钟</t>
    <phoneticPr fontId="2" type="noConversion"/>
  </si>
  <si>
    <t>香港站点停靠</t>
    <phoneticPr fontId="2" type="noConversion"/>
  </si>
  <si>
    <t>罗湖→上水→粉岭→大和→大埔墟→大学→火炭→沙田→大围→九龙塘→旺角东→红磡→尖东</t>
  </si>
  <si>
    <t>坐车</t>
    <phoneticPr fontId="2" type="noConversion"/>
  </si>
  <si>
    <t>本月税后工资</t>
    <phoneticPr fontId="2" type="noConversion"/>
  </si>
  <si>
    <t>平均每天工资</t>
    <phoneticPr fontId="2" type="noConversion"/>
  </si>
  <si>
    <t>房租</t>
    <phoneticPr fontId="2" type="noConversion"/>
  </si>
  <si>
    <t>电费</t>
    <phoneticPr fontId="2" type="noConversion"/>
  </si>
  <si>
    <t>热水费</t>
    <phoneticPr fontId="2" type="noConversion"/>
  </si>
  <si>
    <t>冷水费</t>
    <phoneticPr fontId="2" type="noConversion"/>
  </si>
  <si>
    <t>住房总费用</t>
    <phoneticPr fontId="2" type="noConversion"/>
  </si>
  <si>
    <t xml:space="preserve">1. AMS测试环境前端Bug跟进
2.AMS计算测试 </t>
    <phoneticPr fontId="2" type="noConversion"/>
  </si>
  <si>
    <t>学习Git</t>
    <phoneticPr fontId="2" type="noConversion"/>
  </si>
  <si>
    <t>工资</t>
    <phoneticPr fontId="2" type="noConversion"/>
  </si>
  <si>
    <t>1. 组合报告新添月度收益率
2. 概览页面添加分类排序</t>
    <phoneticPr fontId="2" type="noConversion"/>
  </si>
  <si>
    <t>1.AMS用户说明（更新）
2. 招商债券需求</t>
    <phoneticPr fontId="2" type="noConversion"/>
  </si>
  <si>
    <t>1. 主站页面原型图设计
2. AMS用户说明（更新）</t>
    <phoneticPr fontId="2" type="noConversion"/>
  </si>
  <si>
    <t>AMS用户说明（更新）</t>
    <phoneticPr fontId="2" type="noConversion"/>
  </si>
  <si>
    <t>SaaS用户说明界面</t>
    <phoneticPr fontId="2" type="noConversion"/>
  </si>
  <si>
    <t>1.SaaS用户说明界面修改
2. Rqdata Python API</t>
    <phoneticPr fontId="2" type="noConversion"/>
  </si>
  <si>
    <t>1. AMS用户说明（更新）
2. 建投智能量化策略大赛</t>
    <phoneticPr fontId="2" type="noConversion"/>
  </si>
  <si>
    <t>1.建投智能量化策略大赛
2. 盯盯前端的case</t>
    <phoneticPr fontId="2" type="noConversion"/>
  </si>
  <si>
    <t>跟进建投策略大赛项目</t>
    <phoneticPr fontId="2" type="noConversion"/>
  </si>
  <si>
    <t xml:space="preserve">1. 估值表读取
2. 跟进建投项目
</t>
  </si>
  <si>
    <t xml:space="preserve">1. 估值表读取
2. 跟进建投项目
</t>
    <phoneticPr fontId="2" type="noConversion"/>
  </si>
  <si>
    <t>1. 招行需求响应标书
2. 跟进建投项目</t>
    <phoneticPr fontId="2" type="noConversion"/>
  </si>
  <si>
    <t>建投策略大赛</t>
    <phoneticPr fontId="2" type="noConversion"/>
  </si>
  <si>
    <t>爸爸妈妈旅游深圳
深圳当代艺术与城市规划馆、地王大厦、人才公园</t>
    <phoneticPr fontId="2" type="noConversion"/>
  </si>
  <si>
    <t>爸爸妈妈旅游深圳
世界之窗</t>
    <phoneticPr fontId="2" type="noConversion"/>
  </si>
  <si>
    <t>李宗盛演唱会</t>
    <phoneticPr fontId="2" type="noConversion"/>
  </si>
  <si>
    <t>1. 建投策略大赛项目
2. Ricequant试用问题汇整</t>
    <phoneticPr fontId="2" type="noConversion"/>
  </si>
  <si>
    <t>1. 画原型图
2. 画19上半年行业配置堆积图
3. RQAMS＆东财功能对照的调研报告</t>
    <phoneticPr fontId="2" type="noConversion"/>
  </si>
  <si>
    <t>1. RQAMS＆东财功能对照的调研报告</t>
    <phoneticPr fontId="2" type="noConversion"/>
  </si>
  <si>
    <t>1. RQAMS＆东财功能对照的调研报告
2. 跟进建投项目</t>
    <phoneticPr fontId="2" type="noConversion"/>
  </si>
  <si>
    <t>香港亚洲国际博览馆
唐崇荣牧师</t>
    <phoneticPr fontId="2" type="noConversion"/>
  </si>
  <si>
    <t>1. 为部分分析模块提供解释
2. 跟进建投项目</t>
    <phoneticPr fontId="2" type="noConversion"/>
  </si>
  <si>
    <t>结束实习</t>
    <phoneticPr fontId="2" type="noConversion"/>
  </si>
  <si>
    <t>Ryan晚上从马来西亚回到深圳</t>
    <phoneticPr fontId="2" type="noConversion"/>
  </si>
  <si>
    <t>1. 为部分分析模块提供解释
2. python读取（持仓创建）</t>
    <phoneticPr fontId="2" type="noConversion"/>
  </si>
  <si>
    <t>1. 为部分分析模块提供解释
2. 建投周报</t>
    <phoneticPr fontId="2" type="noConversion"/>
  </si>
  <si>
    <t>1. AMS用户说明更新Markdown</t>
    <phoneticPr fontId="2" type="noConversion"/>
  </si>
  <si>
    <t>1. AMS用户说明更新Markdown
2. 建投周报</t>
    <phoneticPr fontId="2" type="noConversion"/>
  </si>
  <si>
    <t>去惠州，晚上回瑞安</t>
    <phoneticPr fontId="2" type="noConversion"/>
  </si>
  <si>
    <t>自学Python</t>
    <phoneticPr fontId="2" type="noConversion"/>
  </si>
  <si>
    <r>
      <rPr>
        <sz val="11"/>
        <rFont val="等线"/>
        <family val="3"/>
        <charset val="134"/>
        <scheme val="minor"/>
      </rPr>
      <t>整理交接文件</t>
    </r>
    <r>
      <rPr>
        <sz val="11"/>
        <color theme="4"/>
        <rFont val="等线"/>
        <family val="3"/>
        <charset val="134"/>
        <scheme val="minor"/>
      </rPr>
      <t xml:space="preserve">
Ryan来深圳</t>
    </r>
    <phoneticPr fontId="2" type="noConversion"/>
  </si>
  <si>
    <r>
      <t xml:space="preserve">1. 为部分分析模块提供解释
2. 跟进建投项目
</t>
    </r>
    <r>
      <rPr>
        <sz val="11"/>
        <color theme="4"/>
        <rFont val="等线"/>
        <family val="3"/>
        <charset val="134"/>
        <scheme val="minor"/>
      </rPr>
      <t>和王楠吃饭</t>
    </r>
    <phoneticPr fontId="2" type="noConversion"/>
  </si>
  <si>
    <t>香港会议展览中心
“赞美之泉”演唱会</t>
    <phoneticPr fontId="2" type="noConversion"/>
  </si>
  <si>
    <r>
      <t xml:space="preserve">1. 建投周报
2. 产品培训
</t>
    </r>
    <r>
      <rPr>
        <sz val="11"/>
        <color theme="4"/>
        <rFont val="等线"/>
        <family val="3"/>
        <charset val="134"/>
        <scheme val="minor"/>
      </rPr>
      <t>晚上和Ryan拼积木</t>
    </r>
    <phoneticPr fontId="2" type="noConversion"/>
  </si>
  <si>
    <t>下午和Ryan拼积木</t>
    <phoneticPr fontId="2" type="noConversion"/>
  </si>
  <si>
    <t>去香港坚尼地城、中环</t>
    <phoneticPr fontId="2" type="noConversion"/>
  </si>
  <si>
    <t>端午节假期
看电影“哥斯拉2”</t>
    <phoneticPr fontId="2" type="noConversion"/>
  </si>
  <si>
    <t xml:space="preserve">
 下午请假
去厦门    </t>
    <phoneticPr fontId="2" type="noConversion"/>
  </si>
  <si>
    <t>厦门</t>
    <phoneticPr fontId="2" type="noConversion"/>
  </si>
  <si>
    <t>厦门，下午回来深圳
请假一天</t>
    <phoneticPr fontId="2" type="noConversion"/>
  </si>
  <si>
    <r>
      <t>估值表读取</t>
    </r>
    <r>
      <rPr>
        <sz val="11"/>
        <color theme="1"/>
        <rFont val="等线"/>
        <family val="3"/>
        <charset val="134"/>
        <scheme val="minor"/>
      </rPr>
      <t xml:space="preserve">     </t>
    </r>
    <r>
      <rPr>
        <sz val="11"/>
        <color theme="1"/>
        <rFont val="等线"/>
        <family val="2"/>
        <charset val="134"/>
        <scheme val="minor"/>
      </rPr>
      <t xml:space="preserve">
 </t>
    </r>
    <r>
      <rPr>
        <sz val="11"/>
        <color theme="4"/>
        <rFont val="等线"/>
        <family val="3"/>
        <charset val="134"/>
        <scheme val="minor"/>
      </rPr>
      <t xml:space="preserve">下午请假
看电影“扫毒2”    </t>
    </r>
    <phoneticPr fontId="2" type="noConversion"/>
  </si>
  <si>
    <r>
      <t xml:space="preserve">整理交接文件
</t>
    </r>
    <r>
      <rPr>
        <sz val="11"/>
        <color theme="4"/>
        <rFont val="等线"/>
        <family val="3"/>
        <charset val="134"/>
        <scheme val="minor"/>
      </rPr>
      <t>Ryan下午三点飞马来西亚</t>
    </r>
    <phoneticPr fontId="2" type="noConversion"/>
  </si>
  <si>
    <r>
      <rPr>
        <sz val="11"/>
        <rFont val="等线"/>
        <family val="3"/>
        <charset val="134"/>
        <scheme val="minor"/>
      </rPr>
      <t>整理交接文件</t>
    </r>
    <r>
      <rPr>
        <sz val="11"/>
        <color theme="4"/>
        <rFont val="等线"/>
        <family val="3"/>
        <charset val="134"/>
        <scheme val="minor"/>
      </rPr>
      <t xml:space="preserve">
晚上和欧老板吃饭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</si>
</sst>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h:mm;@"/>
  </numFmts>
  <fonts count="11" x14ac:knownFonts="1">
    <font>
      <sz val="11"/>
      <color theme="1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rgb="FF1A1A1A"/>
      <name val="等线"/>
      <family val="3"/>
      <charset val="134"/>
      <scheme val="minor"/>
    </font>
    <font>
      <sz val="11"/>
      <color theme="4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theme="4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 diagonalUp="1"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 style="thin">
        <color theme="0" tint="-0.499984740745262"/>
      </diagonal>
    </border>
  </borders>
  <cellStyleXfs count="1">
    <xf numFmtId="0" fontId="0" fillId="0" borderId="0">
      <alignment vertical="center"/>
    </xf>
  </cellStyleXfs>
  <cellXfs count="67">
    <xf numFmtId="0" fontId="0" fillId="0" borderId="0" xfId="0">
      <alignment vertical="center"/>
    </xf>
    <xf numFmtId="0" fontId="1" fillId="0" borderId="1" xfId="0" applyFont="1" applyBorder="1">
      <alignment vertical="center"/>
    </xf>
    <xf numFmtId="0" fontId="0" fillId="0" borderId="1" xfId="0" applyBorder="1">
      <alignment vertical="center"/>
    </xf>
    <xf numFmtId="0" fontId="3" fillId="0" borderId="1" xfId="0" applyFont="1" applyBorder="1">
      <alignment vertical="center"/>
    </xf>
    <xf numFmtId="0" fontId="4" fillId="0" borderId="1" xfId="0" applyFont="1" applyBorder="1">
      <alignment vertical="center"/>
    </xf>
    <xf numFmtId="0" fontId="4" fillId="0" borderId="0" xfId="0" applyFont="1">
      <alignment vertical="center"/>
    </xf>
    <xf numFmtId="0" fontId="3" fillId="4" borderId="1" xfId="0" applyFont="1" applyFill="1" applyBorder="1">
      <alignment vertical="center"/>
    </xf>
    <xf numFmtId="0" fontId="4" fillId="4" borderId="1" xfId="0" applyFont="1" applyFill="1" applyBorder="1">
      <alignment vertical="center"/>
    </xf>
    <xf numFmtId="0" fontId="3" fillId="5" borderId="1" xfId="0" applyFont="1" applyFill="1" applyBorder="1">
      <alignment vertical="center"/>
    </xf>
    <xf numFmtId="0" fontId="4" fillId="5" borderId="1" xfId="0" applyFont="1" applyFill="1" applyBorder="1">
      <alignment vertical="center"/>
    </xf>
    <xf numFmtId="0" fontId="3" fillId="6" borderId="1" xfId="0" applyFont="1" applyFill="1" applyBorder="1">
      <alignment vertical="center"/>
    </xf>
    <xf numFmtId="0" fontId="4" fillId="6" borderId="1" xfId="0" applyFont="1" applyFill="1" applyBorder="1">
      <alignment vertical="center"/>
    </xf>
    <xf numFmtId="0" fontId="0" fillId="0" borderId="0" xfId="0" applyAlignment="1">
      <alignment vertical="center" wrapText="1"/>
    </xf>
    <xf numFmtId="0" fontId="3" fillId="4" borderId="1" xfId="0" applyFont="1" applyFill="1" applyBorder="1" applyAlignment="1">
      <alignment vertical="center" wrapText="1"/>
    </xf>
    <xf numFmtId="0" fontId="4" fillId="4" borderId="1" xfId="0" applyFont="1" applyFill="1" applyBorder="1" applyAlignment="1">
      <alignment vertical="center" wrapText="1"/>
    </xf>
    <xf numFmtId="0" fontId="4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4" fillId="6" borderId="1" xfId="0" applyFont="1" applyFill="1" applyBorder="1" applyAlignment="1">
      <alignment vertical="center" wrapText="1"/>
    </xf>
    <xf numFmtId="0" fontId="3" fillId="6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176" fontId="0" fillId="0" borderId="0" xfId="0" applyNumberFormat="1">
      <alignment vertical="center"/>
    </xf>
    <xf numFmtId="0" fontId="0" fillId="0" borderId="2" xfId="0" applyBorder="1" applyAlignment="1">
      <alignment horizontal="left" vertical="center"/>
    </xf>
    <xf numFmtId="176" fontId="0" fillId="0" borderId="2" xfId="0" applyNumberFormat="1" applyBorder="1" applyAlignment="1">
      <alignment horizontal="left" vertical="center"/>
    </xf>
    <xf numFmtId="20" fontId="0" fillId="0" borderId="2" xfId="0" applyNumberFormat="1" applyBorder="1" applyAlignment="1">
      <alignment horizontal="left" vertical="center"/>
    </xf>
    <xf numFmtId="0" fontId="4" fillId="3" borderId="2" xfId="0" applyFont="1" applyFill="1" applyBorder="1" applyAlignment="1">
      <alignment horizontal="left" vertical="center"/>
    </xf>
    <xf numFmtId="176" fontId="4" fillId="3" borderId="2" xfId="0" applyNumberFormat="1" applyFont="1" applyFill="1" applyBorder="1" applyAlignment="1">
      <alignment horizontal="left" vertical="center"/>
    </xf>
    <xf numFmtId="0" fontId="0" fillId="0" borderId="0" xfId="0" applyAlignment="1">
      <alignment horizontal="right" vertical="center" wrapText="1"/>
    </xf>
    <xf numFmtId="0" fontId="3" fillId="4" borderId="1" xfId="0" applyFont="1" applyFill="1" applyBorder="1" applyAlignment="1">
      <alignment horizontal="right" vertical="center" wrapText="1"/>
    </xf>
    <xf numFmtId="0" fontId="4" fillId="4" borderId="1" xfId="0" applyFont="1" applyFill="1" applyBorder="1" applyAlignment="1">
      <alignment horizontal="right" vertical="center" wrapText="1"/>
    </xf>
    <xf numFmtId="0" fontId="4" fillId="0" borderId="0" xfId="0" applyFont="1" applyAlignment="1">
      <alignment horizontal="right" vertical="center" wrapText="1"/>
    </xf>
    <xf numFmtId="0" fontId="3" fillId="0" borderId="1" xfId="0" applyFont="1" applyBorder="1" applyAlignment="1">
      <alignment horizontal="right" vertical="center" wrapText="1"/>
    </xf>
    <xf numFmtId="0" fontId="4" fillId="0" borderId="1" xfId="0" applyFont="1" applyBorder="1" applyAlignment="1">
      <alignment horizontal="right" vertical="center" wrapText="1"/>
    </xf>
    <xf numFmtId="0" fontId="3" fillId="6" borderId="1" xfId="0" applyFont="1" applyFill="1" applyBorder="1" applyAlignment="1">
      <alignment horizontal="right" vertical="center" wrapText="1"/>
    </xf>
    <xf numFmtId="0" fontId="4" fillId="6" borderId="1" xfId="0" applyFont="1" applyFill="1" applyBorder="1" applyAlignment="1">
      <alignment horizontal="right" vertical="center" wrapText="1"/>
    </xf>
    <xf numFmtId="0" fontId="0" fillId="0" borderId="2" xfId="0" applyBorder="1">
      <alignment vertical="center"/>
    </xf>
    <xf numFmtId="0" fontId="6" fillId="0" borderId="2" xfId="0" applyFont="1" applyBorder="1">
      <alignment vertical="center"/>
    </xf>
    <xf numFmtId="0" fontId="0" fillId="3" borderId="2" xfId="0" applyFill="1" applyBorder="1">
      <alignment vertical="center"/>
    </xf>
    <xf numFmtId="176" fontId="0" fillId="3" borderId="2" xfId="0" applyNumberFormat="1" applyFill="1" applyBorder="1">
      <alignment vertical="center"/>
    </xf>
    <xf numFmtId="0" fontId="0" fillId="0" borderId="2" xfId="0" applyBorder="1" applyAlignment="1">
      <alignment vertical="center" wrapText="1"/>
    </xf>
    <xf numFmtId="0" fontId="0" fillId="3" borderId="2" xfId="0" applyFill="1" applyBorder="1" applyAlignment="1">
      <alignment vertical="center" wrapText="1"/>
    </xf>
    <xf numFmtId="0" fontId="1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5" fillId="7" borderId="6" xfId="0" applyFont="1" applyFill="1" applyBorder="1" applyAlignment="1">
      <alignment horizontal="right" vertical="center" wrapText="1"/>
    </xf>
    <xf numFmtId="0" fontId="0" fillId="7" borderId="6" xfId="0" applyFill="1" applyBorder="1" applyAlignment="1">
      <alignment horizontal="right" vertical="center" wrapText="1"/>
    </xf>
    <xf numFmtId="0" fontId="1" fillId="0" borderId="0" xfId="0" applyFont="1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1" fillId="0" borderId="0" xfId="0" applyFont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9" fillId="0" borderId="1" xfId="0" applyFont="1" applyBorder="1">
      <alignment vertical="center"/>
    </xf>
    <xf numFmtId="0" fontId="9" fillId="0" borderId="1" xfId="0" applyFont="1" applyBorder="1" applyAlignment="1">
      <alignment vertical="center" wrapText="1"/>
    </xf>
    <xf numFmtId="0" fontId="7" fillId="7" borderId="1" xfId="0" applyFont="1" applyFill="1" applyBorder="1" applyAlignment="1">
      <alignment horizontal="left" vertical="center" wrapText="1"/>
    </xf>
    <xf numFmtId="0" fontId="9" fillId="7" borderId="6" xfId="0" applyFont="1" applyFill="1" applyBorder="1" applyAlignment="1">
      <alignment horizontal="right" vertical="center" wrapText="1"/>
    </xf>
    <xf numFmtId="0" fontId="9" fillId="7" borderId="1" xfId="0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right" vertical="center" wrapText="1"/>
    </xf>
    <xf numFmtId="14" fontId="0" fillId="8" borderId="3" xfId="0" applyNumberFormat="1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0" fillId="3" borderId="2" xfId="0" applyFill="1" applyBorder="1" applyAlignment="1">
      <alignment horizontal="left" vertical="center"/>
    </xf>
    <xf numFmtId="0" fontId="4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2891E-1CAE-412B-A8E7-F780B0A42A4F}">
  <dimension ref="A1:G26"/>
  <sheetViews>
    <sheetView showGridLines="0" topLeftCell="A10" workbookViewId="0">
      <selection activeCell="B19" sqref="B19"/>
    </sheetView>
  </sheetViews>
  <sheetFormatPr defaultRowHeight="14.25" x14ac:dyDescent="0.2"/>
  <cols>
    <col min="1" max="7" width="20.625" style="12" customWidth="1"/>
    <col min="8" max="16384" width="9" style="12"/>
  </cols>
  <sheetData>
    <row r="1" spans="1:7" x14ac:dyDescent="0.2">
      <c r="A1" s="58" t="s">
        <v>11</v>
      </c>
      <c r="B1" s="58"/>
      <c r="C1" s="58"/>
      <c r="D1" s="58"/>
      <c r="E1" s="58"/>
      <c r="F1" s="58"/>
      <c r="G1" s="58"/>
    </row>
    <row r="3" spans="1:7" x14ac:dyDescent="0.2">
      <c r="A3" s="57" t="s">
        <v>7</v>
      </c>
      <c r="B3" s="57"/>
      <c r="C3" s="57"/>
      <c r="D3" s="57"/>
      <c r="E3" s="57"/>
      <c r="F3" s="57"/>
      <c r="G3" s="57"/>
    </row>
    <row r="4" spans="1:7" s="15" customFormat="1" x14ac:dyDescent="0.2">
      <c r="A4" s="13" t="s">
        <v>0</v>
      </c>
      <c r="B4" s="14" t="s">
        <v>1</v>
      </c>
      <c r="C4" s="14" t="s">
        <v>2</v>
      </c>
      <c r="D4" s="14" t="s">
        <v>3</v>
      </c>
      <c r="E4" s="14" t="s">
        <v>4</v>
      </c>
      <c r="F4" s="14" t="s">
        <v>5</v>
      </c>
      <c r="G4" s="13" t="s">
        <v>6</v>
      </c>
    </row>
    <row r="5" spans="1:7" s="15" customFormat="1" x14ac:dyDescent="0.2">
      <c r="A5" s="16"/>
      <c r="B5" s="17"/>
      <c r="C5" s="17"/>
      <c r="D5" s="18">
        <v>15</v>
      </c>
      <c r="E5" s="18">
        <v>16</v>
      </c>
      <c r="F5" s="18">
        <v>17</v>
      </c>
      <c r="G5" s="19">
        <v>18</v>
      </c>
    </row>
    <row r="6" spans="1:7" ht="69" customHeight="1" x14ac:dyDescent="0.2">
      <c r="A6" s="20"/>
      <c r="B6" s="20"/>
      <c r="C6" s="20"/>
      <c r="D6" s="20"/>
      <c r="E6" s="20"/>
      <c r="F6" s="20"/>
      <c r="G6" s="20"/>
    </row>
    <row r="7" spans="1:7" s="15" customFormat="1" x14ac:dyDescent="0.2">
      <c r="A7" s="19">
        <v>19</v>
      </c>
      <c r="B7" s="18">
        <v>20</v>
      </c>
      <c r="C7" s="18">
        <v>21</v>
      </c>
      <c r="D7" s="18">
        <v>22</v>
      </c>
      <c r="E7" s="18">
        <v>23</v>
      </c>
      <c r="F7" s="18">
        <v>24</v>
      </c>
      <c r="G7" s="19">
        <v>25</v>
      </c>
    </row>
    <row r="8" spans="1:7" ht="69" customHeight="1" x14ac:dyDescent="0.2">
      <c r="A8" s="20"/>
      <c r="B8" s="21" t="s">
        <v>12</v>
      </c>
      <c r="C8" s="21" t="s">
        <v>13</v>
      </c>
      <c r="D8" s="21" t="s">
        <v>14</v>
      </c>
      <c r="E8" s="21" t="s">
        <v>15</v>
      </c>
      <c r="F8" s="45" t="s">
        <v>22</v>
      </c>
      <c r="G8" s="20"/>
    </row>
    <row r="9" spans="1:7" s="15" customFormat="1" x14ac:dyDescent="0.2">
      <c r="A9" s="19">
        <v>26</v>
      </c>
      <c r="B9" s="18">
        <v>27</v>
      </c>
      <c r="C9" s="18">
        <v>28</v>
      </c>
      <c r="D9" s="18">
        <v>29</v>
      </c>
      <c r="E9" s="18">
        <v>30</v>
      </c>
      <c r="F9" s="18">
        <v>31</v>
      </c>
      <c r="G9" s="16"/>
    </row>
    <row r="10" spans="1:7" ht="69" customHeight="1" x14ac:dyDescent="0.2">
      <c r="A10" s="20"/>
      <c r="B10" s="21" t="s">
        <v>16</v>
      </c>
      <c r="C10" s="21" t="s">
        <v>17</v>
      </c>
      <c r="D10" s="21" t="s">
        <v>18</v>
      </c>
      <c r="E10" s="21" t="s">
        <v>18</v>
      </c>
      <c r="F10" s="21" t="s">
        <v>19</v>
      </c>
      <c r="G10" s="20"/>
    </row>
    <row r="11" spans="1:7" ht="69" customHeight="1" x14ac:dyDescent="0.2">
      <c r="A11" s="49"/>
      <c r="B11" s="50"/>
      <c r="C11" s="50"/>
      <c r="D11" s="50"/>
      <c r="E11" s="50"/>
      <c r="F11" s="50"/>
      <c r="G11" s="49"/>
    </row>
    <row r="12" spans="1:7" ht="69" customHeight="1" x14ac:dyDescent="0.2">
      <c r="A12" s="49"/>
      <c r="B12" s="50"/>
      <c r="C12" s="50"/>
      <c r="D12" s="50"/>
      <c r="E12" s="50"/>
      <c r="F12" s="50"/>
      <c r="G12" s="49"/>
    </row>
    <row r="14" spans="1:7" x14ac:dyDescent="0.2">
      <c r="A14" s="21" t="s">
        <v>25</v>
      </c>
      <c r="B14" s="21">
        <v>13</v>
      </c>
    </row>
    <row r="15" spans="1:7" x14ac:dyDescent="0.2">
      <c r="A15" s="21" t="s">
        <v>23</v>
      </c>
      <c r="B15" s="21">
        <v>12.5</v>
      </c>
    </row>
    <row r="16" spans="1:7" x14ac:dyDescent="0.2">
      <c r="A16" s="21" t="s">
        <v>24</v>
      </c>
      <c r="B16" s="21">
        <f>B14-B15</f>
        <v>0.5</v>
      </c>
    </row>
    <row r="18" spans="1:4" x14ac:dyDescent="0.2">
      <c r="A18" s="21" t="s">
        <v>67</v>
      </c>
      <c r="B18" s="21">
        <v>2272.73</v>
      </c>
      <c r="C18" s="12">
        <v>2032</v>
      </c>
      <c r="D18" s="12">
        <f>22880*6.85</f>
        <v>156728</v>
      </c>
    </row>
    <row r="19" spans="1:4" x14ac:dyDescent="0.2">
      <c r="A19" s="21" t="s">
        <v>68</v>
      </c>
      <c r="B19" s="21">
        <f>B18/12.5</f>
        <v>181.8184</v>
      </c>
      <c r="C19" s="12">
        <f>C18/13</f>
        <v>156.30769230769232</v>
      </c>
    </row>
    <row r="22" spans="1:4" x14ac:dyDescent="0.2">
      <c r="A22" s="40" t="s">
        <v>69</v>
      </c>
      <c r="B22" s="40">
        <v>2530</v>
      </c>
    </row>
    <row r="23" spans="1:4" x14ac:dyDescent="0.2">
      <c r="A23" s="40" t="s">
        <v>70</v>
      </c>
      <c r="B23" s="40">
        <f>168.68*2</f>
        <v>337.36</v>
      </c>
      <c r="D23" s="12">
        <f>112.69*1.5</f>
        <v>169.035</v>
      </c>
    </row>
    <row r="24" spans="1:4" x14ac:dyDescent="0.2">
      <c r="A24" s="40" t="s">
        <v>71</v>
      </c>
      <c r="B24" s="40">
        <f>28.8*2</f>
        <v>57.6</v>
      </c>
    </row>
    <row r="25" spans="1:4" x14ac:dyDescent="0.2">
      <c r="A25" s="40" t="s">
        <v>72</v>
      </c>
      <c r="B25" s="40">
        <f>10.5*2</f>
        <v>21</v>
      </c>
    </row>
    <row r="26" spans="1:4" x14ac:dyDescent="0.2">
      <c r="A26" s="41" t="s">
        <v>73</v>
      </c>
      <c r="B26" s="41">
        <f>SUM(B22:B25)</f>
        <v>2945.96</v>
      </c>
    </row>
  </sheetData>
  <mergeCells count="2">
    <mergeCell ref="A3:G3"/>
    <mergeCell ref="A1:G1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8CA4F-74F2-41A5-8268-29BB1F13CC07}">
  <dimension ref="A1:G25"/>
  <sheetViews>
    <sheetView showGridLines="0" zoomScale="90" zoomScaleNormal="90" workbookViewId="0">
      <selection activeCell="B8" sqref="B8"/>
    </sheetView>
  </sheetViews>
  <sheetFormatPr defaultRowHeight="14.25" x14ac:dyDescent="0.2"/>
  <cols>
    <col min="1" max="7" width="20.625" style="28" customWidth="1"/>
    <col min="8" max="16384" width="9" style="28"/>
  </cols>
  <sheetData>
    <row r="1" spans="1:7" x14ac:dyDescent="0.2">
      <c r="A1" s="59" t="s">
        <v>8</v>
      </c>
      <c r="B1" s="59"/>
      <c r="C1" s="59"/>
      <c r="D1" s="59"/>
      <c r="E1" s="59"/>
      <c r="F1" s="59"/>
      <c r="G1" s="59"/>
    </row>
    <row r="2" spans="1:7" s="31" customFormat="1" x14ac:dyDescent="0.2">
      <c r="A2" s="29" t="s">
        <v>0</v>
      </c>
      <c r="B2" s="30" t="s">
        <v>1</v>
      </c>
      <c r="C2" s="30" t="s">
        <v>2</v>
      </c>
      <c r="D2" s="30" t="s">
        <v>3</v>
      </c>
      <c r="E2" s="30" t="s">
        <v>4</v>
      </c>
      <c r="F2" s="30" t="s">
        <v>5</v>
      </c>
      <c r="G2" s="29" t="s">
        <v>6</v>
      </c>
    </row>
    <row r="3" spans="1:7" x14ac:dyDescent="0.2">
      <c r="A3" s="32"/>
      <c r="B3" s="33"/>
      <c r="C3" s="33"/>
      <c r="D3" s="33"/>
      <c r="E3" s="33"/>
      <c r="F3" s="33"/>
      <c r="G3" s="34">
        <v>1</v>
      </c>
    </row>
    <row r="4" spans="1:7" s="44" customFormat="1" ht="69" customHeight="1" x14ac:dyDescent="0.2">
      <c r="A4" s="42"/>
      <c r="B4" s="43"/>
      <c r="C4" s="43"/>
      <c r="D4" s="43"/>
      <c r="E4" s="43"/>
      <c r="F4" s="43"/>
      <c r="G4" s="42"/>
    </row>
    <row r="5" spans="1:7" x14ac:dyDescent="0.2">
      <c r="A5" s="34">
        <v>2</v>
      </c>
      <c r="B5" s="35">
        <v>3</v>
      </c>
      <c r="C5" s="35">
        <v>4</v>
      </c>
      <c r="D5" s="35">
        <v>5</v>
      </c>
      <c r="E5" s="35">
        <v>6</v>
      </c>
      <c r="F5" s="35">
        <v>7</v>
      </c>
      <c r="G5" s="34">
        <v>8</v>
      </c>
    </row>
    <row r="6" spans="1:7" s="44" customFormat="1" ht="69" customHeight="1" x14ac:dyDescent="0.2">
      <c r="A6" s="42"/>
      <c r="B6" s="43" t="s">
        <v>21</v>
      </c>
      <c r="C6" s="43" t="s">
        <v>20</v>
      </c>
      <c r="D6" s="43" t="s">
        <v>52</v>
      </c>
      <c r="E6" s="43" t="s">
        <v>74</v>
      </c>
      <c r="F6" s="54" t="s">
        <v>113</v>
      </c>
      <c r="G6" s="42" t="s">
        <v>112</v>
      </c>
    </row>
    <row r="7" spans="1:7" x14ac:dyDescent="0.2">
      <c r="A7" s="34">
        <v>9</v>
      </c>
      <c r="B7" s="35">
        <v>10</v>
      </c>
      <c r="C7" s="35">
        <v>11</v>
      </c>
      <c r="D7" s="35">
        <v>12</v>
      </c>
      <c r="E7" s="35">
        <v>13</v>
      </c>
      <c r="F7" s="35">
        <v>14</v>
      </c>
      <c r="G7" s="34">
        <v>15</v>
      </c>
    </row>
    <row r="8" spans="1:7" s="44" customFormat="1" ht="69" customHeight="1" x14ac:dyDescent="0.2">
      <c r="A8" s="42"/>
      <c r="B8" s="43" t="s">
        <v>75</v>
      </c>
      <c r="C8" s="43"/>
      <c r="D8" s="43" t="s">
        <v>80</v>
      </c>
      <c r="E8" s="43" t="s">
        <v>79</v>
      </c>
      <c r="F8" s="55" t="s">
        <v>114</v>
      </c>
      <c r="G8" s="42" t="s">
        <v>115</v>
      </c>
    </row>
    <row r="9" spans="1:7" x14ac:dyDescent="0.2">
      <c r="A9" s="34">
        <v>16</v>
      </c>
      <c r="B9" s="35">
        <v>17</v>
      </c>
      <c r="C9" s="35">
        <v>18</v>
      </c>
      <c r="D9" s="35">
        <v>19</v>
      </c>
      <c r="E9" s="35">
        <v>20</v>
      </c>
      <c r="F9" s="35">
        <v>21</v>
      </c>
      <c r="G9" s="34">
        <v>22</v>
      </c>
    </row>
    <row r="10" spans="1:7" s="44" customFormat="1" ht="69" customHeight="1" x14ac:dyDescent="0.2">
      <c r="A10" s="42" t="s">
        <v>115</v>
      </c>
      <c r="B10" s="56" t="s">
        <v>116</v>
      </c>
      <c r="C10" s="43" t="s">
        <v>78</v>
      </c>
      <c r="D10" s="43" t="s">
        <v>77</v>
      </c>
      <c r="E10" s="43" t="s">
        <v>81</v>
      </c>
      <c r="F10" s="43" t="s">
        <v>82</v>
      </c>
      <c r="G10" s="42"/>
    </row>
    <row r="11" spans="1:7" x14ac:dyDescent="0.2">
      <c r="A11" s="34">
        <v>23</v>
      </c>
      <c r="B11" s="35">
        <v>24</v>
      </c>
      <c r="C11" s="35">
        <v>25</v>
      </c>
      <c r="D11" s="35">
        <v>26</v>
      </c>
      <c r="E11" s="35">
        <v>27</v>
      </c>
      <c r="F11" s="35">
        <v>28</v>
      </c>
      <c r="G11" s="34">
        <v>29</v>
      </c>
    </row>
    <row r="12" spans="1:7" s="44" customFormat="1" ht="69" customHeight="1" x14ac:dyDescent="0.2">
      <c r="A12" s="42"/>
      <c r="B12" s="43" t="s">
        <v>83</v>
      </c>
      <c r="C12" s="43" t="s">
        <v>84</v>
      </c>
      <c r="D12" s="2" t="s">
        <v>89</v>
      </c>
      <c r="E12" s="2" t="s">
        <v>89</v>
      </c>
      <c r="F12" s="2" t="s">
        <v>89</v>
      </c>
      <c r="G12" s="42"/>
    </row>
    <row r="13" spans="1:7" x14ac:dyDescent="0.2">
      <c r="A13" s="34">
        <v>30</v>
      </c>
      <c r="B13" s="33"/>
      <c r="C13" s="33"/>
      <c r="D13" s="33"/>
      <c r="E13" s="33"/>
      <c r="F13" s="33"/>
      <c r="G13" s="32"/>
    </row>
    <row r="14" spans="1:7" s="44" customFormat="1" ht="69" customHeight="1" x14ac:dyDescent="0.2">
      <c r="A14" s="42"/>
      <c r="B14" s="43"/>
      <c r="C14" s="43"/>
      <c r="D14" s="43"/>
      <c r="E14" s="43"/>
      <c r="F14" s="43"/>
      <c r="G14" s="42"/>
    </row>
    <row r="15" spans="1:7" s="44" customFormat="1" ht="69" customHeight="1" x14ac:dyDescent="0.2">
      <c r="A15" s="47"/>
      <c r="B15" s="48"/>
      <c r="C15" s="48"/>
      <c r="D15" s="48"/>
      <c r="E15" s="48"/>
      <c r="F15" s="48"/>
      <c r="G15" s="47"/>
    </row>
    <row r="16" spans="1:7" s="44" customFormat="1" ht="69" customHeight="1" x14ac:dyDescent="0.2">
      <c r="A16" s="47"/>
      <c r="B16" s="48"/>
      <c r="C16" s="48"/>
      <c r="D16" s="48"/>
      <c r="E16" s="48"/>
      <c r="F16" s="48"/>
      <c r="G16" s="47"/>
    </row>
    <row r="18" spans="1:2" x14ac:dyDescent="0.2">
      <c r="A18" s="21" t="s">
        <v>25</v>
      </c>
      <c r="B18" s="21">
        <v>19</v>
      </c>
    </row>
    <row r="19" spans="1:2" x14ac:dyDescent="0.2">
      <c r="A19" s="21" t="s">
        <v>23</v>
      </c>
      <c r="B19" s="21">
        <v>17.5</v>
      </c>
    </row>
    <row r="20" spans="1:2" x14ac:dyDescent="0.2">
      <c r="A20" s="21" t="s">
        <v>24</v>
      </c>
      <c r="B20" s="21">
        <f>B18-B19</f>
        <v>1.5</v>
      </c>
    </row>
    <row r="21" spans="1:2" x14ac:dyDescent="0.2">
      <c r="A21" s="12"/>
      <c r="B21" s="12"/>
    </row>
    <row r="22" spans="1:2" x14ac:dyDescent="0.2">
      <c r="A22" s="21" t="s">
        <v>67</v>
      </c>
      <c r="B22" s="21">
        <v>3700</v>
      </c>
    </row>
    <row r="23" spans="1:2" x14ac:dyDescent="0.2">
      <c r="A23" s="21" t="s">
        <v>68</v>
      </c>
      <c r="B23" s="21">
        <f>B22/B19</f>
        <v>211.42857142857142</v>
      </c>
    </row>
    <row r="25" spans="1:2" x14ac:dyDescent="0.2">
      <c r="A25" s="21" t="s">
        <v>76</v>
      </c>
      <c r="B25" s="21">
        <f>B23*B19</f>
        <v>3700</v>
      </c>
    </row>
  </sheetData>
  <mergeCells count="1">
    <mergeCell ref="A1:G1"/>
  </mergeCells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A4AFB-54A2-4A64-ABB5-3AE13599CABC}">
  <dimension ref="B2:J34"/>
  <sheetViews>
    <sheetView showGridLines="0" topLeftCell="A10" workbookViewId="0">
      <selection activeCell="D38" sqref="D38"/>
    </sheetView>
  </sheetViews>
  <sheetFormatPr defaultRowHeight="14.25" x14ac:dyDescent="0.2"/>
  <cols>
    <col min="2" max="2" width="13.125" bestFit="1" customWidth="1"/>
    <col min="3" max="3" width="20.75" customWidth="1"/>
    <col min="4" max="4" width="13.375" style="22" bestFit="1" customWidth="1"/>
    <col min="5" max="5" width="12.75" style="22" bestFit="1" customWidth="1"/>
    <col min="8" max="8" width="11" bestFit="1" customWidth="1"/>
    <col min="9" max="9" width="47.75" bestFit="1" customWidth="1"/>
  </cols>
  <sheetData>
    <row r="2" spans="2:5" x14ac:dyDescent="0.2">
      <c r="B2" s="26" t="s">
        <v>34</v>
      </c>
      <c r="C2" s="26" t="s">
        <v>35</v>
      </c>
      <c r="D2" s="27" t="s">
        <v>36</v>
      </c>
      <c r="E2" s="27" t="s">
        <v>43</v>
      </c>
    </row>
    <row r="3" spans="2:5" x14ac:dyDescent="0.2">
      <c r="B3" s="60">
        <v>43621</v>
      </c>
      <c r="C3" s="61"/>
      <c r="D3" s="61"/>
      <c r="E3" s="62"/>
    </row>
    <row r="4" spans="2:5" x14ac:dyDescent="0.2">
      <c r="B4" s="23">
        <v>1</v>
      </c>
      <c r="C4" s="23" t="s">
        <v>39</v>
      </c>
      <c r="D4" s="24"/>
      <c r="E4" s="24">
        <v>0.28472222222222221</v>
      </c>
    </row>
    <row r="5" spans="2:5" x14ac:dyDescent="0.2">
      <c r="B5" s="23">
        <v>2</v>
      </c>
      <c r="C5" s="23" t="s">
        <v>40</v>
      </c>
      <c r="D5" s="24">
        <v>50.034722222222221</v>
      </c>
      <c r="E5" s="24">
        <f>E4+D5</f>
        <v>50.319444444444443</v>
      </c>
    </row>
    <row r="6" spans="2:5" x14ac:dyDescent="0.2">
      <c r="B6" s="23">
        <v>3</v>
      </c>
      <c r="C6" s="23" t="s">
        <v>26</v>
      </c>
      <c r="D6" s="24">
        <v>6.9444444444444441E-3</v>
      </c>
      <c r="E6" s="24">
        <f t="shared" ref="E6:E18" si="0">E5+D6</f>
        <v>50.326388888888886</v>
      </c>
    </row>
    <row r="7" spans="2:5" x14ac:dyDescent="0.2">
      <c r="B7" s="23">
        <v>4</v>
      </c>
      <c r="C7" s="23" t="s">
        <v>41</v>
      </c>
      <c r="D7" s="24">
        <v>1.3888888888888888E-2</v>
      </c>
      <c r="E7" s="24">
        <f t="shared" si="0"/>
        <v>50.340277777777771</v>
      </c>
    </row>
    <row r="8" spans="2:5" x14ac:dyDescent="0.2">
      <c r="B8" s="23">
        <v>5</v>
      </c>
      <c r="C8" s="23" t="s">
        <v>27</v>
      </c>
      <c r="D8" s="24">
        <v>40.003472222222221</v>
      </c>
      <c r="E8" s="24">
        <f t="shared" si="0"/>
        <v>90.34375</v>
      </c>
    </row>
    <row r="9" spans="2:5" x14ac:dyDescent="0.2">
      <c r="B9" s="23">
        <v>6</v>
      </c>
      <c r="C9" s="23" t="s">
        <v>28</v>
      </c>
      <c r="D9" s="24">
        <v>10.010416666666666</v>
      </c>
      <c r="E9" s="24">
        <f t="shared" si="0"/>
        <v>100.35416666666667</v>
      </c>
    </row>
    <row r="10" spans="2:5" x14ac:dyDescent="0.2">
      <c r="B10" s="23">
        <v>7</v>
      </c>
      <c r="C10" s="23" t="s">
        <v>29</v>
      </c>
      <c r="D10" s="24">
        <v>20.024305555555557</v>
      </c>
      <c r="E10" s="24">
        <f t="shared" si="0"/>
        <v>120.37847222222223</v>
      </c>
    </row>
    <row r="11" spans="2:5" x14ac:dyDescent="0.2">
      <c r="B11" s="23">
        <v>8</v>
      </c>
      <c r="C11" s="23" t="s">
        <v>42</v>
      </c>
      <c r="D11" s="24">
        <v>20.003472222222221</v>
      </c>
      <c r="E11" s="24">
        <f t="shared" si="0"/>
        <v>140.38194444444446</v>
      </c>
    </row>
    <row r="12" spans="2:5" x14ac:dyDescent="0.2">
      <c r="B12" s="23">
        <v>9</v>
      </c>
      <c r="C12" s="23" t="s">
        <v>30</v>
      </c>
      <c r="D12" s="24">
        <v>5.0034722222222223</v>
      </c>
      <c r="E12" s="24">
        <f t="shared" si="0"/>
        <v>145.38541666666669</v>
      </c>
    </row>
    <row r="13" spans="2:5" x14ac:dyDescent="0.2">
      <c r="B13" s="23">
        <v>10</v>
      </c>
      <c r="C13" s="23" t="s">
        <v>31</v>
      </c>
      <c r="D13" s="24">
        <v>15.010416666666666</v>
      </c>
      <c r="E13" s="24">
        <f t="shared" si="0"/>
        <v>160.39583333333334</v>
      </c>
    </row>
    <row r="14" spans="2:5" x14ac:dyDescent="0.2">
      <c r="B14" s="23">
        <v>11</v>
      </c>
      <c r="C14" s="23" t="s">
        <v>32</v>
      </c>
      <c r="D14" s="24">
        <v>10.006944444444445</v>
      </c>
      <c r="E14" s="24">
        <f t="shared" si="0"/>
        <v>170.4027777777778</v>
      </c>
    </row>
    <row r="15" spans="2:5" x14ac:dyDescent="0.2">
      <c r="B15" s="23">
        <v>12</v>
      </c>
      <c r="C15" s="23" t="s">
        <v>51</v>
      </c>
      <c r="D15" s="24">
        <v>50.034722222222221</v>
      </c>
      <c r="E15" s="24">
        <f t="shared" si="0"/>
        <v>220.43750000000003</v>
      </c>
    </row>
    <row r="16" spans="2:5" x14ac:dyDescent="0.2">
      <c r="B16" s="23">
        <v>13</v>
      </c>
      <c r="C16" s="23" t="s">
        <v>38</v>
      </c>
      <c r="D16" s="24">
        <v>20.013888888888889</v>
      </c>
      <c r="E16" s="24">
        <f t="shared" si="0"/>
        <v>240.45138888888891</v>
      </c>
    </row>
    <row r="17" spans="2:10" x14ac:dyDescent="0.2">
      <c r="B17" s="23">
        <v>14</v>
      </c>
      <c r="C17" s="23" t="s">
        <v>33</v>
      </c>
      <c r="D17" s="24">
        <v>10.010416666666666</v>
      </c>
      <c r="E17" s="24">
        <f t="shared" si="0"/>
        <v>250.46180555555557</v>
      </c>
    </row>
    <row r="18" spans="2:10" x14ac:dyDescent="0.2">
      <c r="B18" s="23">
        <v>15</v>
      </c>
      <c r="C18" s="23" t="s">
        <v>37</v>
      </c>
      <c r="D18" s="24">
        <v>15.010416666666666</v>
      </c>
      <c r="E18" s="24">
        <f t="shared" si="0"/>
        <v>265.47222222222223</v>
      </c>
    </row>
    <row r="19" spans="2:10" x14ac:dyDescent="0.2">
      <c r="B19" s="60">
        <v>43622</v>
      </c>
      <c r="C19" s="61"/>
      <c r="D19" s="61"/>
      <c r="E19" s="62"/>
    </row>
    <row r="20" spans="2:10" x14ac:dyDescent="0.2">
      <c r="B20" s="23">
        <v>1</v>
      </c>
      <c r="C20" s="23" t="s">
        <v>46</v>
      </c>
      <c r="D20" s="24"/>
      <c r="E20" s="24">
        <v>0.30208333333333331</v>
      </c>
    </row>
    <row r="21" spans="2:10" x14ac:dyDescent="0.2">
      <c r="B21" s="23">
        <v>2</v>
      </c>
      <c r="C21" s="25" t="s">
        <v>45</v>
      </c>
      <c r="D21" s="24">
        <v>6.5972222222222224E-2</v>
      </c>
      <c r="E21" s="24">
        <f t="shared" ref="E21:E27" si="1">E20+D21</f>
        <v>0.36805555555555552</v>
      </c>
    </row>
    <row r="22" spans="2:10" x14ac:dyDescent="0.2">
      <c r="B22" s="23">
        <v>3</v>
      </c>
      <c r="C22" s="25" t="s">
        <v>44</v>
      </c>
      <c r="D22" s="24">
        <v>3.125E-2</v>
      </c>
      <c r="E22" s="24">
        <f t="shared" si="1"/>
        <v>0.39930555555555552</v>
      </c>
    </row>
    <row r="23" spans="2:10" x14ac:dyDescent="0.2">
      <c r="B23" s="23">
        <v>4</v>
      </c>
      <c r="C23" s="23" t="s">
        <v>39</v>
      </c>
      <c r="D23" s="24">
        <v>0.375</v>
      </c>
      <c r="E23" s="24">
        <f t="shared" si="1"/>
        <v>0.77430555555555558</v>
      </c>
    </row>
    <row r="24" spans="2:10" x14ac:dyDescent="0.2">
      <c r="B24" s="23">
        <v>5</v>
      </c>
      <c r="C24" s="23" t="s">
        <v>47</v>
      </c>
      <c r="D24" s="24">
        <v>2.7777777777777776E-2</v>
      </c>
      <c r="E24" s="24">
        <f t="shared" si="1"/>
        <v>0.80208333333333337</v>
      </c>
    </row>
    <row r="25" spans="2:10" x14ac:dyDescent="0.2">
      <c r="B25" s="23">
        <v>6</v>
      </c>
      <c r="C25" s="23" t="s">
        <v>48</v>
      </c>
      <c r="D25" s="24">
        <v>6.9444444444444434E-2</v>
      </c>
      <c r="E25" s="24">
        <f t="shared" si="1"/>
        <v>0.87152777777777779</v>
      </c>
    </row>
    <row r="26" spans="2:10" x14ac:dyDescent="0.2">
      <c r="B26" s="23">
        <v>7</v>
      </c>
      <c r="C26" s="23" t="s">
        <v>49</v>
      </c>
      <c r="D26" s="24">
        <v>2.0833333333333332E-2</v>
      </c>
      <c r="E26" s="24">
        <f t="shared" si="1"/>
        <v>0.89236111111111116</v>
      </c>
    </row>
    <row r="27" spans="2:10" x14ac:dyDescent="0.2">
      <c r="B27" s="23">
        <v>8</v>
      </c>
      <c r="C27" s="23" t="s">
        <v>50</v>
      </c>
      <c r="D27" s="24">
        <v>4.1666666666666664E-2</v>
      </c>
      <c r="E27" s="24">
        <f t="shared" si="1"/>
        <v>0.93402777777777779</v>
      </c>
    </row>
    <row r="28" spans="2:10" x14ac:dyDescent="0.2">
      <c r="B28" s="60">
        <v>43623</v>
      </c>
      <c r="C28" s="61"/>
      <c r="D28" s="61"/>
      <c r="E28" s="62"/>
    </row>
    <row r="29" spans="2:10" x14ac:dyDescent="0.2">
      <c r="B29" s="23">
        <v>1</v>
      </c>
      <c r="C29" s="23" t="s">
        <v>46</v>
      </c>
      <c r="D29" s="24"/>
      <c r="E29" s="24">
        <v>0.3125</v>
      </c>
    </row>
    <row r="30" spans="2:10" x14ac:dyDescent="0.2">
      <c r="B30" s="23">
        <v>2</v>
      </c>
      <c r="C30" s="25" t="s">
        <v>45</v>
      </c>
      <c r="D30" s="24">
        <v>4.8611111111111112E-2</v>
      </c>
      <c r="E30" s="24">
        <f>E29+D30</f>
        <v>0.3611111111111111</v>
      </c>
      <c r="G30" s="38" t="s">
        <v>57</v>
      </c>
      <c r="H30" s="38" t="s">
        <v>58</v>
      </c>
      <c r="I30" s="39" t="s">
        <v>60</v>
      </c>
      <c r="J30" s="38" t="s">
        <v>62</v>
      </c>
    </row>
    <row r="31" spans="2:10" x14ac:dyDescent="0.2">
      <c r="B31" s="23">
        <v>3</v>
      </c>
      <c r="C31" s="25" t="s">
        <v>53</v>
      </c>
      <c r="D31" s="24">
        <v>1.3888888888888888E-2</v>
      </c>
      <c r="E31" s="24">
        <f>E30+D31</f>
        <v>0.375</v>
      </c>
      <c r="G31" s="36" t="s">
        <v>56</v>
      </c>
      <c r="H31" s="36" t="s">
        <v>59</v>
      </c>
      <c r="I31" s="37" t="s">
        <v>61</v>
      </c>
      <c r="J31" s="36" t="s">
        <v>63</v>
      </c>
    </row>
    <row r="32" spans="2:10" x14ac:dyDescent="0.2">
      <c r="B32" s="23">
        <v>4</v>
      </c>
      <c r="C32" s="23" t="s">
        <v>55</v>
      </c>
      <c r="D32" s="24">
        <v>2.0416666666666665</v>
      </c>
      <c r="E32" s="24">
        <f>E31+D32</f>
        <v>2.4166666666666665</v>
      </c>
      <c r="G32" s="64" t="s">
        <v>64</v>
      </c>
      <c r="H32" s="64"/>
      <c r="I32" s="64"/>
      <c r="J32" s="64"/>
    </row>
    <row r="33" spans="2:10" x14ac:dyDescent="0.2">
      <c r="B33" s="23">
        <v>5</v>
      </c>
      <c r="C33" s="23" t="s">
        <v>54</v>
      </c>
      <c r="D33" s="24">
        <v>2.0138888888888888</v>
      </c>
      <c r="E33" s="24">
        <f>E32+D33</f>
        <v>4.4305555555555554</v>
      </c>
      <c r="G33" s="63" t="s">
        <v>65</v>
      </c>
      <c r="H33" s="63"/>
      <c r="I33" s="63"/>
      <c r="J33" s="63"/>
    </row>
    <row r="34" spans="2:10" x14ac:dyDescent="0.2">
      <c r="B34" s="23">
        <v>6</v>
      </c>
      <c r="C34" s="23" t="s">
        <v>66</v>
      </c>
      <c r="D34" s="24">
        <v>2.0208333333333335</v>
      </c>
      <c r="E34" s="24">
        <f>E33+D34</f>
        <v>6.4513888888888893</v>
      </c>
    </row>
  </sheetData>
  <mergeCells count="5">
    <mergeCell ref="B3:E3"/>
    <mergeCell ref="B19:E19"/>
    <mergeCell ref="B28:E28"/>
    <mergeCell ref="G33:J33"/>
    <mergeCell ref="G32:J32"/>
  </mergeCells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D74EA-E78B-40A5-BE72-C08C7ECE2927}">
  <dimension ref="A1:G21"/>
  <sheetViews>
    <sheetView workbookViewId="0">
      <selection activeCell="G12" sqref="G12"/>
    </sheetView>
  </sheetViews>
  <sheetFormatPr defaultRowHeight="14.25" x14ac:dyDescent="0.2"/>
  <cols>
    <col min="1" max="7" width="20.625" customWidth="1"/>
  </cols>
  <sheetData>
    <row r="1" spans="1:7" x14ac:dyDescent="0.2">
      <c r="A1" s="65" t="s">
        <v>9</v>
      </c>
      <c r="B1" s="65"/>
      <c r="C1" s="65"/>
      <c r="D1" s="65"/>
      <c r="E1" s="65"/>
      <c r="F1" s="65"/>
      <c r="G1" s="65"/>
    </row>
    <row r="2" spans="1:7" s="5" customFormat="1" x14ac:dyDescent="0.2">
      <c r="A2" s="8" t="s">
        <v>0</v>
      </c>
      <c r="B2" s="9" t="s">
        <v>1</v>
      </c>
      <c r="C2" s="9" t="s">
        <v>2</v>
      </c>
      <c r="D2" s="9" t="s">
        <v>3</v>
      </c>
      <c r="E2" s="9" t="s">
        <v>4</v>
      </c>
      <c r="F2" s="9" t="s">
        <v>5</v>
      </c>
      <c r="G2" s="8" t="s">
        <v>6</v>
      </c>
    </row>
    <row r="3" spans="1:7" x14ac:dyDescent="0.2">
      <c r="A3" s="3"/>
      <c r="B3" s="11">
        <v>1</v>
      </c>
      <c r="C3" s="11">
        <v>2</v>
      </c>
      <c r="D3" s="11">
        <v>3</v>
      </c>
      <c r="E3" s="11">
        <v>4</v>
      </c>
      <c r="F3" s="11">
        <v>5</v>
      </c>
      <c r="G3" s="10">
        <v>6</v>
      </c>
    </row>
    <row r="4" spans="1:7" ht="69" customHeight="1" x14ac:dyDescent="0.2">
      <c r="A4" s="1"/>
      <c r="B4" s="2" t="s">
        <v>89</v>
      </c>
      <c r="C4" s="2" t="s">
        <v>89</v>
      </c>
      <c r="D4" s="2" t="s">
        <v>89</v>
      </c>
      <c r="E4" s="2" t="s">
        <v>89</v>
      </c>
      <c r="F4" s="46" t="s">
        <v>117</v>
      </c>
      <c r="G4" s="1" t="s">
        <v>111</v>
      </c>
    </row>
    <row r="5" spans="1:7" x14ac:dyDescent="0.2">
      <c r="A5" s="10">
        <v>7</v>
      </c>
      <c r="B5" s="11">
        <v>8</v>
      </c>
      <c r="C5" s="11">
        <v>9</v>
      </c>
      <c r="D5" s="11">
        <v>10</v>
      </c>
      <c r="E5" s="11">
        <v>11</v>
      </c>
      <c r="F5" s="11">
        <v>12</v>
      </c>
      <c r="G5" s="10">
        <v>13</v>
      </c>
    </row>
    <row r="6" spans="1:7" ht="69" customHeight="1" x14ac:dyDescent="0.2">
      <c r="A6" s="1" t="s">
        <v>92</v>
      </c>
      <c r="B6" s="21" t="s">
        <v>87</v>
      </c>
      <c r="C6" s="21" t="s">
        <v>87</v>
      </c>
      <c r="D6" s="21" t="s">
        <v>86</v>
      </c>
      <c r="E6" s="21" t="s">
        <v>87</v>
      </c>
      <c r="F6" s="21" t="s">
        <v>88</v>
      </c>
      <c r="G6" s="20" t="s">
        <v>90</v>
      </c>
    </row>
    <row r="7" spans="1:7" x14ac:dyDescent="0.2">
      <c r="A7" s="10">
        <v>14</v>
      </c>
      <c r="B7" s="11">
        <v>15</v>
      </c>
      <c r="C7" s="11">
        <v>16</v>
      </c>
      <c r="D7" s="11">
        <v>17</v>
      </c>
      <c r="E7" s="11">
        <v>18</v>
      </c>
      <c r="F7" s="11">
        <v>19</v>
      </c>
      <c r="G7" s="10">
        <v>20</v>
      </c>
    </row>
    <row r="8" spans="1:7" ht="69" customHeight="1" x14ac:dyDescent="0.2">
      <c r="A8" s="20" t="s">
        <v>91</v>
      </c>
      <c r="B8" s="2" t="s">
        <v>85</v>
      </c>
      <c r="C8" s="21" t="s">
        <v>93</v>
      </c>
      <c r="D8" s="21" t="s">
        <v>94</v>
      </c>
      <c r="E8" s="21" t="s">
        <v>95</v>
      </c>
      <c r="F8" s="21" t="s">
        <v>96</v>
      </c>
      <c r="G8" s="20" t="s">
        <v>97</v>
      </c>
    </row>
    <row r="9" spans="1:7" x14ac:dyDescent="0.2">
      <c r="A9" s="10">
        <v>21</v>
      </c>
      <c r="B9" s="11">
        <v>22</v>
      </c>
      <c r="C9" s="11">
        <v>23</v>
      </c>
      <c r="D9" s="11">
        <v>24</v>
      </c>
      <c r="E9" s="11">
        <v>25</v>
      </c>
      <c r="F9" s="11">
        <v>26</v>
      </c>
      <c r="G9" s="10">
        <v>27</v>
      </c>
    </row>
    <row r="10" spans="1:7" ht="69" customHeight="1" x14ac:dyDescent="0.2">
      <c r="A10" s="1"/>
      <c r="B10" s="21" t="s">
        <v>98</v>
      </c>
      <c r="C10" s="21" t="s">
        <v>101</v>
      </c>
      <c r="D10" s="21" t="s">
        <v>101</v>
      </c>
      <c r="E10" s="21" t="s">
        <v>102</v>
      </c>
      <c r="F10" s="21" t="s">
        <v>102</v>
      </c>
      <c r="G10" s="1"/>
    </row>
    <row r="11" spans="1:7" x14ac:dyDescent="0.2">
      <c r="A11" s="10">
        <v>28</v>
      </c>
      <c r="B11" s="11">
        <v>29</v>
      </c>
      <c r="C11" s="11">
        <v>30</v>
      </c>
      <c r="D11" s="11">
        <v>31</v>
      </c>
      <c r="E11" s="4"/>
      <c r="F11" s="4"/>
      <c r="G11" s="3"/>
    </row>
    <row r="12" spans="1:7" ht="69" customHeight="1" x14ac:dyDescent="0.2">
      <c r="A12" s="1"/>
      <c r="B12" s="21" t="s">
        <v>98</v>
      </c>
      <c r="C12" s="21" t="s">
        <v>108</v>
      </c>
      <c r="D12" s="43" t="s">
        <v>103</v>
      </c>
      <c r="E12" s="43"/>
      <c r="F12" s="43"/>
      <c r="G12" s="1"/>
    </row>
    <row r="14" spans="1:7" x14ac:dyDescent="0.2">
      <c r="A14" s="21" t="s">
        <v>25</v>
      </c>
      <c r="B14" s="21">
        <v>23</v>
      </c>
    </row>
    <row r="15" spans="1:7" x14ac:dyDescent="0.2">
      <c r="A15" s="21" t="s">
        <v>23</v>
      </c>
      <c r="B15" s="21">
        <v>22.5</v>
      </c>
    </row>
    <row r="16" spans="1:7" x14ac:dyDescent="0.2">
      <c r="A16" s="21" t="s">
        <v>24</v>
      </c>
      <c r="B16" s="21">
        <f>B14-B15</f>
        <v>0.5</v>
      </c>
    </row>
    <row r="17" spans="1:2" x14ac:dyDescent="0.2">
      <c r="A17" s="12"/>
      <c r="B17" s="12"/>
    </row>
    <row r="18" spans="1:2" x14ac:dyDescent="0.2">
      <c r="A18" s="21" t="s">
        <v>67</v>
      </c>
      <c r="B18" s="21">
        <v>4000</v>
      </c>
    </row>
    <row r="19" spans="1:2" x14ac:dyDescent="0.2">
      <c r="A19" s="21" t="s">
        <v>68</v>
      </c>
      <c r="B19" s="21">
        <f>B18/B15</f>
        <v>177.77777777777777</v>
      </c>
    </row>
    <row r="20" spans="1:2" x14ac:dyDescent="0.2">
      <c r="A20" s="28"/>
      <c r="B20" s="28"/>
    </row>
    <row r="21" spans="1:2" x14ac:dyDescent="0.2">
      <c r="A21" s="21" t="s">
        <v>76</v>
      </c>
      <c r="B21" s="21">
        <f>B19*B15</f>
        <v>4000</v>
      </c>
    </row>
  </sheetData>
  <mergeCells count="1">
    <mergeCell ref="A1:G1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0ECEA-5B03-4BDD-9137-571651603864}">
  <dimension ref="A1:G17"/>
  <sheetViews>
    <sheetView tabSelected="1" workbookViewId="0">
      <selection activeCell="F12" sqref="F12"/>
    </sheetView>
  </sheetViews>
  <sheetFormatPr defaultRowHeight="14.25" x14ac:dyDescent="0.2"/>
  <cols>
    <col min="1" max="7" width="20.625" customWidth="1"/>
  </cols>
  <sheetData>
    <row r="1" spans="1:7" x14ac:dyDescent="0.2">
      <c r="A1" s="66" t="s">
        <v>10</v>
      </c>
      <c r="B1" s="66"/>
      <c r="C1" s="66"/>
      <c r="D1" s="66"/>
      <c r="E1" s="66"/>
      <c r="F1" s="66"/>
      <c r="G1" s="66"/>
    </row>
    <row r="2" spans="1:7" s="5" customFormat="1" x14ac:dyDescent="0.2">
      <c r="A2" s="6" t="s">
        <v>0</v>
      </c>
      <c r="B2" s="7" t="s">
        <v>1</v>
      </c>
      <c r="C2" s="7" t="s">
        <v>2</v>
      </c>
      <c r="D2" s="7" t="s">
        <v>3</v>
      </c>
      <c r="E2" s="7" t="s">
        <v>4</v>
      </c>
      <c r="F2" s="7" t="s">
        <v>5</v>
      </c>
      <c r="G2" s="6" t="s">
        <v>6</v>
      </c>
    </row>
    <row r="3" spans="1:7" x14ac:dyDescent="0.2">
      <c r="A3" s="3"/>
      <c r="B3" s="4"/>
      <c r="C3" s="4"/>
      <c r="D3" s="4"/>
      <c r="E3" s="11">
        <v>1</v>
      </c>
      <c r="F3" s="11">
        <v>2</v>
      </c>
      <c r="G3" s="10">
        <v>3</v>
      </c>
    </row>
    <row r="4" spans="1:7" ht="69" customHeight="1" x14ac:dyDescent="0.2">
      <c r="A4" s="1"/>
      <c r="B4" s="2"/>
      <c r="C4" s="2"/>
      <c r="D4" s="2"/>
      <c r="E4" s="43" t="s">
        <v>104</v>
      </c>
      <c r="F4" s="21" t="s">
        <v>110</v>
      </c>
      <c r="G4" s="20" t="s">
        <v>109</v>
      </c>
    </row>
    <row r="5" spans="1:7" x14ac:dyDescent="0.2">
      <c r="A5" s="10">
        <v>4</v>
      </c>
      <c r="B5" s="11">
        <v>5</v>
      </c>
      <c r="C5" s="11">
        <v>6</v>
      </c>
      <c r="D5" s="11">
        <v>7</v>
      </c>
      <c r="E5" s="11">
        <v>8</v>
      </c>
      <c r="F5" s="11">
        <v>9</v>
      </c>
      <c r="G5" s="10">
        <v>10</v>
      </c>
    </row>
    <row r="6" spans="1:7" ht="69" customHeight="1" x14ac:dyDescent="0.2">
      <c r="A6" s="1"/>
      <c r="B6" s="2" t="s">
        <v>106</v>
      </c>
      <c r="C6" s="51" t="s">
        <v>107</v>
      </c>
      <c r="D6" s="21" t="s">
        <v>118</v>
      </c>
      <c r="E6" s="51" t="s">
        <v>119</v>
      </c>
      <c r="F6" s="2" t="s">
        <v>99</v>
      </c>
      <c r="G6" s="1"/>
    </row>
    <row r="7" spans="1:7" x14ac:dyDescent="0.2">
      <c r="A7" s="10">
        <v>11</v>
      </c>
      <c r="B7" s="11">
        <v>12</v>
      </c>
      <c r="C7" s="11">
        <v>13</v>
      </c>
      <c r="D7" s="11">
        <v>14</v>
      </c>
      <c r="E7" s="11">
        <v>15</v>
      </c>
      <c r="F7" s="11">
        <v>16</v>
      </c>
      <c r="G7" s="3"/>
    </row>
    <row r="8" spans="1:7" ht="69" customHeight="1" x14ac:dyDescent="0.2">
      <c r="A8" s="1"/>
      <c r="B8" s="53" t="s">
        <v>100</v>
      </c>
      <c r="C8" s="52" t="s">
        <v>105</v>
      </c>
      <c r="D8" s="2"/>
      <c r="E8" s="2"/>
      <c r="F8" s="2"/>
      <c r="G8" s="1"/>
    </row>
    <row r="10" spans="1:7" x14ac:dyDescent="0.2">
      <c r="A10" s="21" t="s">
        <v>25</v>
      </c>
      <c r="B10" s="21">
        <v>7</v>
      </c>
      <c r="C10">
        <f>1454.5472+4181.82+3700+2272.73</f>
        <v>11609.0972</v>
      </c>
    </row>
    <row r="11" spans="1:7" x14ac:dyDescent="0.2">
      <c r="A11" s="21" t="s">
        <v>23</v>
      </c>
      <c r="B11" s="21">
        <v>7</v>
      </c>
    </row>
    <row r="12" spans="1:7" x14ac:dyDescent="0.2">
      <c r="A12" s="21" t="s">
        <v>24</v>
      </c>
      <c r="B12" s="21">
        <f>B10-B11</f>
        <v>0</v>
      </c>
    </row>
    <row r="13" spans="1:7" x14ac:dyDescent="0.2">
      <c r="A13" s="12"/>
      <c r="B13" s="12"/>
    </row>
    <row r="14" spans="1:7" x14ac:dyDescent="0.2">
      <c r="A14" s="21" t="s">
        <v>67</v>
      </c>
      <c r="B14" s="21">
        <f>B15*B11</f>
        <v>1400</v>
      </c>
    </row>
    <row r="15" spans="1:7" x14ac:dyDescent="0.2">
      <c r="A15" s="21" t="s">
        <v>68</v>
      </c>
      <c r="B15" s="21">
        <v>200</v>
      </c>
    </row>
    <row r="16" spans="1:7" x14ac:dyDescent="0.2">
      <c r="A16" s="28"/>
      <c r="B16" s="28"/>
    </row>
    <row r="17" spans="1:2" x14ac:dyDescent="0.2">
      <c r="A17" s="21" t="s">
        <v>76</v>
      </c>
      <c r="B17" s="21">
        <f>B15*B11</f>
        <v>1400</v>
      </c>
    </row>
  </sheetData>
  <mergeCells count="1">
    <mergeCell ref="A1:G1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五月</vt:lpstr>
      <vt:lpstr>六月</vt:lpstr>
      <vt:lpstr>Sheet1</vt:lpstr>
      <vt:lpstr>七月</vt:lpstr>
      <vt:lpstr>八月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2019-06-04T06:50:28Z</dcterms:created>
  <dcterms:modified xsi:type="dcterms:W3CDTF">2019-08-08T10:36:44Z</dcterms:modified>
</cp:coreProperties>
</file>