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PROJECTS\ERP\ErpManagement\Database\"/>
    </mc:Choice>
  </mc:AlternateContent>
  <xr:revisionPtr revIDLastSave="0" documentId="13_ncr:1_{8D27C540-43F9-42EA-B781-2F89C641570C}" xr6:coauthVersionLast="47" xr6:coauthVersionMax="47" xr10:uidLastSave="{00000000-0000-0000-0000-000000000000}"/>
  <bookViews>
    <workbookView xWindow="-108" yWindow="-108" windowWidth="23256" windowHeight="12456" tabRatio="891" activeTab="10" xr2:uid="{00000000-000D-0000-FFFF-FFFF00000000}"/>
  </bookViews>
  <sheets>
    <sheet name="CountryInfo" sheetId="8" r:id="rId1"/>
    <sheet name="ProvinceInfo" sheetId="9" r:id="rId2"/>
    <sheet name="DistrictInfo" sheetId="10" r:id="rId3"/>
    <sheet name="WardComuneInfo" sheetId="11" r:id="rId4"/>
    <sheet name="EthnicInfo" sheetId="12" r:id="rId5"/>
    <sheet name="UserInfo" sheetId="1" r:id="rId6"/>
    <sheet name="RoleInfo" sheetId="2" r:id="rId7"/>
    <sheet name="UserRole" sheetId="3" r:id="rId8"/>
    <sheet name="FunctionInfo" sheetId="6" r:id="rId9"/>
    <sheet name="EmployeeInfo" sheetId="4" r:id="rId10"/>
    <sheet name="EmployeeSkill" sheetId="14" r:id="rId11"/>
    <sheet name="DepartmentInfo" sheetId="5" r:id="rId12"/>
    <sheet name="HolidayInfo" sheetId="7" r:id="rId13"/>
  </sheets>
  <definedNames>
    <definedName name="ExternalData_2" localSheetId="0" hidden="1">CountryInfo!#REF!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1" i="14" l="1"/>
  <c r="L171" i="14" s="1"/>
  <c r="B171" i="14"/>
  <c r="J176" i="14"/>
  <c r="L176" i="14" s="1"/>
  <c r="B176" i="14"/>
  <c r="J175" i="14"/>
  <c r="L175" i="14" s="1"/>
  <c r="B175" i="14"/>
  <c r="J174" i="14"/>
  <c r="L174" i="14" s="1"/>
  <c r="B174" i="14"/>
  <c r="J173" i="14"/>
  <c r="B173" i="14"/>
  <c r="J172" i="14"/>
  <c r="L172" i="14" s="1"/>
  <c r="B172" i="14"/>
  <c r="J170" i="14"/>
  <c r="B170" i="14"/>
  <c r="J169" i="14"/>
  <c r="L169" i="14" s="1"/>
  <c r="B169" i="14"/>
  <c r="J167" i="14"/>
  <c r="B167" i="14"/>
  <c r="J166" i="14"/>
  <c r="L166" i="14" s="1"/>
  <c r="B166" i="14"/>
  <c r="J165" i="14"/>
  <c r="B165" i="14"/>
  <c r="J164" i="14"/>
  <c r="L164" i="14" s="1"/>
  <c r="B164" i="14"/>
  <c r="J163" i="14"/>
  <c r="B163" i="14"/>
  <c r="K162" i="14"/>
  <c r="J162" i="14"/>
  <c r="L162" i="14" s="1"/>
  <c r="B162" i="14"/>
  <c r="J161" i="14"/>
  <c r="B161" i="14"/>
  <c r="J160" i="14"/>
  <c r="L160" i="14" s="1"/>
  <c r="B160" i="14"/>
  <c r="J159" i="14"/>
  <c r="B159" i="14"/>
  <c r="J158" i="14"/>
  <c r="L158" i="14" s="1"/>
  <c r="B158" i="14"/>
  <c r="J156" i="14"/>
  <c r="B156" i="14"/>
  <c r="J155" i="14"/>
  <c r="L155" i="14" s="1"/>
  <c r="B155" i="14"/>
  <c r="J154" i="14"/>
  <c r="B154" i="14"/>
  <c r="K153" i="14"/>
  <c r="J153" i="14"/>
  <c r="L153" i="14" s="1"/>
  <c r="B153" i="14"/>
  <c r="J152" i="14"/>
  <c r="B152" i="14"/>
  <c r="J151" i="14"/>
  <c r="L151" i="14" s="1"/>
  <c r="B151" i="14"/>
  <c r="J150" i="14"/>
  <c r="B150" i="14"/>
  <c r="J148" i="14"/>
  <c r="L148" i="14" s="1"/>
  <c r="B148" i="14"/>
  <c r="J147" i="14"/>
  <c r="B147" i="14"/>
  <c r="J146" i="14"/>
  <c r="L146" i="14" s="1"/>
  <c r="B146" i="14"/>
  <c r="J145" i="14"/>
  <c r="B145" i="14"/>
  <c r="J144" i="14"/>
  <c r="L144" i="14" s="1"/>
  <c r="B144" i="14"/>
  <c r="J143" i="14"/>
  <c r="B143" i="14"/>
  <c r="J142" i="14"/>
  <c r="L142" i="14" s="1"/>
  <c r="B142" i="14"/>
  <c r="J141" i="14"/>
  <c r="B141" i="14"/>
  <c r="K140" i="14"/>
  <c r="J140" i="14"/>
  <c r="L140" i="14" s="1"/>
  <c r="B140" i="14"/>
  <c r="J139" i="14"/>
  <c r="B139" i="14"/>
  <c r="J138" i="14"/>
  <c r="L138" i="14" s="1"/>
  <c r="B138" i="14"/>
  <c r="J137" i="14"/>
  <c r="B137" i="14"/>
  <c r="J135" i="14"/>
  <c r="L135" i="14" s="1"/>
  <c r="B135" i="14"/>
  <c r="J134" i="14"/>
  <c r="B134" i="14"/>
  <c r="J133" i="14"/>
  <c r="L133" i="14" s="1"/>
  <c r="B133" i="14"/>
  <c r="J132" i="14"/>
  <c r="B132" i="14"/>
  <c r="J131" i="14"/>
  <c r="L131" i="14" s="1"/>
  <c r="B131" i="14"/>
  <c r="J130" i="14"/>
  <c r="B130" i="14"/>
  <c r="J129" i="14"/>
  <c r="L129" i="14" s="1"/>
  <c r="B129" i="14"/>
  <c r="J128" i="14"/>
  <c r="B128" i="14"/>
  <c r="J127" i="14"/>
  <c r="L127" i="14" s="1"/>
  <c r="B127" i="14"/>
  <c r="J126" i="14"/>
  <c r="B126" i="14"/>
  <c r="J125" i="14"/>
  <c r="L125" i="14" s="1"/>
  <c r="B125" i="14"/>
  <c r="J124" i="14"/>
  <c r="B124" i="14"/>
  <c r="K123" i="14"/>
  <c r="J123" i="14"/>
  <c r="L123" i="14" s="1"/>
  <c r="B123" i="14"/>
  <c r="J122" i="14"/>
  <c r="B122" i="14"/>
  <c r="J121" i="14"/>
  <c r="L121" i="14" s="1"/>
  <c r="B121" i="14"/>
  <c r="J120" i="14"/>
  <c r="B120" i="14"/>
  <c r="J119" i="14"/>
  <c r="L119" i="14" s="1"/>
  <c r="B119" i="14"/>
  <c r="J118" i="14"/>
  <c r="B118" i="14"/>
  <c r="J117" i="14"/>
  <c r="L117" i="14" s="1"/>
  <c r="B117" i="14"/>
  <c r="J116" i="14"/>
  <c r="B116" i="14"/>
  <c r="J115" i="14"/>
  <c r="L115" i="14" s="1"/>
  <c r="B115" i="14"/>
  <c r="J114" i="14"/>
  <c r="B114" i="14"/>
  <c r="J113" i="14"/>
  <c r="L113" i="14" s="1"/>
  <c r="B113" i="14"/>
  <c r="J111" i="14"/>
  <c r="B111" i="14"/>
  <c r="K110" i="14"/>
  <c r="J110" i="14"/>
  <c r="L110" i="14" s="1"/>
  <c r="B110" i="14"/>
  <c r="J109" i="14"/>
  <c r="B109" i="14"/>
  <c r="J108" i="14"/>
  <c r="L108" i="14" s="1"/>
  <c r="B108" i="14"/>
  <c r="J107" i="14"/>
  <c r="B107" i="14"/>
  <c r="J106" i="14"/>
  <c r="L106" i="14" s="1"/>
  <c r="B106" i="14"/>
  <c r="J105" i="14"/>
  <c r="B105" i="14"/>
  <c r="J104" i="14"/>
  <c r="L104" i="14" s="1"/>
  <c r="B104" i="14"/>
  <c r="J103" i="14"/>
  <c r="B103" i="14"/>
  <c r="K102" i="14"/>
  <c r="J102" i="14"/>
  <c r="L102" i="14" s="1"/>
  <c r="B102" i="14"/>
  <c r="J101" i="14"/>
  <c r="B101" i="14"/>
  <c r="J100" i="14"/>
  <c r="L100" i="14" s="1"/>
  <c r="B100" i="14"/>
  <c r="J99" i="14"/>
  <c r="B99" i="14"/>
  <c r="J98" i="14"/>
  <c r="L98" i="14" s="1"/>
  <c r="B98" i="14"/>
  <c r="J97" i="14"/>
  <c r="B97" i="14"/>
  <c r="J96" i="14"/>
  <c r="L96" i="14" s="1"/>
  <c r="B96" i="14"/>
  <c r="J95" i="14"/>
  <c r="B95" i="14"/>
  <c r="J94" i="14"/>
  <c r="L94" i="14" s="1"/>
  <c r="B94" i="14"/>
  <c r="J93" i="14"/>
  <c r="B93" i="14"/>
  <c r="J92" i="14"/>
  <c r="L92" i="14" s="1"/>
  <c r="B92" i="14"/>
  <c r="J90" i="14"/>
  <c r="B90" i="14"/>
  <c r="K89" i="14"/>
  <c r="J89" i="14"/>
  <c r="L89" i="14" s="1"/>
  <c r="B89" i="14"/>
  <c r="J88" i="14"/>
  <c r="B88" i="14"/>
  <c r="J87" i="14"/>
  <c r="L87" i="14" s="1"/>
  <c r="B87" i="14"/>
  <c r="J86" i="14"/>
  <c r="B86" i="14"/>
  <c r="J85" i="14"/>
  <c r="L85" i="14" s="1"/>
  <c r="B85" i="14"/>
  <c r="J84" i="14"/>
  <c r="B84" i="14"/>
  <c r="J82" i="14"/>
  <c r="L82" i="14" s="1"/>
  <c r="B82" i="14"/>
  <c r="J81" i="14"/>
  <c r="B81" i="14"/>
  <c r="J80" i="14"/>
  <c r="L80" i="14" s="1"/>
  <c r="B80" i="14"/>
  <c r="J79" i="14"/>
  <c r="B79" i="14"/>
  <c r="J78" i="14"/>
  <c r="L78" i="14" s="1"/>
  <c r="B78" i="14"/>
  <c r="J77" i="14"/>
  <c r="B77" i="14"/>
  <c r="K75" i="14"/>
  <c r="J75" i="14"/>
  <c r="L75" i="14" s="1"/>
  <c r="B75" i="14"/>
  <c r="J74" i="14"/>
  <c r="B74" i="14"/>
  <c r="J73" i="14"/>
  <c r="L73" i="14" s="1"/>
  <c r="B73" i="14"/>
  <c r="J72" i="14"/>
  <c r="B72" i="14"/>
  <c r="J71" i="14"/>
  <c r="L71" i="14" s="1"/>
  <c r="B71" i="14"/>
  <c r="J70" i="14"/>
  <c r="B70" i="14"/>
  <c r="J69" i="14"/>
  <c r="L69" i="14" s="1"/>
  <c r="B69" i="14"/>
  <c r="J68" i="14"/>
  <c r="B68" i="14"/>
  <c r="J67" i="14"/>
  <c r="L67" i="14" s="1"/>
  <c r="B67" i="14"/>
  <c r="J66" i="14"/>
  <c r="B66" i="14"/>
  <c r="J65" i="14"/>
  <c r="L65" i="14" s="1"/>
  <c r="B65" i="14"/>
  <c r="J64" i="14"/>
  <c r="B64" i="14"/>
  <c r="J63" i="14"/>
  <c r="L63" i="14" s="1"/>
  <c r="B63" i="14"/>
  <c r="J62" i="14"/>
  <c r="B62" i="14"/>
  <c r="J61" i="14"/>
  <c r="L61" i="14" s="1"/>
  <c r="B61" i="14"/>
  <c r="J60" i="14"/>
  <c r="B60" i="14"/>
  <c r="J59" i="14"/>
  <c r="L59" i="14" s="1"/>
  <c r="B59" i="14"/>
  <c r="J58" i="14"/>
  <c r="B58" i="14"/>
  <c r="J57" i="14"/>
  <c r="L57" i="14" s="1"/>
  <c r="B57" i="14"/>
  <c r="J56" i="14"/>
  <c r="B56" i="14"/>
  <c r="K54" i="14"/>
  <c r="J54" i="14"/>
  <c r="L54" i="14" s="1"/>
  <c r="B54" i="14"/>
  <c r="J53" i="14"/>
  <c r="B53" i="14"/>
  <c r="J52" i="14"/>
  <c r="L52" i="14" s="1"/>
  <c r="B52" i="14"/>
  <c r="J51" i="14"/>
  <c r="B51" i="14"/>
  <c r="J50" i="14"/>
  <c r="L50" i="14" s="1"/>
  <c r="B50" i="14"/>
  <c r="J49" i="14"/>
  <c r="B49" i="14"/>
  <c r="J48" i="14"/>
  <c r="L48" i="14" s="1"/>
  <c r="B48" i="14"/>
  <c r="J47" i="14"/>
  <c r="B47" i="14"/>
  <c r="J46" i="14"/>
  <c r="L46" i="14" s="1"/>
  <c r="B46" i="14"/>
  <c r="J45" i="14"/>
  <c r="B45" i="14"/>
  <c r="J44" i="14"/>
  <c r="L44" i="14" s="1"/>
  <c r="B44" i="14"/>
  <c r="J43" i="14"/>
  <c r="B43" i="14"/>
  <c r="K42" i="14"/>
  <c r="J42" i="14"/>
  <c r="L42" i="14" s="1"/>
  <c r="B42" i="14"/>
  <c r="J41" i="14"/>
  <c r="B41" i="14"/>
  <c r="J40" i="14"/>
  <c r="L40" i="14" s="1"/>
  <c r="B40" i="14"/>
  <c r="J39" i="14"/>
  <c r="B39" i="14"/>
  <c r="J38" i="14"/>
  <c r="L38" i="14" s="1"/>
  <c r="B38" i="14"/>
  <c r="J37" i="14"/>
  <c r="B37" i="14"/>
  <c r="J36" i="14"/>
  <c r="L36" i="14" s="1"/>
  <c r="B36" i="14"/>
  <c r="J35" i="14"/>
  <c r="B35" i="14"/>
  <c r="K34" i="14"/>
  <c r="J34" i="14"/>
  <c r="L34" i="14" s="1"/>
  <c r="B34" i="14"/>
  <c r="J33" i="14"/>
  <c r="B33" i="14"/>
  <c r="J32" i="14"/>
  <c r="L32" i="14" s="1"/>
  <c r="B32" i="14"/>
  <c r="J31" i="14"/>
  <c r="B31" i="14"/>
  <c r="J30" i="14"/>
  <c r="L30" i="14" s="1"/>
  <c r="B30" i="14"/>
  <c r="J29" i="14"/>
  <c r="B29" i="14"/>
  <c r="J28" i="14"/>
  <c r="L28" i="14" s="1"/>
  <c r="B28" i="14"/>
  <c r="J27" i="14"/>
  <c r="B27" i="14"/>
  <c r="J26" i="14"/>
  <c r="L26" i="14" s="1"/>
  <c r="B26" i="14"/>
  <c r="J25" i="14"/>
  <c r="B25" i="14"/>
  <c r="J24" i="14"/>
  <c r="L24" i="14" s="1"/>
  <c r="B24" i="14"/>
  <c r="J23" i="14"/>
  <c r="B23" i="14"/>
  <c r="J22" i="14"/>
  <c r="L22" i="14" s="1"/>
  <c r="B22" i="14"/>
  <c r="J21" i="14"/>
  <c r="B21" i="14"/>
  <c r="J20" i="14"/>
  <c r="L20" i="14" s="1"/>
  <c r="B20" i="14"/>
  <c r="J19" i="14"/>
  <c r="B19" i="14"/>
  <c r="J18" i="14"/>
  <c r="L18" i="14" s="1"/>
  <c r="B18" i="14"/>
  <c r="J17" i="14"/>
  <c r="L17" i="14" s="1"/>
  <c r="B17" i="14"/>
  <c r="K16" i="14"/>
  <c r="J16" i="14"/>
  <c r="L16" i="14" s="1"/>
  <c r="B16" i="14"/>
  <c r="J14" i="14"/>
  <c r="B14" i="14"/>
  <c r="J13" i="14"/>
  <c r="L13" i="14" s="1"/>
  <c r="B13" i="14"/>
  <c r="J12" i="14"/>
  <c r="B12" i="14"/>
  <c r="J11" i="14"/>
  <c r="L11" i="14" s="1"/>
  <c r="B11" i="14"/>
  <c r="J10" i="14"/>
  <c r="L10" i="14" s="1"/>
  <c r="B10" i="14"/>
  <c r="K9" i="14"/>
  <c r="J9" i="14"/>
  <c r="L9" i="14" s="1"/>
  <c r="B9" i="14"/>
  <c r="J8" i="14"/>
  <c r="L8" i="14" s="1"/>
  <c r="B8" i="14"/>
  <c r="J7" i="14"/>
  <c r="L7" i="14" s="1"/>
  <c r="B7" i="14"/>
  <c r="J6" i="14"/>
  <c r="L6" i="14" s="1"/>
  <c r="B6" i="14"/>
  <c r="K5" i="14"/>
  <c r="J5" i="14"/>
  <c r="L5" i="14" s="1"/>
  <c r="B5" i="14"/>
  <c r="J4" i="14"/>
  <c r="L4" i="14" s="1"/>
  <c r="B4" i="14"/>
  <c r="K3" i="5"/>
  <c r="L3" i="5"/>
  <c r="K5" i="5"/>
  <c r="L5" i="5"/>
  <c r="K6" i="5"/>
  <c r="L6" i="5"/>
  <c r="K7" i="5"/>
  <c r="L7" i="5"/>
  <c r="K8" i="5"/>
  <c r="L8" i="5"/>
  <c r="K9" i="5"/>
  <c r="L9" i="5"/>
  <c r="K10" i="5"/>
  <c r="L10" i="5"/>
  <c r="K11" i="5"/>
  <c r="L11" i="5"/>
  <c r="K12" i="5"/>
  <c r="L12" i="5"/>
  <c r="L4" i="5"/>
  <c r="K4" i="5"/>
  <c r="J5" i="5"/>
  <c r="J6" i="5"/>
  <c r="J7" i="5"/>
  <c r="J8" i="5"/>
  <c r="J9" i="5"/>
  <c r="J10" i="5"/>
  <c r="J11" i="5"/>
  <c r="J12" i="5"/>
  <c r="J3" i="5"/>
  <c r="J4" i="5"/>
  <c r="K52" i="4"/>
  <c r="L52" i="4"/>
  <c r="K53" i="4"/>
  <c r="L53" i="4"/>
  <c r="K54" i="4"/>
  <c r="L54" i="4"/>
  <c r="K56" i="4"/>
  <c r="L56" i="4"/>
  <c r="K57" i="4"/>
  <c r="L57" i="4"/>
  <c r="K58" i="4"/>
  <c r="L58" i="4"/>
  <c r="K59" i="4"/>
  <c r="L59" i="4"/>
  <c r="K60" i="4"/>
  <c r="L60" i="4"/>
  <c r="K61" i="4"/>
  <c r="L61" i="4"/>
  <c r="K62" i="4"/>
  <c r="L62" i="4"/>
  <c r="K63" i="4"/>
  <c r="L63" i="4"/>
  <c r="K64" i="4"/>
  <c r="L64" i="4"/>
  <c r="K65" i="4"/>
  <c r="L65" i="4"/>
  <c r="K66" i="4"/>
  <c r="L66" i="4"/>
  <c r="K67" i="4"/>
  <c r="L67" i="4"/>
  <c r="K68" i="4"/>
  <c r="L68" i="4"/>
  <c r="K69" i="4"/>
  <c r="L69" i="4"/>
  <c r="K70" i="4"/>
  <c r="L70" i="4"/>
  <c r="K71" i="4"/>
  <c r="L71" i="4"/>
  <c r="K72" i="4"/>
  <c r="L72" i="4"/>
  <c r="K73" i="4"/>
  <c r="L73" i="4"/>
  <c r="K74" i="4"/>
  <c r="L74" i="4"/>
  <c r="K75" i="4"/>
  <c r="L75" i="4"/>
  <c r="K77" i="4"/>
  <c r="L77" i="4"/>
  <c r="K78" i="4"/>
  <c r="L78" i="4"/>
  <c r="K79" i="4"/>
  <c r="L79" i="4"/>
  <c r="K80" i="4"/>
  <c r="L80" i="4"/>
  <c r="K81" i="4"/>
  <c r="L81" i="4"/>
  <c r="K82" i="4"/>
  <c r="L82" i="4"/>
  <c r="K84" i="4"/>
  <c r="L84" i="4"/>
  <c r="K85" i="4"/>
  <c r="L85" i="4"/>
  <c r="K86" i="4"/>
  <c r="L86" i="4"/>
  <c r="K87" i="4"/>
  <c r="L87" i="4"/>
  <c r="K88" i="4"/>
  <c r="L88" i="4"/>
  <c r="K89" i="4"/>
  <c r="L89" i="4"/>
  <c r="K90" i="4"/>
  <c r="L90" i="4"/>
  <c r="K93" i="4"/>
  <c r="L93" i="4"/>
  <c r="K94" i="4"/>
  <c r="L94" i="4"/>
  <c r="K95" i="4"/>
  <c r="L95" i="4"/>
  <c r="K96" i="4"/>
  <c r="L96" i="4"/>
  <c r="K97" i="4"/>
  <c r="L97" i="4"/>
  <c r="K98" i="4"/>
  <c r="L98" i="4"/>
  <c r="K99" i="4"/>
  <c r="L99" i="4"/>
  <c r="K100" i="4"/>
  <c r="L100" i="4"/>
  <c r="K101" i="4"/>
  <c r="L101" i="4"/>
  <c r="K102" i="4"/>
  <c r="L102" i="4"/>
  <c r="K103" i="4"/>
  <c r="L103" i="4"/>
  <c r="K104" i="4"/>
  <c r="L104" i="4"/>
  <c r="K105" i="4"/>
  <c r="L105" i="4"/>
  <c r="K106" i="4"/>
  <c r="L106" i="4"/>
  <c r="K107" i="4"/>
  <c r="L107" i="4"/>
  <c r="K108" i="4"/>
  <c r="L108" i="4"/>
  <c r="K109" i="4"/>
  <c r="L109" i="4"/>
  <c r="K110" i="4"/>
  <c r="L110" i="4"/>
  <c r="K111" i="4"/>
  <c r="L111" i="4"/>
  <c r="K113" i="4"/>
  <c r="L113" i="4"/>
  <c r="K114" i="4"/>
  <c r="L114" i="4"/>
  <c r="K115" i="4"/>
  <c r="L115" i="4"/>
  <c r="K116" i="4"/>
  <c r="L116" i="4"/>
  <c r="K117" i="4"/>
  <c r="L117" i="4"/>
  <c r="K118" i="4"/>
  <c r="L118" i="4"/>
  <c r="K119" i="4"/>
  <c r="L119" i="4"/>
  <c r="K120" i="4"/>
  <c r="L120" i="4"/>
  <c r="K121" i="4"/>
  <c r="L121" i="4"/>
  <c r="K122" i="4"/>
  <c r="L122" i="4"/>
  <c r="K123" i="4"/>
  <c r="L123" i="4"/>
  <c r="K124" i="4"/>
  <c r="L124" i="4"/>
  <c r="K125" i="4"/>
  <c r="L125" i="4"/>
  <c r="K126" i="4"/>
  <c r="L126" i="4"/>
  <c r="K127" i="4"/>
  <c r="L127" i="4"/>
  <c r="K128" i="4"/>
  <c r="L128" i="4"/>
  <c r="K129" i="4"/>
  <c r="L129" i="4"/>
  <c r="K130" i="4"/>
  <c r="L130" i="4"/>
  <c r="K131" i="4"/>
  <c r="L131" i="4"/>
  <c r="K132" i="4"/>
  <c r="L132" i="4"/>
  <c r="K133" i="4"/>
  <c r="L133" i="4"/>
  <c r="K134" i="4"/>
  <c r="L134" i="4"/>
  <c r="K135" i="4"/>
  <c r="L135" i="4"/>
  <c r="K137" i="4"/>
  <c r="L137" i="4"/>
  <c r="K138" i="4"/>
  <c r="L138" i="4"/>
  <c r="K139" i="4"/>
  <c r="L139" i="4"/>
  <c r="K140" i="4"/>
  <c r="L140" i="4"/>
  <c r="K141" i="4"/>
  <c r="L141" i="4"/>
  <c r="K142" i="4"/>
  <c r="L142" i="4"/>
  <c r="K143" i="4"/>
  <c r="L143" i="4"/>
  <c r="K144" i="4"/>
  <c r="L144" i="4"/>
  <c r="K145" i="4"/>
  <c r="L145" i="4"/>
  <c r="K146" i="4"/>
  <c r="L146" i="4"/>
  <c r="K147" i="4"/>
  <c r="L147" i="4"/>
  <c r="K148" i="4"/>
  <c r="L148" i="4"/>
  <c r="K150" i="4"/>
  <c r="L150" i="4"/>
  <c r="K151" i="4"/>
  <c r="L151" i="4"/>
  <c r="K152" i="4"/>
  <c r="L152" i="4"/>
  <c r="K153" i="4"/>
  <c r="L153" i="4"/>
  <c r="K154" i="4"/>
  <c r="L154" i="4"/>
  <c r="K155" i="4"/>
  <c r="L155" i="4"/>
  <c r="K156" i="4"/>
  <c r="L156" i="4"/>
  <c r="K158" i="4"/>
  <c r="L158" i="4"/>
  <c r="K159" i="4"/>
  <c r="L159" i="4"/>
  <c r="K160" i="4"/>
  <c r="L160" i="4"/>
  <c r="K161" i="4"/>
  <c r="L161" i="4"/>
  <c r="K162" i="4"/>
  <c r="L162" i="4"/>
  <c r="K163" i="4"/>
  <c r="L163" i="4"/>
  <c r="K164" i="4"/>
  <c r="L164" i="4"/>
  <c r="K165" i="4"/>
  <c r="L165" i="4"/>
  <c r="K166" i="4"/>
  <c r="L166" i="4"/>
  <c r="K167" i="4"/>
  <c r="L167" i="4"/>
  <c r="K169" i="4"/>
  <c r="L169" i="4"/>
  <c r="K170" i="4"/>
  <c r="L170" i="4"/>
  <c r="K171" i="4"/>
  <c r="L171" i="4"/>
  <c r="K172" i="4"/>
  <c r="L172" i="4"/>
  <c r="K173" i="4"/>
  <c r="L173" i="4"/>
  <c r="K174" i="4"/>
  <c r="L174" i="4"/>
  <c r="K175" i="4"/>
  <c r="L175" i="4"/>
  <c r="J113" i="4"/>
  <c r="J114" i="4"/>
  <c r="J115" i="4"/>
  <c r="J116" i="4"/>
  <c r="J117" i="4"/>
  <c r="J118" i="4"/>
  <c r="J119" i="4"/>
  <c r="J120" i="4"/>
  <c r="J121" i="4"/>
  <c r="J122" i="4"/>
  <c r="J123" i="4"/>
  <c r="J124" i="4"/>
  <c r="J125" i="4"/>
  <c r="J126" i="4"/>
  <c r="J127" i="4"/>
  <c r="J128" i="4"/>
  <c r="J129" i="4"/>
  <c r="J130" i="4"/>
  <c r="J131" i="4"/>
  <c r="J132" i="4"/>
  <c r="J133" i="4"/>
  <c r="J134" i="4"/>
  <c r="J135" i="4"/>
  <c r="J137" i="4"/>
  <c r="J138" i="4"/>
  <c r="J139" i="4"/>
  <c r="J140" i="4"/>
  <c r="J141" i="4"/>
  <c r="J142" i="4"/>
  <c r="J143" i="4"/>
  <c r="J144" i="4"/>
  <c r="J145" i="4"/>
  <c r="J146" i="4"/>
  <c r="J147" i="4"/>
  <c r="J148" i="4"/>
  <c r="J150" i="4"/>
  <c r="J151" i="4"/>
  <c r="J152" i="4"/>
  <c r="J153" i="4"/>
  <c r="J154" i="4"/>
  <c r="J155" i="4"/>
  <c r="J156" i="4"/>
  <c r="J158" i="4"/>
  <c r="J159" i="4"/>
  <c r="J160" i="4"/>
  <c r="J161" i="4"/>
  <c r="J162" i="4"/>
  <c r="J163" i="4"/>
  <c r="J164" i="4"/>
  <c r="J165" i="4"/>
  <c r="J166" i="4"/>
  <c r="J167" i="4"/>
  <c r="J169" i="4"/>
  <c r="J170" i="4"/>
  <c r="J171" i="4"/>
  <c r="J172" i="4"/>
  <c r="J173" i="4"/>
  <c r="J174" i="4"/>
  <c r="J175" i="4"/>
  <c r="B170" i="4"/>
  <c r="B171" i="4"/>
  <c r="B172" i="4"/>
  <c r="B173" i="4"/>
  <c r="B174" i="4"/>
  <c r="B175" i="4"/>
  <c r="B164" i="4"/>
  <c r="B165" i="4"/>
  <c r="B166" i="4"/>
  <c r="B167" i="4"/>
  <c r="B152" i="4"/>
  <c r="B153" i="4"/>
  <c r="B154" i="4"/>
  <c r="B155" i="4"/>
  <c r="B156" i="4"/>
  <c r="B139" i="4"/>
  <c r="B169" i="4"/>
  <c r="B159" i="4"/>
  <c r="B160" i="4"/>
  <c r="B161" i="4"/>
  <c r="B162" i="4"/>
  <c r="B163" i="4"/>
  <c r="B158" i="4"/>
  <c r="B151" i="4"/>
  <c r="B150" i="4"/>
  <c r="B145" i="4"/>
  <c r="B146" i="4"/>
  <c r="B147" i="4"/>
  <c r="B148" i="4"/>
  <c r="J106" i="4"/>
  <c r="B106" i="4"/>
  <c r="B138" i="4"/>
  <c r="B140" i="4"/>
  <c r="B141" i="4"/>
  <c r="B142" i="4"/>
  <c r="B143" i="4"/>
  <c r="B144" i="4"/>
  <c r="B137" i="4"/>
  <c r="J105" i="4"/>
  <c r="B105" i="4"/>
  <c r="J104" i="4"/>
  <c r="B104" i="4"/>
  <c r="J103" i="4"/>
  <c r="B103" i="4"/>
  <c r="J102" i="4"/>
  <c r="B102" i="4"/>
  <c r="J101" i="4"/>
  <c r="B101" i="4"/>
  <c r="J100" i="4"/>
  <c r="B100" i="4"/>
  <c r="J99" i="4"/>
  <c r="B99" i="4"/>
  <c r="B114" i="4"/>
  <c r="B115" i="4"/>
  <c r="B116" i="4"/>
  <c r="B117" i="4"/>
  <c r="B118" i="4"/>
  <c r="B119" i="4"/>
  <c r="B120" i="4"/>
  <c r="B121" i="4"/>
  <c r="B122" i="4"/>
  <c r="B123" i="4"/>
  <c r="B124" i="4"/>
  <c r="B125" i="4"/>
  <c r="B126" i="4"/>
  <c r="B127" i="4"/>
  <c r="B128" i="4"/>
  <c r="B129" i="4"/>
  <c r="B130" i="4"/>
  <c r="B131" i="4"/>
  <c r="B132" i="4"/>
  <c r="B133" i="4"/>
  <c r="B134" i="4"/>
  <c r="B135" i="4"/>
  <c r="B113" i="4"/>
  <c r="B93" i="4"/>
  <c r="B94" i="4"/>
  <c r="B95" i="4"/>
  <c r="B96" i="4"/>
  <c r="B97" i="4"/>
  <c r="B98" i="4"/>
  <c r="B107" i="4"/>
  <c r="B108" i="4"/>
  <c r="B109" i="4"/>
  <c r="B110" i="4"/>
  <c r="B111" i="4"/>
  <c r="B92" i="4"/>
  <c r="J56" i="4"/>
  <c r="J57" i="4"/>
  <c r="J58" i="4"/>
  <c r="J59" i="4"/>
  <c r="J60" i="4"/>
  <c r="J61" i="4"/>
  <c r="J62" i="4"/>
  <c r="J63" i="4"/>
  <c r="J64" i="4"/>
  <c r="J65" i="4"/>
  <c r="J66" i="4"/>
  <c r="J67" i="4"/>
  <c r="J68" i="4"/>
  <c r="J69" i="4"/>
  <c r="J70" i="4"/>
  <c r="J71" i="4"/>
  <c r="J72" i="4"/>
  <c r="J73" i="4"/>
  <c r="J74" i="4"/>
  <c r="J75" i="4"/>
  <c r="J77" i="4"/>
  <c r="J78" i="4"/>
  <c r="J79" i="4"/>
  <c r="J80" i="4"/>
  <c r="J81" i="4"/>
  <c r="J82" i="4"/>
  <c r="J84" i="4"/>
  <c r="J85" i="4"/>
  <c r="J86" i="4"/>
  <c r="J87" i="4"/>
  <c r="J88" i="4"/>
  <c r="J89" i="4"/>
  <c r="J90" i="4"/>
  <c r="J92" i="4"/>
  <c r="L92" i="4" s="1"/>
  <c r="J93" i="4"/>
  <c r="J94" i="4"/>
  <c r="J95" i="4"/>
  <c r="J96" i="4"/>
  <c r="J97" i="4"/>
  <c r="J98" i="4"/>
  <c r="J107" i="4"/>
  <c r="J108" i="4"/>
  <c r="J109" i="4"/>
  <c r="J110" i="4"/>
  <c r="J111" i="4"/>
  <c r="B78" i="4"/>
  <c r="B79" i="4"/>
  <c r="B80" i="4"/>
  <c r="B81" i="4"/>
  <c r="B82" i="4"/>
  <c r="B77" i="4"/>
  <c r="B64" i="4"/>
  <c r="B65" i="4"/>
  <c r="B66" i="4"/>
  <c r="B67" i="4"/>
  <c r="B68" i="4"/>
  <c r="B69" i="4"/>
  <c r="B70" i="4"/>
  <c r="B71" i="4"/>
  <c r="B72" i="4"/>
  <c r="B89" i="4"/>
  <c r="B90" i="4"/>
  <c r="B88" i="4"/>
  <c r="B87" i="4"/>
  <c r="B86" i="4"/>
  <c r="B85" i="4"/>
  <c r="B84" i="4"/>
  <c r="B73" i="4"/>
  <c r="B75" i="4"/>
  <c r="B74" i="4"/>
  <c r="B62" i="4"/>
  <c r="B61" i="4"/>
  <c r="B60" i="4"/>
  <c r="B59" i="4"/>
  <c r="B58" i="4"/>
  <c r="B57" i="4"/>
  <c r="B63" i="4"/>
  <c r="B56" i="4"/>
  <c r="J54" i="4"/>
  <c r="J4" i="4"/>
  <c r="K4" i="4" s="1"/>
  <c r="J5" i="4"/>
  <c r="K5" i="4" s="1"/>
  <c r="J6" i="4"/>
  <c r="K6" i="4" s="1"/>
  <c r="J7" i="4"/>
  <c r="K7" i="4" s="1"/>
  <c r="J8" i="4"/>
  <c r="K8" i="4" s="1"/>
  <c r="J9" i="4"/>
  <c r="K9" i="4" s="1"/>
  <c r="J10" i="4"/>
  <c r="K10" i="4" s="1"/>
  <c r="J11" i="4"/>
  <c r="K11" i="4" s="1"/>
  <c r="J12" i="4"/>
  <c r="K12" i="4" s="1"/>
  <c r="J13" i="4"/>
  <c r="K13" i="4" s="1"/>
  <c r="J14" i="4"/>
  <c r="K14" i="4" s="1"/>
  <c r="J16" i="4"/>
  <c r="K16" i="4" s="1"/>
  <c r="J17" i="4"/>
  <c r="K17" i="4" s="1"/>
  <c r="J18" i="4"/>
  <c r="K18" i="4" s="1"/>
  <c r="J19" i="4"/>
  <c r="K19" i="4" s="1"/>
  <c r="J20" i="4"/>
  <c r="K20" i="4" s="1"/>
  <c r="J21" i="4"/>
  <c r="K21" i="4" s="1"/>
  <c r="J22" i="4"/>
  <c r="K22" i="4" s="1"/>
  <c r="J23" i="4"/>
  <c r="K23" i="4" s="1"/>
  <c r="J24" i="4"/>
  <c r="K24" i="4" s="1"/>
  <c r="J25" i="4"/>
  <c r="K25" i="4" s="1"/>
  <c r="J26" i="4"/>
  <c r="K26" i="4" s="1"/>
  <c r="J27" i="4"/>
  <c r="K27" i="4" s="1"/>
  <c r="J28" i="4"/>
  <c r="K28" i="4" s="1"/>
  <c r="J29" i="4"/>
  <c r="K29" i="4" s="1"/>
  <c r="J30" i="4"/>
  <c r="K30" i="4" s="1"/>
  <c r="J31" i="4"/>
  <c r="K31" i="4" s="1"/>
  <c r="J32" i="4"/>
  <c r="K32" i="4" s="1"/>
  <c r="J33" i="4"/>
  <c r="K33" i="4" s="1"/>
  <c r="J34" i="4"/>
  <c r="K34" i="4" s="1"/>
  <c r="J35" i="4"/>
  <c r="K35" i="4" s="1"/>
  <c r="J36" i="4"/>
  <c r="K36" i="4" s="1"/>
  <c r="J37" i="4"/>
  <c r="K37" i="4" s="1"/>
  <c r="J38" i="4"/>
  <c r="K38" i="4" s="1"/>
  <c r="J39" i="4"/>
  <c r="K39" i="4" s="1"/>
  <c r="J40" i="4"/>
  <c r="K40" i="4" s="1"/>
  <c r="J41" i="4"/>
  <c r="K41" i="4" s="1"/>
  <c r="J42" i="4"/>
  <c r="K42" i="4" s="1"/>
  <c r="J43" i="4"/>
  <c r="K43" i="4" s="1"/>
  <c r="J44" i="4"/>
  <c r="K44" i="4" s="1"/>
  <c r="J45" i="4"/>
  <c r="K45" i="4" s="1"/>
  <c r="J46" i="4"/>
  <c r="K46" i="4" s="1"/>
  <c r="J47" i="4"/>
  <c r="K47" i="4" s="1"/>
  <c r="J48" i="4"/>
  <c r="K48" i="4" s="1"/>
  <c r="J49" i="4"/>
  <c r="K49" i="4" s="1"/>
  <c r="J50" i="4"/>
  <c r="K50" i="4" s="1"/>
  <c r="J51" i="4"/>
  <c r="K51" i="4" s="1"/>
  <c r="J52" i="4"/>
  <c r="J53" i="4"/>
  <c r="B12" i="7"/>
  <c r="B11" i="7"/>
  <c r="B10" i="7"/>
  <c r="B9" i="7"/>
  <c r="B8" i="7"/>
  <c r="B7" i="7"/>
  <c r="B6" i="7"/>
  <c r="B5" i="7"/>
  <c r="B4" i="7"/>
  <c r="B3" i="7"/>
  <c r="B46" i="4"/>
  <c r="B47" i="4"/>
  <c r="B48" i="4"/>
  <c r="B49" i="4"/>
  <c r="B50" i="4"/>
  <c r="B51" i="4"/>
  <c r="B52" i="4"/>
  <c r="B4" i="5"/>
  <c r="B5" i="5"/>
  <c r="B6" i="5"/>
  <c r="B7" i="5"/>
  <c r="B8" i="5"/>
  <c r="B9" i="5"/>
  <c r="B10" i="5"/>
  <c r="B11" i="5"/>
  <c r="B12" i="5"/>
  <c r="B3" i="5"/>
  <c r="B14" i="4"/>
  <c r="B44" i="4"/>
  <c r="B43" i="4"/>
  <c r="B42" i="4"/>
  <c r="B41" i="4"/>
  <c r="B40" i="4"/>
  <c r="B39" i="4"/>
  <c r="B38" i="4"/>
  <c r="B37" i="4"/>
  <c r="B36" i="4"/>
  <c r="B45" i="4"/>
  <c r="B35" i="4"/>
  <c r="B34" i="4"/>
  <c r="B33" i="4"/>
  <c r="B32" i="4"/>
  <c r="B31" i="4"/>
  <c r="B30" i="4"/>
  <c r="B29" i="4"/>
  <c r="B21" i="4"/>
  <c r="B22" i="4"/>
  <c r="B23" i="4"/>
  <c r="B24" i="4"/>
  <c r="B25" i="4"/>
  <c r="B26" i="4"/>
  <c r="B27" i="4"/>
  <c r="B28" i="4"/>
  <c r="B16" i="4"/>
  <c r="B53" i="4"/>
  <c r="B54" i="4"/>
  <c r="B20" i="4"/>
  <c r="B18" i="4"/>
  <c r="B19" i="4"/>
  <c r="B17" i="4"/>
  <c r="B5" i="4"/>
  <c r="B6" i="4"/>
  <c r="B7" i="4"/>
  <c r="B8" i="4"/>
  <c r="B9" i="4"/>
  <c r="B10" i="4"/>
  <c r="B11" i="4"/>
  <c r="B12" i="4"/>
  <c r="B13" i="4"/>
  <c r="B4" i="4"/>
  <c r="K171" i="14" l="1"/>
  <c r="K18" i="14"/>
  <c r="K38" i="14"/>
  <c r="K85" i="14"/>
  <c r="K127" i="14"/>
  <c r="K67" i="14"/>
  <c r="K135" i="14"/>
  <c r="K59" i="14"/>
  <c r="K22" i="14"/>
  <c r="K50" i="14"/>
  <c r="K94" i="14"/>
  <c r="K144" i="14"/>
  <c r="K106" i="14"/>
  <c r="K158" i="14"/>
  <c r="K7" i="14"/>
  <c r="K11" i="14"/>
  <c r="K26" i="14"/>
  <c r="K71" i="14"/>
  <c r="K119" i="14"/>
  <c r="L35" i="14"/>
  <c r="K35" i="14"/>
  <c r="L137" i="14"/>
  <c r="K137" i="14"/>
  <c r="L154" i="14"/>
  <c r="K154" i="14"/>
  <c r="L173" i="14"/>
  <c r="K173" i="14"/>
  <c r="K4" i="14"/>
  <c r="L29" i="14"/>
  <c r="K29" i="14"/>
  <c r="K32" i="14"/>
  <c r="L45" i="14"/>
  <c r="K45" i="14"/>
  <c r="K48" i="14"/>
  <c r="L62" i="14"/>
  <c r="K62" i="14"/>
  <c r="K65" i="14"/>
  <c r="L79" i="14"/>
  <c r="K79" i="14"/>
  <c r="K82" i="14"/>
  <c r="L97" i="14"/>
  <c r="K97" i="14"/>
  <c r="K100" i="14"/>
  <c r="L114" i="14"/>
  <c r="K114" i="14"/>
  <c r="K117" i="14"/>
  <c r="L130" i="14"/>
  <c r="K130" i="14"/>
  <c r="K133" i="14"/>
  <c r="L147" i="14"/>
  <c r="K147" i="14"/>
  <c r="K151" i="14"/>
  <c r="L165" i="14"/>
  <c r="K165" i="14"/>
  <c r="K169" i="14"/>
  <c r="L19" i="14"/>
  <c r="K19" i="14"/>
  <c r="L51" i="14"/>
  <c r="K51" i="14"/>
  <c r="L56" i="14"/>
  <c r="K56" i="14"/>
  <c r="L72" i="14"/>
  <c r="K72" i="14"/>
  <c r="L90" i="14"/>
  <c r="K90" i="14"/>
  <c r="L107" i="14"/>
  <c r="K107" i="14"/>
  <c r="L124" i="14"/>
  <c r="K124" i="14"/>
  <c r="L141" i="14"/>
  <c r="K141" i="14"/>
  <c r="L159" i="14"/>
  <c r="K159" i="14"/>
  <c r="L12" i="14"/>
  <c r="K12" i="14"/>
  <c r="L86" i="14"/>
  <c r="K86" i="14"/>
  <c r="L120" i="14"/>
  <c r="K120" i="14"/>
  <c r="L39" i="14"/>
  <c r="K39" i="14"/>
  <c r="K10" i="14"/>
  <c r="K13" i="14"/>
  <c r="K17" i="14"/>
  <c r="K20" i="14"/>
  <c r="L33" i="14"/>
  <c r="K33" i="14"/>
  <c r="K36" i="14"/>
  <c r="L49" i="14"/>
  <c r="K49" i="14"/>
  <c r="K52" i="14"/>
  <c r="L66" i="14"/>
  <c r="K66" i="14"/>
  <c r="K69" i="14"/>
  <c r="L84" i="14"/>
  <c r="K84" i="14"/>
  <c r="K87" i="14"/>
  <c r="L101" i="14"/>
  <c r="K101" i="14"/>
  <c r="K104" i="14"/>
  <c r="L118" i="14"/>
  <c r="K118" i="14"/>
  <c r="K121" i="14"/>
  <c r="L134" i="14"/>
  <c r="K134" i="14"/>
  <c r="K138" i="14"/>
  <c r="L152" i="14"/>
  <c r="K152" i="14"/>
  <c r="K155" i="14"/>
  <c r="L170" i="14"/>
  <c r="K170" i="14"/>
  <c r="K174" i="14"/>
  <c r="L68" i="14"/>
  <c r="K68" i="14"/>
  <c r="L23" i="14"/>
  <c r="K23" i="14"/>
  <c r="L27" i="14"/>
  <c r="K27" i="14"/>
  <c r="K30" i="14"/>
  <c r="L43" i="14"/>
  <c r="K43" i="14"/>
  <c r="K46" i="14"/>
  <c r="L60" i="14"/>
  <c r="K60" i="14"/>
  <c r="K63" i="14"/>
  <c r="L77" i="14"/>
  <c r="K77" i="14"/>
  <c r="K80" i="14"/>
  <c r="L95" i="14"/>
  <c r="K95" i="14"/>
  <c r="K98" i="14"/>
  <c r="L111" i="14"/>
  <c r="K111" i="14"/>
  <c r="K115" i="14"/>
  <c r="L128" i="14"/>
  <c r="K128" i="14"/>
  <c r="K131" i="14"/>
  <c r="L145" i="14"/>
  <c r="K145" i="14"/>
  <c r="K148" i="14"/>
  <c r="L163" i="14"/>
  <c r="K163" i="14"/>
  <c r="K166" i="14"/>
  <c r="L103" i="14"/>
  <c r="K103" i="14"/>
  <c r="K8" i="14"/>
  <c r="L14" i="14"/>
  <c r="K14" i="14"/>
  <c r="L21" i="14"/>
  <c r="K21" i="14"/>
  <c r="K24" i="14"/>
  <c r="L37" i="14"/>
  <c r="K37" i="14"/>
  <c r="K40" i="14"/>
  <c r="L53" i="14"/>
  <c r="K53" i="14"/>
  <c r="K57" i="14"/>
  <c r="L70" i="14"/>
  <c r="K70" i="14"/>
  <c r="K73" i="14"/>
  <c r="L88" i="14"/>
  <c r="K88" i="14"/>
  <c r="K92" i="14"/>
  <c r="L105" i="14"/>
  <c r="K105" i="14"/>
  <c r="K108" i="14"/>
  <c r="L122" i="14"/>
  <c r="K122" i="14"/>
  <c r="K125" i="14"/>
  <c r="L139" i="14"/>
  <c r="K139" i="14"/>
  <c r="K142" i="14"/>
  <c r="L156" i="14"/>
  <c r="K156" i="14"/>
  <c r="K160" i="14"/>
  <c r="L31" i="14"/>
  <c r="K31" i="14"/>
  <c r="L47" i="14"/>
  <c r="K47" i="14"/>
  <c r="L64" i="14"/>
  <c r="K64" i="14"/>
  <c r="L81" i="14"/>
  <c r="K81" i="14"/>
  <c r="L99" i="14"/>
  <c r="K99" i="14"/>
  <c r="L116" i="14"/>
  <c r="K116" i="14"/>
  <c r="L132" i="14"/>
  <c r="K132" i="14"/>
  <c r="L150" i="14"/>
  <c r="K150" i="14"/>
  <c r="L167" i="14"/>
  <c r="K167" i="14"/>
  <c r="K172" i="14"/>
  <c r="K6" i="14"/>
  <c r="L25" i="14"/>
  <c r="K25" i="14"/>
  <c r="K28" i="14"/>
  <c r="L41" i="14"/>
  <c r="K41" i="14"/>
  <c r="K44" i="14"/>
  <c r="L58" i="14"/>
  <c r="K58" i="14"/>
  <c r="K61" i="14"/>
  <c r="L74" i="14"/>
  <c r="K74" i="14"/>
  <c r="K78" i="14"/>
  <c r="L93" i="14"/>
  <c r="K93" i="14"/>
  <c r="K96" i="14"/>
  <c r="L109" i="14"/>
  <c r="K109" i="14"/>
  <c r="K113" i="14"/>
  <c r="L126" i="14"/>
  <c r="K126" i="14"/>
  <c r="K129" i="14"/>
  <c r="L143" i="14"/>
  <c r="K143" i="14"/>
  <c r="K146" i="14"/>
  <c r="L161" i="14"/>
  <c r="K161" i="14"/>
  <c r="K164" i="14"/>
  <c r="K175" i="14"/>
  <c r="K176" i="14"/>
  <c r="K92" i="4"/>
  <c r="L46" i="4"/>
  <c r="L38" i="4"/>
  <c r="L30" i="4"/>
  <c r="L22" i="4"/>
  <c r="L14" i="4"/>
  <c r="L6" i="4"/>
  <c r="L45" i="4"/>
  <c r="L37" i="4"/>
  <c r="L29" i="4"/>
  <c r="L21" i="4"/>
  <c r="L13" i="4"/>
  <c r="L5" i="4"/>
  <c r="L44" i="4"/>
  <c r="L36" i="4"/>
  <c r="L28" i="4"/>
  <c r="L20" i="4"/>
  <c r="L12" i="4"/>
  <c r="L4" i="4"/>
  <c r="L51" i="4"/>
  <c r="L43" i="4"/>
  <c r="L35" i="4"/>
  <c r="L27" i="4"/>
  <c r="L19" i="4"/>
  <c r="L11" i="4"/>
  <c r="L50" i="4"/>
  <c r="L42" i="4"/>
  <c r="L34" i="4"/>
  <c r="L26" i="4"/>
  <c r="L18" i="4"/>
  <c r="L10" i="4"/>
  <c r="L49" i="4"/>
  <c r="L41" i="4"/>
  <c r="L33" i="4"/>
  <c r="L25" i="4"/>
  <c r="L17" i="4"/>
  <c r="L9" i="4"/>
  <c r="L48" i="4"/>
  <c r="L40" i="4"/>
  <c r="L32" i="4"/>
  <c r="L24" i="4"/>
  <c r="L16" i="4"/>
  <c r="L8" i="4"/>
  <c r="L47" i="4"/>
  <c r="L39" i="4"/>
  <c r="L31" i="4"/>
  <c r="L23" i="4"/>
  <c r="L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B4B6BF-4B14-4C6B-8E96-4A5227AACD17}" keepAlive="1" name="Query - Table 0" description="Connection to the 'Table 0' query in the workbook." type="5" refreshedVersion="4"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<sst xmlns="http://schemas.openxmlformats.org/spreadsheetml/2006/main" count="1284" uniqueCount="301">
  <si>
    <t>#</t>
  </si>
  <si>
    <t>Field</t>
  </si>
  <si>
    <t>Type</t>
  </si>
  <si>
    <t>Length</t>
  </si>
  <si>
    <t>NULL</t>
  </si>
  <si>
    <t>Default</t>
  </si>
  <si>
    <t>Description</t>
  </si>
  <si>
    <t>UserName</t>
  </si>
  <si>
    <t>String</t>
  </si>
  <si>
    <t>Pwd</t>
  </si>
  <si>
    <t>DisplayName</t>
  </si>
  <si>
    <t>FullName</t>
  </si>
  <si>
    <t>CreatedBy</t>
  </si>
  <si>
    <t>CreatedDate</t>
  </si>
  <si>
    <t>TimeStamp</t>
  </si>
  <si>
    <t>ModifiedBy</t>
  </si>
  <si>
    <t>ModifiedDate</t>
  </si>
  <si>
    <t>Code</t>
  </si>
  <si>
    <t>Key</t>
  </si>
  <si>
    <t>PK</t>
  </si>
  <si>
    <t>int</t>
  </si>
  <si>
    <t>FK</t>
  </si>
  <si>
    <t>Mã phòng ban</t>
  </si>
  <si>
    <t>DepartmentCode</t>
  </si>
  <si>
    <t>Mã nhân sự (Auto generator)</t>
  </si>
  <si>
    <t>Name</t>
  </si>
  <si>
    <t>Level</t>
  </si>
  <si>
    <t>ParentLevel</t>
  </si>
  <si>
    <t>Vị trí hiển thị bậc 1</t>
  </si>
  <si>
    <t>Vị trí hiển thị bậc 2</t>
  </si>
  <si>
    <t>Status</t>
  </si>
  <si>
    <t>=1: Active
=2: InActive
=3: Disable
=99: Deleted</t>
  </si>
  <si>
    <t>RoleCode</t>
  </si>
  <si>
    <t>Tên phòng ban</t>
  </si>
  <si>
    <t>Category</t>
  </si>
  <si>
    <t>01</t>
  </si>
  <si>
    <t>=1: Admin
=2: User
=3:Viewer</t>
  </si>
  <si>
    <t>LoginNum</t>
  </si>
  <si>
    <t>Số lần login sai. Mỗi lần login sai biến này sẽ tăng lên 1. Khi login thành công biến này sẽ reset về 0.
Sẽ có bảng config để tạo expired cho số lần login sai.</t>
  </si>
  <si>
    <t>Lần cuối login</t>
  </si>
  <si>
    <t>LastLoginDate</t>
  </si>
  <si>
    <t>LdapUser</t>
  </si>
  <si>
    <t>Boolean</t>
  </si>
  <si>
    <t>=True: TK login bằng ldap</t>
  </si>
  <si>
    <t>Họ tên</t>
  </si>
  <si>
    <t>Cấp bậc</t>
  </si>
  <si>
    <t>PositionCode</t>
  </si>
  <si>
    <t>Mã chức danh, tên chức danh</t>
  </si>
  <si>
    <t>Mã đơn vị, tên đơn vị, Mã trung tâm tên trung tâm</t>
  </si>
  <si>
    <t>Region</t>
  </si>
  <si>
    <t>Zone</t>
  </si>
  <si>
    <t>Vùng (vùng 1, vùng 2…)</t>
  </si>
  <si>
    <t>Miền (miền bắc, trung, nam)</t>
  </si>
  <si>
    <t>TaxCode</t>
  </si>
  <si>
    <t>Mã số thuế thu nhập cá nhân</t>
  </si>
  <si>
    <t>Số sổ bảo hiểm</t>
  </si>
  <si>
    <t>AccountNum</t>
  </si>
  <si>
    <t>Ngày sinh</t>
  </si>
  <si>
    <t>Giới tính</t>
  </si>
  <si>
    <t>Nơi sinh</t>
  </si>
  <si>
    <t>Dân tộc</t>
  </si>
  <si>
    <t xml:space="preserve">IsParty </t>
  </si>
  <si>
    <t>Là đảng viên</t>
  </si>
  <si>
    <t>Ngày vào đảng</t>
  </si>
  <si>
    <t>Chức vụ</t>
  </si>
  <si>
    <t>Nơi vào đảng</t>
  </si>
  <si>
    <t>PartyDate</t>
  </si>
  <si>
    <t>PartyPosition</t>
  </si>
  <si>
    <t>Gender</t>
  </si>
  <si>
    <t>PartyAddress</t>
  </si>
  <si>
    <t>Birthday</t>
  </si>
  <si>
    <t>Quân đội</t>
  </si>
  <si>
    <t>IsArmy</t>
  </si>
  <si>
    <t>IsVeterans</t>
  </si>
  <si>
    <t>Thương binh</t>
  </si>
  <si>
    <t>IsMartyrsChild</t>
  </si>
  <si>
    <t>Con liệt sỹ</t>
  </si>
  <si>
    <t>AddressCode</t>
  </si>
  <si>
    <t>AddressEx</t>
  </si>
  <si>
    <t>Xóm phố, số nhà…</t>
  </si>
  <si>
    <t>Hộ khẩu thường trú</t>
  </si>
  <si>
    <t>Nơi ở hiện tại</t>
  </si>
  <si>
    <t>Số CMT/Thẻ căn cước</t>
  </si>
  <si>
    <t>Ngày cấp Số CMT/Thẻ căn cước</t>
  </si>
  <si>
    <t>Nơi cấp Số CMT/Thẻ căn cước</t>
  </si>
  <si>
    <t>Số sổ hộ chiếu</t>
  </si>
  <si>
    <t>Ngày cấp hộ chiếu</t>
  </si>
  <si>
    <t>Ngày hết hạn hộ chiếu</t>
  </si>
  <si>
    <t>Điện thoại nhà riêng</t>
  </si>
  <si>
    <t>Điện thoại di động</t>
  </si>
  <si>
    <t>Email BVB</t>
  </si>
  <si>
    <t>Email cá nhân</t>
  </si>
  <si>
    <t>Tình trạng hôn nhân (Độc thân/Có gđ/…)</t>
  </si>
  <si>
    <t>Thông tin liên hệ khi cần</t>
  </si>
  <si>
    <t>Số điện thoại liên hệ khi cần</t>
  </si>
  <si>
    <t>Ngày vào ngân hàng (Ngày quyết định tuyển dụng đầu tiên)</t>
  </si>
  <si>
    <t>Ngày hợp đồng chính thức</t>
  </si>
  <si>
    <t>Ngày bổ nhiệm chức danh hiện tại.</t>
  </si>
  <si>
    <t>Quốc tịch</t>
  </si>
  <si>
    <t>Ảnh thẻ</t>
  </si>
  <si>
    <t>Số TK BVB</t>
  </si>
  <si>
    <t>Trạng thái:
=1: Cộng tác viên
=2: Học việc
=3: Thử việc
=4: Chính thức
=5: Nghỉ việc
=6: Nghỉ không lương
=7: Tạm nghỉ, Hoãn hợp đồng
=99: Chưa phân loại</t>
  </si>
  <si>
    <t>MaritalStatus</t>
  </si>
  <si>
    <t>EmailPrivate</t>
  </si>
  <si>
    <t>Email</t>
  </si>
  <si>
    <t>HomePhone</t>
  </si>
  <si>
    <t>ContactAddress</t>
  </si>
  <si>
    <t>ContactPhone</t>
  </si>
  <si>
    <t>ProbationaryDontractDate</t>
  </si>
  <si>
    <t>OfficialContractDate</t>
  </si>
  <si>
    <t>PositionDate</t>
  </si>
  <si>
    <t>Photo</t>
  </si>
  <si>
    <t>PassportNumber</t>
  </si>
  <si>
    <t>MobilePhone</t>
  </si>
  <si>
    <t>EthnicCode</t>
  </si>
  <si>
    <t>Loại phòng</t>
  </si>
  <si>
    <t>CardId</t>
  </si>
  <si>
    <t>CardDate</t>
  </si>
  <si>
    <t>CardAddress</t>
  </si>
  <si>
    <t>PassportDate</t>
  </si>
  <si>
    <t>PassportExpiredDate</t>
  </si>
  <si>
    <t>CurrentAddress</t>
  </si>
  <si>
    <t>Trình độ học vấn</t>
  </si>
  <si>
    <t>Trình độ ngoại ngữ</t>
  </si>
  <si>
    <t>ForeignLanguage</t>
  </si>
  <si>
    <t>PermanentAddress</t>
  </si>
  <si>
    <t>NationalityCode</t>
  </si>
  <si>
    <t>InsuranceNumber</t>
  </si>
  <si>
    <t>OtherName</t>
  </si>
  <si>
    <t>DistrictCode</t>
  </si>
  <si>
    <t>ProvinceCode</t>
  </si>
  <si>
    <t>N</t>
  </si>
  <si>
    <t>CountryCode</t>
  </si>
  <si>
    <t>Mã quận/huyện</t>
  </si>
  <si>
    <t>Mã tỉnh/TP</t>
  </si>
  <si>
    <t>Mã nước</t>
  </si>
  <si>
    <t>Mã phường xã</t>
  </si>
  <si>
    <t>Tên phường xã</t>
  </si>
  <si>
    <t>Cấp (Phường/xã)</t>
  </si>
  <si>
    <t>Mã quốc gia</t>
  </si>
  <si>
    <t>Tên quốc gia</t>
  </si>
  <si>
    <t>Tên tỉnh/TP</t>
  </si>
  <si>
    <t>Cấp (Tỉnh/TP)</t>
  </si>
  <si>
    <t>Tên quận huyện</t>
  </si>
  <si>
    <t>Cấp (Quận/Huyện)</t>
  </si>
  <si>
    <t>Lower</t>
  </si>
  <si>
    <t>Họ và tên</t>
  </si>
  <si>
    <t>FileName</t>
  </si>
  <si>
    <t>FileType</t>
  </si>
  <si>
    <t>FileSize</t>
  </si>
  <si>
    <t>FileId</t>
  </si>
  <si>
    <t>Double</t>
  </si>
  <si>
    <t>Content</t>
  </si>
  <si>
    <t>Id file</t>
  </si>
  <si>
    <t>Folder</t>
  </si>
  <si>
    <t>Thư mục lưu trữ file</t>
  </si>
  <si>
    <t>Tên file</t>
  </si>
  <si>
    <t>Loại file</t>
  </si>
  <si>
    <t>Dung lượng file</t>
  </si>
  <si>
    <t>Nội dung hàng đợi</t>
  </si>
  <si>
    <t>Trạng thái hàng đợi</t>
  </si>
  <si>
    <t>Job</t>
  </si>
  <si>
    <t>RelationShip</t>
  </si>
  <si>
    <t>Quan hệ</t>
  </si>
  <si>
    <t>Nghề nghiệp</t>
  </si>
  <si>
    <t>Nguồn tuyển dụng</t>
  </si>
  <si>
    <t>Ngày phỏng vấn</t>
  </si>
  <si>
    <t>Biên bản tuyển dụng số</t>
  </si>
  <si>
    <t>Đề nghị tuyển dụng số</t>
  </si>
  <si>
    <t>Thông tin tham khảo - Họ tên</t>
  </si>
  <si>
    <t>Thông tin tham khảo - Chức vụ</t>
  </si>
  <si>
    <t>Thông tin tham khảo - Đơn vị công tác</t>
  </si>
  <si>
    <t>Thông tin tham khảo - Mối quan hệ</t>
  </si>
  <si>
    <t>Thông tin tham khảo -  Mobile</t>
  </si>
  <si>
    <t>Thông tin tham khảo -  Email</t>
  </si>
  <si>
    <t>Người thân bạn bè BVB - Họ tên</t>
  </si>
  <si>
    <t>Người thân bạn bè BVB - Chức vụ</t>
  </si>
  <si>
    <t>Người thân bạn bè BVB - Đơn vị công tác</t>
  </si>
  <si>
    <t>Người thân bạn bè BVB - Mối quan hệ</t>
  </si>
  <si>
    <t>Người thân bạn bè BVB -  Mobile</t>
  </si>
  <si>
    <t>Người thân bạn bè BVB -  Email</t>
  </si>
  <si>
    <t>Người thân bạn bè BVB -  Ghi chú thêm</t>
  </si>
  <si>
    <t>Thông tin tham khảo -  Ghi chú thêm</t>
  </si>
  <si>
    <t>Thông tin tham khảo khác - Vị trí</t>
  </si>
  <si>
    <t>Thông tin tham khảo khác - Thời gian</t>
  </si>
  <si>
    <t>Thông tin HĐLĐ ban đầu - Ngày vào thực tế</t>
  </si>
  <si>
    <t>Thông tin HĐLĐ ban đầu - Tháng/Năm</t>
  </si>
  <si>
    <t>Thông tin HĐLĐ ban đầu - Thời hạn hợp đồng</t>
  </si>
  <si>
    <t>Thông tin HĐLĐ ban đầu - HĐLĐ: Ngày kết thúc</t>
  </si>
  <si>
    <t>Thông tin thu nhập - Lương học việc</t>
  </si>
  <si>
    <t>Thông tin thu nhập - Lương thử việc</t>
  </si>
  <si>
    <t>Thông tin thu nhập - Lương chính thức</t>
  </si>
  <si>
    <t>Thông tin thu nhập - Ngày chính thức</t>
  </si>
  <si>
    <t>Thông tin thu nhập - LCB tham gia bảo hiểm</t>
  </si>
  <si>
    <t>Thông tin thu nhập - Phụ cấp 1</t>
  </si>
  <si>
    <t>Thông tin thu nhập - Phụ cấp 2</t>
  </si>
  <si>
    <t>InterviewDate</t>
  </si>
  <si>
    <t>RecruitmentSource</t>
  </si>
  <si>
    <t>RecruitmentMinutes</t>
  </si>
  <si>
    <t>RecruitmentProposal</t>
  </si>
  <si>
    <t>ReferName</t>
  </si>
  <si>
    <t>ReferPosition</t>
  </si>
  <si>
    <t>ReferWorkUnit</t>
  </si>
  <si>
    <t>WorkUnit</t>
  </si>
  <si>
    <t>Nơi công tác/làm việc</t>
  </si>
  <si>
    <t>ReferRelationShip</t>
  </si>
  <si>
    <t>ReferMobile</t>
  </si>
  <si>
    <t>ReferEmail</t>
  </si>
  <si>
    <t>ReferDescription</t>
  </si>
  <si>
    <t>ReferOtherDate</t>
  </si>
  <si>
    <t>ReferOtherLocation</t>
  </si>
  <si>
    <t>ReferOrganName</t>
  </si>
  <si>
    <t>ReferOrganPosition</t>
  </si>
  <si>
    <t>ReferOrganWorkUnit</t>
  </si>
  <si>
    <t>ReferOrganRelationShip</t>
  </si>
  <si>
    <t>ReferOrganMobile</t>
  </si>
  <si>
    <t>ReferOrganEmail</t>
  </si>
  <si>
    <t>ReferOrganDescription</t>
  </si>
  <si>
    <t>ContractRealDate</t>
  </si>
  <si>
    <t>ContractRealShortDate</t>
  </si>
  <si>
    <t>ContractType</t>
  </si>
  <si>
    <t>ContractDurationDate</t>
  </si>
  <si>
    <t>Thông tin HĐLĐ ban đầu - HĐLĐ: Ngày bắt đầu</t>
  </si>
  <si>
    <t>ContractBeginDate</t>
  </si>
  <si>
    <t>ContractEndDate</t>
  </si>
  <si>
    <t>Thông tin HĐLĐ ban đầu - Loại hợp đồng (=1:Học việc;=2:thử việc;=3:chính thức;=99:Other)</t>
  </si>
  <si>
    <t>SalaryApprentice</t>
  </si>
  <si>
    <t>SalaryProbation</t>
  </si>
  <si>
    <t>SalaryOfficial</t>
  </si>
  <si>
    <t>SalaryOfficialDate</t>
  </si>
  <si>
    <t>SalaryInsurance</t>
  </si>
  <si>
    <t>SalaryAllowance1</t>
  </si>
  <si>
    <t>SalaryAllowance2</t>
  </si>
  <si>
    <t>TRÌNH ĐỘ ĐẠI HỌC: Chuyên ngành</t>
  </si>
  <si>
    <t>TRÌNH ĐỘ ĐẠI HỌC: Trường Đại Học</t>
  </si>
  <si>
    <t>TRÌNH ĐỘ ĐẠI HỌC: Năm tốt nghiệp</t>
  </si>
  <si>
    <t>TRÌNH ĐỘ ĐẠI HỌC: Xếp loại tốt nghiệp</t>
  </si>
  <si>
    <t>TRÌNH ĐỘ ĐẠI HỌC: Hình thức đào tạo</t>
  </si>
  <si>
    <t>TRÌNH ĐỘ ĐẠI HỌC: Quốc gia</t>
  </si>
  <si>
    <t>TRÌNH ĐỘ SAU ĐẠI HỌC: Trình độ</t>
  </si>
  <si>
    <t>TRÌNH ĐỘ SAU ĐẠI HỌC: Chuyên ngành</t>
  </si>
  <si>
    <t>TRÌNH ĐỘ SAU ĐẠI HỌC: Trường Đại Học</t>
  </si>
  <si>
    <t>TRÌNH ĐỘ SAU ĐẠI HỌC: Năm tốt nghiệp</t>
  </si>
  <si>
    <t>TRÌNH ĐỘ SAU ĐẠI HỌC: Xếp loại tốt nghiệp</t>
  </si>
  <si>
    <t>TRÌNH ĐỘ SAU ĐẠI HỌC: Hình thức đào tạo</t>
  </si>
  <si>
    <t>TRÌNH ĐỘ SAU ĐẠI HỌC: Quốc gia</t>
  </si>
  <si>
    <t>NGOẠI NGỮ: Ngoại ngữ 1</t>
  </si>
  <si>
    <t>NGOẠI NGỮ: Ngoại ngữ 2</t>
  </si>
  <si>
    <t>NGOẠI NGỮ: Ghi chú</t>
  </si>
  <si>
    <t>Language1</t>
  </si>
  <si>
    <t>Language2</t>
  </si>
  <si>
    <t>AcademicLevel</t>
  </si>
  <si>
    <t>AcademicEducation</t>
  </si>
  <si>
    <t>TRÌNH ĐỘ ĐẠI HỌC: Trình độ (ĐH, CĐ)</t>
  </si>
  <si>
    <t>AcademicMajor</t>
  </si>
  <si>
    <t>AcademicGraduationYear</t>
  </si>
  <si>
    <t>AcademicCertificateCategory</t>
  </si>
  <si>
    <t>AcademicMethod</t>
  </si>
  <si>
    <t>AcademicCountry</t>
  </si>
  <si>
    <t>Language1Description</t>
  </si>
  <si>
    <t>Language2Description</t>
  </si>
  <si>
    <t>AfterUniversityLevel</t>
  </si>
  <si>
    <t>AfterUniversityMajor</t>
  </si>
  <si>
    <t>AfterUniversityEducation</t>
  </si>
  <si>
    <t>AfterUniversityGraduationYear</t>
  </si>
  <si>
    <t>AfterUniversityCertificateCategory</t>
  </si>
  <si>
    <t>AfterUniversityMethod</t>
  </si>
  <si>
    <t>AfterUniversityCountry</t>
  </si>
  <si>
    <t>LanguageOther</t>
  </si>
  <si>
    <t>OtherEducation</t>
  </si>
  <si>
    <t>Các khóa, hình thức đào tạo khác</t>
  </si>
  <si>
    <t>Skill: Thời gian</t>
  </si>
  <si>
    <t>Skill: Đơn vị công tác</t>
  </si>
  <si>
    <t>Skill: Phòng ban</t>
  </si>
  <si>
    <t>Skill: Chức danh</t>
  </si>
  <si>
    <t>Skill: Mức lương</t>
  </si>
  <si>
    <t>Skill: Mã</t>
  </si>
  <si>
    <t>Company</t>
  </si>
  <si>
    <t>Department</t>
  </si>
  <si>
    <t>Position</t>
  </si>
  <si>
    <t>Salary</t>
  </si>
  <si>
    <t>Danh hiệu</t>
  </si>
  <si>
    <t>FromDate</t>
  </si>
  <si>
    <t>ToDate</t>
  </si>
  <si>
    <t>Awards</t>
  </si>
  <si>
    <t>AwardDate</t>
  </si>
  <si>
    <t>Ngày trao giải</t>
  </si>
  <si>
    <t>1. Thông tin chung</t>
  </si>
  <si>
    <t>2. Thông tin cá nhân</t>
  </si>
  <si>
    <t>3. THÔNG TIN TUYỂN DỤNG</t>
  </si>
  <si>
    <t>4. THÔNG TIN HĐLĐ BAN ĐẦU</t>
  </si>
  <si>
    <t>5. THÔNG TIN THU NHẬP</t>
  </si>
  <si>
    <t>6. THÔNG TIN HỌC VẤN</t>
  </si>
  <si>
    <r>
      <t xml:space="preserve">7. THÔNG TIN GIA ĐÌNH VÀ QUAN HỆ NHÂN THÂN </t>
    </r>
    <r>
      <rPr>
        <b/>
        <sz val="11"/>
        <color rgb="FFFF0000"/>
        <rFont val="Calibri"/>
        <family val="2"/>
        <scheme val="minor"/>
      </rPr>
      <t>(List row)</t>
    </r>
  </si>
  <si>
    <r>
      <t>8. KINH NGHIỆM VÀ THÂM NIÊN CÔNG TÁC</t>
    </r>
    <r>
      <rPr>
        <b/>
        <sz val="11"/>
        <color rgb="FFFF0000"/>
        <rFont val="Calibri"/>
        <family val="2"/>
        <scheme val="minor"/>
      </rPr>
      <t xml:space="preserve"> (List row)</t>
    </r>
  </si>
  <si>
    <r>
      <t>9. KHEN THƯỞNG, KỶ LUẬT</t>
    </r>
    <r>
      <rPr>
        <b/>
        <sz val="11"/>
        <color rgb="FFFF0000"/>
        <rFont val="Calibri"/>
        <family val="2"/>
        <scheme val="minor"/>
      </rPr>
      <t xml:space="preserve"> (List row)</t>
    </r>
  </si>
  <si>
    <r>
      <t xml:space="preserve">10 Đính kèm </t>
    </r>
    <r>
      <rPr>
        <b/>
        <sz val="11"/>
        <color rgb="FFFF0000"/>
        <rFont val="Calibri"/>
        <family val="2"/>
        <scheme val="minor"/>
      </rPr>
      <t>(List Row)</t>
    </r>
  </si>
  <si>
    <r>
      <t xml:space="preserve">11. Lịch sử (List row - </t>
    </r>
    <r>
      <rPr>
        <b/>
        <sz val="11"/>
        <color rgb="FFFF0000"/>
        <rFont val="Calibri"/>
        <family val="2"/>
        <scheme val="minor"/>
      </rPr>
      <t>Chỉ Popup Thêm mới không hiển thị tab này</t>
    </r>
    <r>
      <rPr>
        <b/>
        <sz val="11"/>
        <color theme="1"/>
        <rFont val="Calibri"/>
        <family val="2"/>
        <scheme val="minor"/>
      </rPr>
      <t>)</t>
    </r>
  </si>
  <si>
    <t>EducationType</t>
  </si>
  <si>
    <t>NextStatus</t>
  </si>
  <si>
    <t>Trạng thái hàng đợi tiếp theo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</si>
</sst>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249977111117893"/>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 xfId="0" applyFont="1" applyFill="1" applyBorder="1" applyAlignment="1">
      <alignment horizontal="center" vertical="center"/>
    </xf>
    <xf numFmtId="0" fontId="1" fillId="0" borderId="0" xfId="0" applyFont="1"/>
    <xf numFmtId="0" fontId="1" fillId="0" borderId="5" xfId="0" applyFont="1" applyBorder="1"/>
    <xf numFmtId="0" fontId="1" fillId="0" borderId="8" xfId="0" applyFont="1" applyBorder="1"/>
    <xf numFmtId="0" fontId="1" fillId="0" borderId="10" xfId="0" applyFont="1" applyBorder="1"/>
    <xf numFmtId="0" fontId="1" fillId="0" borderId="11" xfId="0" applyFont="1" applyBorder="1"/>
    <xf numFmtId="0" fontId="0" fillId="0" borderId="0" xfId="0" applyAlignment="1">
      <alignment vertical="center"/>
    </xf>
    <xf numFmtId="0" fontId="1" fillId="0" borderId="0" xfId="0" applyFont="1" applyAlignment="1">
      <alignment vertical="center"/>
    </xf>
    <xf numFmtId="0" fontId="0" fillId="0" borderId="4" xfId="0" applyBorder="1" applyAlignment="1">
      <alignment vertical="center"/>
    </xf>
    <xf numFmtId="0" fontId="1" fillId="0" borderId="10" xfId="0" applyFont="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6" xfId="0" quotePrefix="1" applyBorder="1" applyAlignment="1">
      <alignment vertical="center" wrapText="1"/>
    </xf>
    <xf numFmtId="0" fontId="1" fillId="0" borderId="11" xfId="0" applyFont="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5" xfId="0" applyFont="1" applyBorder="1" applyAlignment="1">
      <alignment vertical="center"/>
    </xf>
    <xf numFmtId="0" fontId="1" fillId="0" borderId="8" xfId="0" applyFont="1" applyBorder="1" applyAlignment="1">
      <alignment vertical="center"/>
    </xf>
    <xf numFmtId="0" fontId="0" fillId="0" borderId="6" xfId="0" applyBorder="1" applyAlignment="1">
      <alignment vertical="center" wrapText="1"/>
    </xf>
    <xf numFmtId="0" fontId="0" fillId="4" borderId="5" xfId="0" applyFill="1" applyBorder="1" applyAlignment="1">
      <alignment vertical="center"/>
    </xf>
    <xf numFmtId="0" fontId="0" fillId="4" borderId="6" xfId="0" applyFill="1" applyBorder="1" applyAlignment="1">
      <alignment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4" borderId="5" xfId="0"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vertical="center"/>
    </xf>
    <xf numFmtId="0" fontId="0" fillId="0" borderId="5" xfId="0" quotePrefix="1" applyBorder="1" applyAlignment="1">
      <alignment vertical="center"/>
    </xf>
    <xf numFmtId="0" fontId="0" fillId="0" borderId="0" xfId="0" applyAlignment="1">
      <alignment vertical="center" wrapText="1"/>
    </xf>
    <xf numFmtId="0" fontId="1" fillId="3" borderId="12" xfId="0" applyFont="1" applyFill="1" applyBorder="1" applyAlignment="1">
      <alignment horizontal="left" vertical="center"/>
    </xf>
    <xf numFmtId="0" fontId="1" fillId="3" borderId="13" xfId="0" applyFont="1" applyFill="1" applyBorder="1" applyAlignment="1">
      <alignment horizontal="left" vertical="center"/>
    </xf>
    <xf numFmtId="0" fontId="1" fillId="3" borderId="14" xfId="0" applyFont="1" applyFill="1" applyBorder="1" applyAlignment="1">
      <alignment horizontal="left" vertical="center"/>
    </xf>
    <xf numFmtId="0" fontId="1" fillId="5" borderId="12" xfId="0" applyFont="1" applyFill="1" applyBorder="1" applyAlignment="1">
      <alignment horizontal="left" vertical="center"/>
    </xf>
    <xf numFmtId="0" fontId="1" fillId="5" borderId="13" xfId="0" applyFont="1" applyFill="1" applyBorder="1" applyAlignment="1">
      <alignment horizontal="left" vertical="center"/>
    </xf>
    <xf numFmtId="0" fontId="1" fillId="5" borderId="14" xfId="0" applyFont="1" applyFill="1" applyBorder="1" applyAlignment="1">
      <alignment horizontal="lef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4545E-8936-435E-8DD0-6529EEED2E20}">
  <sheetPr>
    <tabColor rgb="FF00B0F0"/>
  </sheetPr>
  <dimension ref="B1:I9"/>
  <sheetViews>
    <sheetView workbookViewId="0">
      <selection activeCell="D17" sqref="D17"/>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25" t="s">
        <v>19</v>
      </c>
      <c r="D3" s="19" t="s">
        <v>17</v>
      </c>
      <c r="E3" s="19" t="s">
        <v>8</v>
      </c>
      <c r="F3" s="19">
        <v>50</v>
      </c>
      <c r="G3" s="19"/>
      <c r="H3" s="19"/>
      <c r="I3" s="20" t="s">
        <v>139</v>
      </c>
    </row>
    <row r="4" spans="2:9" x14ac:dyDescent="0.3">
      <c r="B4" s="17">
        <v>2</v>
      </c>
      <c r="C4" s="25"/>
      <c r="D4" s="19" t="s">
        <v>25</v>
      </c>
      <c r="E4" s="19" t="s">
        <v>8</v>
      </c>
      <c r="F4" s="19">
        <v>50</v>
      </c>
      <c r="G4" s="19"/>
      <c r="H4" s="19"/>
      <c r="I4" s="20" t="s">
        <v>140</v>
      </c>
    </row>
    <row r="5" spans="2:9" x14ac:dyDescent="0.3">
      <c r="B5" s="17">
        <v>6</v>
      </c>
      <c r="C5" s="25"/>
      <c r="D5" s="19" t="s">
        <v>6</v>
      </c>
      <c r="E5" s="19" t="s">
        <v>8</v>
      </c>
      <c r="F5" s="19">
        <v>200</v>
      </c>
      <c r="G5" s="19"/>
      <c r="H5" s="19"/>
      <c r="I5" s="20"/>
    </row>
    <row r="6" spans="2:9" x14ac:dyDescent="0.3">
      <c r="B6" s="17">
        <v>7</v>
      </c>
      <c r="C6" s="25"/>
      <c r="D6" s="19" t="s">
        <v>12</v>
      </c>
      <c r="E6" s="19" t="s">
        <v>8</v>
      </c>
      <c r="F6" s="19">
        <v>50</v>
      </c>
      <c r="G6" s="19"/>
      <c r="H6" s="19"/>
      <c r="I6" s="20"/>
    </row>
    <row r="7" spans="2:9" x14ac:dyDescent="0.3">
      <c r="B7" s="17">
        <v>8</v>
      </c>
      <c r="C7" s="25"/>
      <c r="D7" s="19" t="s">
        <v>13</v>
      </c>
      <c r="E7" s="19" t="s">
        <v>14</v>
      </c>
      <c r="F7" s="19"/>
      <c r="G7" s="19"/>
      <c r="H7" s="19"/>
      <c r="I7" s="20"/>
    </row>
    <row r="8" spans="2:9" x14ac:dyDescent="0.3">
      <c r="B8" s="17">
        <v>9</v>
      </c>
      <c r="C8" s="25"/>
      <c r="D8" s="19" t="s">
        <v>15</v>
      </c>
      <c r="E8" s="19" t="s">
        <v>8</v>
      </c>
      <c r="F8" s="19">
        <v>50</v>
      </c>
      <c r="G8" s="19"/>
      <c r="H8" s="19"/>
      <c r="I8" s="20"/>
    </row>
    <row r="9" spans="2:9" ht="15" thickBot="1" x14ac:dyDescent="0.35">
      <c r="B9" s="36">
        <v>10</v>
      </c>
      <c r="C9" s="26"/>
      <c r="D9" s="23" t="s">
        <v>16</v>
      </c>
      <c r="E9" s="23" t="s">
        <v>14</v>
      </c>
      <c r="F9" s="23"/>
      <c r="G9" s="23"/>
      <c r="H9" s="23"/>
      <c r="I9" s="2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841D-ED09-48B8-A2C2-46B53285D873}">
  <sheetPr>
    <tabColor rgb="FF00B0F0"/>
  </sheetPr>
  <dimension ref="B1:L175"/>
  <sheetViews>
    <sheetView topLeftCell="A130" workbookViewId="0">
      <selection activeCell="B136" sqref="B136:I136"/>
    </sheetView>
  </sheetViews>
  <sheetFormatPr defaultRowHeight="14.4" x14ac:dyDescent="0.3"/>
  <cols>
    <col min="1" max="1" width="3.77734375" style="15" customWidth="1"/>
    <col min="2" max="2" width="4.88671875" style="30" customWidth="1"/>
    <col min="3" max="3" width="3.77734375" style="16" customWidth="1"/>
    <col min="4" max="4" width="22.77734375" style="15" customWidth="1"/>
    <col min="5" max="5" width="10.109375" style="15" bestFit="1" customWidth="1"/>
    <col min="6" max="6" width="6.77734375" style="15" bestFit="1" customWidth="1"/>
    <col min="7" max="7" width="5.6640625" style="30" customWidth="1"/>
    <col min="8" max="8" width="7.109375" style="15" bestFit="1" customWidth="1"/>
    <col min="9" max="9" width="86.109375" style="15" customWidth="1"/>
    <col min="10" max="10" width="23" style="15" bestFit="1" customWidth="1"/>
    <col min="11" max="11" width="46.77734375" style="15" customWidth="1"/>
    <col min="12" max="12" width="48.109375" style="15" customWidth="1"/>
    <col min="13" max="16384" width="8.88671875" style="15"/>
  </cols>
  <sheetData>
    <row r="1" spans="2:12" ht="15" thickBot="1" x14ac:dyDescent="0.35"/>
    <row r="2" spans="2:12" x14ac:dyDescent="0.3">
      <c r="B2" s="9" t="s">
        <v>0</v>
      </c>
      <c r="C2" s="1" t="s">
        <v>18</v>
      </c>
      <c r="D2" s="1" t="s">
        <v>1</v>
      </c>
      <c r="E2" s="1" t="s">
        <v>2</v>
      </c>
      <c r="F2" s="1" t="s">
        <v>3</v>
      </c>
      <c r="G2" s="1" t="s">
        <v>4</v>
      </c>
      <c r="H2" s="1" t="s">
        <v>5</v>
      </c>
      <c r="I2" s="2" t="s">
        <v>6</v>
      </c>
      <c r="J2" s="15" t="s">
        <v>145</v>
      </c>
    </row>
    <row r="3" spans="2:12" x14ac:dyDescent="0.3">
      <c r="B3" s="39" t="s">
        <v>287</v>
      </c>
      <c r="C3" s="40"/>
      <c r="D3" s="40"/>
      <c r="E3" s="40"/>
      <c r="F3" s="40"/>
      <c r="G3" s="40"/>
      <c r="H3" s="40"/>
      <c r="I3" s="41"/>
    </row>
    <row r="4" spans="2:12" ht="28.8" x14ac:dyDescent="0.3">
      <c r="B4" s="31">
        <f>ROW()-3</f>
        <v>1</v>
      </c>
      <c r="C4" s="25" t="s">
        <v>19</v>
      </c>
      <c r="D4" s="19" t="s">
        <v>17</v>
      </c>
      <c r="E4" s="19" t="s">
        <v>20</v>
      </c>
      <c r="F4" s="19">
        <v>50</v>
      </c>
      <c r="G4" s="33" t="s">
        <v>131</v>
      </c>
      <c r="H4" s="19"/>
      <c r="I4" s="20" t="s">
        <v>24</v>
      </c>
      <c r="J4" s="15" t="str">
        <f>REPLACE($D4,1,1,LOWER(LEFT($D4)))</f>
        <v>code</v>
      </c>
      <c r="K4" s="38" t="str">
        <f>"@Column(name = """&amp;$J4&amp;""")
	private "&amp;$E4&amp;" "&amp;$J4&amp;"; // "&amp;$I4</f>
        <v>@Column(name = "code")
	private int code; // Mã nhân sự (Auto generator)</v>
      </c>
      <c r="L4" s="38" t="str">
        <f>"private "&amp;$E4&amp;" "&amp;$J4&amp;"; // "&amp;$I4</f>
        <v>private int code; // Mã nhân sự (Auto generator)</v>
      </c>
    </row>
    <row r="5" spans="2:12" ht="28.8" x14ac:dyDescent="0.3">
      <c r="B5" s="31">
        <f t="shared" ref="B5:B14" si="0">ROW()-3</f>
        <v>2</v>
      </c>
      <c r="C5" s="25"/>
      <c r="D5" s="19" t="s">
        <v>11</v>
      </c>
      <c r="E5" s="19" t="s">
        <v>8</v>
      </c>
      <c r="F5" s="19">
        <v>50</v>
      </c>
      <c r="G5" s="33" t="s">
        <v>131</v>
      </c>
      <c r="H5" s="19"/>
      <c r="I5" s="20" t="s">
        <v>146</v>
      </c>
      <c r="J5" s="15" t="str">
        <f t="shared" ref="J5:J68" si="1">REPLACE($D5,1,1,LOWER(LEFT($D5)))</f>
        <v>fullName</v>
      </c>
      <c r="K5" s="38" t="str">
        <f t="shared" ref="K5:K68" si="2">"@Column(name = """&amp;$J5&amp;""")
	private "&amp;$E5&amp;" "&amp;$J5&amp;"; // "&amp;$I5</f>
        <v>@Column(name = "fullName")
	private String fullName; // Họ và tên</v>
      </c>
      <c r="L5" s="38" t="str">
        <f t="shared" ref="L5:L68" si="3">"private "&amp;$E5&amp;" "&amp;$J5&amp;"; // "&amp;$I5</f>
        <v>private String fullName; // Họ và tên</v>
      </c>
    </row>
    <row r="6" spans="2:12" ht="43.2" x14ac:dyDescent="0.3">
      <c r="B6" s="31">
        <f t="shared" si="0"/>
        <v>3</v>
      </c>
      <c r="C6" s="25" t="s">
        <v>21</v>
      </c>
      <c r="D6" s="19" t="s">
        <v>46</v>
      </c>
      <c r="E6" s="19" t="s">
        <v>8</v>
      </c>
      <c r="F6" s="19">
        <v>50</v>
      </c>
      <c r="G6" s="33"/>
      <c r="H6" s="19"/>
      <c r="I6" s="20" t="s">
        <v>47</v>
      </c>
      <c r="J6" s="15" t="str">
        <f t="shared" si="1"/>
        <v>positionCode</v>
      </c>
      <c r="K6" s="38" t="str">
        <f t="shared" si="2"/>
        <v>@Column(name = "positionCode")
	private String positionCode; // Mã chức danh, tên chức danh</v>
      </c>
      <c r="L6" s="38" t="str">
        <f t="shared" si="3"/>
        <v>private String positionCode; // Mã chức danh, tên chức danh</v>
      </c>
    </row>
    <row r="7" spans="2:12" ht="28.8" x14ac:dyDescent="0.3">
      <c r="B7" s="31">
        <f t="shared" si="0"/>
        <v>4</v>
      </c>
      <c r="C7" s="25"/>
      <c r="D7" s="19" t="s">
        <v>26</v>
      </c>
      <c r="E7" s="19" t="s">
        <v>20</v>
      </c>
      <c r="F7" s="19"/>
      <c r="G7" s="33"/>
      <c r="H7" s="19"/>
      <c r="I7" s="20" t="s">
        <v>45</v>
      </c>
      <c r="J7" s="15" t="str">
        <f t="shared" si="1"/>
        <v>level</v>
      </c>
      <c r="K7" s="38" t="str">
        <f t="shared" si="2"/>
        <v>@Column(name = "level")
	private int level; // Cấp bậc</v>
      </c>
      <c r="L7" s="38" t="str">
        <f t="shared" si="3"/>
        <v>private int level; // Cấp bậc</v>
      </c>
    </row>
    <row r="8" spans="2:12" ht="43.2" x14ac:dyDescent="0.3">
      <c r="B8" s="31">
        <f t="shared" si="0"/>
        <v>5</v>
      </c>
      <c r="C8" s="25" t="s">
        <v>21</v>
      </c>
      <c r="D8" s="19" t="s">
        <v>23</v>
      </c>
      <c r="E8" s="19" t="s">
        <v>8</v>
      </c>
      <c r="F8" s="19">
        <v>50</v>
      </c>
      <c r="G8" s="33"/>
      <c r="H8" s="19"/>
      <c r="I8" s="20" t="s">
        <v>48</v>
      </c>
      <c r="J8" s="15" t="str">
        <f t="shared" si="1"/>
        <v>departmentCode</v>
      </c>
      <c r="K8" s="38" t="str">
        <f t="shared" si="2"/>
        <v>@Column(name = "departmentCode")
	private String departmentCode; // Mã đơn vị, tên đơn vị, Mã trung tâm tên trung tâm</v>
      </c>
      <c r="L8" s="38" t="str">
        <f t="shared" si="3"/>
        <v>private String departmentCode; // Mã đơn vị, tên đơn vị, Mã trung tâm tên trung tâm</v>
      </c>
    </row>
    <row r="9" spans="2:12" ht="28.8" x14ac:dyDescent="0.3">
      <c r="B9" s="31">
        <f t="shared" si="0"/>
        <v>6</v>
      </c>
      <c r="C9" s="25"/>
      <c r="D9" s="19" t="s">
        <v>50</v>
      </c>
      <c r="E9" s="19" t="s">
        <v>8</v>
      </c>
      <c r="F9" s="19">
        <v>50</v>
      </c>
      <c r="G9" s="33"/>
      <c r="H9" s="19"/>
      <c r="I9" s="20" t="s">
        <v>51</v>
      </c>
      <c r="J9" s="15" t="str">
        <f t="shared" si="1"/>
        <v>zone</v>
      </c>
      <c r="K9" s="38" t="str">
        <f t="shared" si="2"/>
        <v>@Column(name = "zone")
	private String zone; // Vùng (vùng 1, vùng 2…)</v>
      </c>
      <c r="L9" s="38" t="str">
        <f t="shared" si="3"/>
        <v>private String zone; // Vùng (vùng 1, vùng 2…)</v>
      </c>
    </row>
    <row r="10" spans="2:12" ht="28.8" x14ac:dyDescent="0.3">
      <c r="B10" s="31">
        <f t="shared" si="0"/>
        <v>7</v>
      </c>
      <c r="C10" s="25"/>
      <c r="D10" s="19" t="s">
        <v>49</v>
      </c>
      <c r="E10" s="19" t="s">
        <v>8</v>
      </c>
      <c r="F10" s="19">
        <v>50</v>
      </c>
      <c r="G10" s="33"/>
      <c r="H10" s="19"/>
      <c r="I10" s="20" t="s">
        <v>52</v>
      </c>
      <c r="J10" s="15" t="str">
        <f t="shared" si="1"/>
        <v>region</v>
      </c>
      <c r="K10" s="38" t="str">
        <f t="shared" si="2"/>
        <v>@Column(name = "region")
	private String region; // Miền (miền bắc, trung, nam)</v>
      </c>
      <c r="L10" s="38" t="str">
        <f t="shared" si="3"/>
        <v>private String region; // Miền (miền bắc, trung, nam)</v>
      </c>
    </row>
    <row r="11" spans="2:12" ht="28.8" x14ac:dyDescent="0.3">
      <c r="B11" s="31">
        <f t="shared" si="0"/>
        <v>8</v>
      </c>
      <c r="C11" s="25"/>
      <c r="D11" s="19" t="s">
        <v>53</v>
      </c>
      <c r="E11" s="19" t="s">
        <v>8</v>
      </c>
      <c r="F11" s="19">
        <v>50</v>
      </c>
      <c r="G11" s="33"/>
      <c r="H11" s="19"/>
      <c r="I11" s="20" t="s">
        <v>54</v>
      </c>
      <c r="J11" s="15" t="str">
        <f t="shared" si="1"/>
        <v>taxCode</v>
      </c>
      <c r="K11" s="38" t="str">
        <f t="shared" si="2"/>
        <v>@Column(name = "taxCode")
	private String taxCode; // Mã số thuế thu nhập cá nhân</v>
      </c>
      <c r="L11" s="38" t="str">
        <f t="shared" si="3"/>
        <v>private String taxCode; // Mã số thuế thu nhập cá nhân</v>
      </c>
    </row>
    <row r="12" spans="2:12" ht="28.8" x14ac:dyDescent="0.3">
      <c r="B12" s="31">
        <f t="shared" si="0"/>
        <v>9</v>
      </c>
      <c r="C12" s="25"/>
      <c r="D12" s="19" t="s">
        <v>127</v>
      </c>
      <c r="E12" s="19" t="s">
        <v>8</v>
      </c>
      <c r="F12" s="19">
        <v>50</v>
      </c>
      <c r="G12" s="33"/>
      <c r="H12" s="19"/>
      <c r="I12" s="20" t="s">
        <v>55</v>
      </c>
      <c r="J12" s="15" t="str">
        <f t="shared" si="1"/>
        <v>insuranceNumber</v>
      </c>
      <c r="K12" s="38" t="str">
        <f t="shared" si="2"/>
        <v>@Column(name = "insuranceNumber")
	private String insuranceNumber; // Số sổ bảo hiểm</v>
      </c>
      <c r="L12" s="38" t="str">
        <f t="shared" si="3"/>
        <v>private String insuranceNumber; // Số sổ bảo hiểm</v>
      </c>
    </row>
    <row r="13" spans="2:12" ht="28.8" x14ac:dyDescent="0.3">
      <c r="B13" s="31">
        <f t="shared" si="0"/>
        <v>10</v>
      </c>
      <c r="C13" s="25"/>
      <c r="D13" s="19" t="s">
        <v>56</v>
      </c>
      <c r="E13" s="19" t="s">
        <v>8</v>
      </c>
      <c r="F13" s="19">
        <v>20</v>
      </c>
      <c r="G13" s="33"/>
      <c r="H13" s="19"/>
      <c r="I13" s="20" t="s">
        <v>100</v>
      </c>
      <c r="J13" s="15" t="str">
        <f t="shared" si="1"/>
        <v>accountNum</v>
      </c>
      <c r="K13" s="38" t="str">
        <f t="shared" si="2"/>
        <v>@Column(name = "accountNum")
	private String accountNum; // Số TK BVB</v>
      </c>
      <c r="L13" s="38" t="str">
        <f t="shared" si="3"/>
        <v>private String accountNum; // Số TK BVB</v>
      </c>
    </row>
    <row r="14" spans="2:12" ht="144" x14ac:dyDescent="0.3">
      <c r="B14" s="31">
        <f t="shared" si="0"/>
        <v>11</v>
      </c>
      <c r="C14" s="25"/>
      <c r="D14" s="19" t="s">
        <v>30</v>
      </c>
      <c r="E14" s="19" t="s">
        <v>8</v>
      </c>
      <c r="F14" s="19">
        <v>20</v>
      </c>
      <c r="G14" s="33"/>
      <c r="H14" s="19"/>
      <c r="I14" s="27" t="s">
        <v>101</v>
      </c>
      <c r="J14" s="15" t="str">
        <f t="shared" si="1"/>
        <v>status</v>
      </c>
      <c r="K14" s="38" t="str">
        <f t="shared" si="2"/>
        <v>@Column(name = "status")
	private String status; // Trạng thái:
=1: Cộng tác viên
=2: Học việc
=3: Thử việc
=4: Chính thức
=5: Nghỉ việc
=6: Nghỉ không lương
=7: Tạm nghỉ, Hoãn hợp đồng
=99: Chưa phân loại</v>
      </c>
      <c r="L14" s="38" t="str">
        <f t="shared" si="3"/>
        <v>private String status; // Trạng thái:
=1: Cộng tác viên
=2: Học việc
=3: Thử việc
=4: Chính thức
=5: Nghỉ việc
=6: Nghỉ không lương
=7: Tạm nghỉ, Hoãn hợp đồng
=99: Chưa phân loại</v>
      </c>
    </row>
    <row r="15" spans="2:12" x14ac:dyDescent="0.3">
      <c r="B15" s="39" t="s">
        <v>288</v>
      </c>
      <c r="C15" s="40"/>
      <c r="D15" s="40"/>
      <c r="E15" s="40"/>
      <c r="F15" s="40"/>
      <c r="G15" s="40"/>
      <c r="H15" s="40"/>
      <c r="I15" s="41"/>
      <c r="K15" s="38"/>
      <c r="L15" s="38"/>
    </row>
    <row r="16" spans="2:12" ht="28.8" x14ac:dyDescent="0.3">
      <c r="B16" s="31">
        <f t="shared" ref="B16:B54" si="4">ROW()-4</f>
        <v>12</v>
      </c>
      <c r="C16" s="25"/>
      <c r="D16" s="19" t="s">
        <v>111</v>
      </c>
      <c r="E16" s="19" t="s">
        <v>8</v>
      </c>
      <c r="F16" s="19">
        <v>250</v>
      </c>
      <c r="G16" s="33"/>
      <c r="H16" s="19"/>
      <c r="I16" s="20" t="s">
        <v>99</v>
      </c>
      <c r="J16" s="15" t="str">
        <f t="shared" si="1"/>
        <v>photo</v>
      </c>
      <c r="K16" s="38" t="str">
        <f t="shared" si="2"/>
        <v>@Column(name = "photo")
	private String photo; // Ảnh thẻ</v>
      </c>
      <c r="L16" s="38" t="str">
        <f t="shared" si="3"/>
        <v>private String photo; // Ảnh thẻ</v>
      </c>
    </row>
    <row r="17" spans="2:12" ht="28.8" x14ac:dyDescent="0.3">
      <c r="B17" s="31">
        <f>ROW()-4</f>
        <v>13</v>
      </c>
      <c r="C17" s="25"/>
      <c r="D17" s="19" t="s">
        <v>70</v>
      </c>
      <c r="E17" s="19" t="s">
        <v>14</v>
      </c>
      <c r="F17" s="19">
        <v>50</v>
      </c>
      <c r="G17" s="33"/>
      <c r="H17" s="19"/>
      <c r="I17" s="20" t="s">
        <v>57</v>
      </c>
      <c r="J17" s="15" t="str">
        <f t="shared" si="1"/>
        <v>birthday</v>
      </c>
      <c r="K17" s="38" t="str">
        <f t="shared" si="2"/>
        <v>@Column(name = "birthday")
	private TimeStamp birthday; // Ngày sinh</v>
      </c>
      <c r="L17" s="38" t="str">
        <f t="shared" si="3"/>
        <v>private TimeStamp birthday; // Ngày sinh</v>
      </c>
    </row>
    <row r="18" spans="2:12" ht="28.8" x14ac:dyDescent="0.3">
      <c r="B18" s="31">
        <f t="shared" si="4"/>
        <v>14</v>
      </c>
      <c r="C18" s="25"/>
      <c r="D18" s="19" t="s">
        <v>68</v>
      </c>
      <c r="E18" s="19" t="s">
        <v>20</v>
      </c>
      <c r="F18" s="19"/>
      <c r="G18" s="33"/>
      <c r="H18" s="19"/>
      <c r="I18" s="20" t="s">
        <v>58</v>
      </c>
      <c r="J18" s="15" t="str">
        <f t="shared" si="1"/>
        <v>gender</v>
      </c>
      <c r="K18" s="38" t="str">
        <f t="shared" si="2"/>
        <v>@Column(name = "gender")
	private int gender; // Giới tính</v>
      </c>
      <c r="L18" s="38" t="str">
        <f t="shared" si="3"/>
        <v>private int gender; // Giới tính</v>
      </c>
    </row>
    <row r="19" spans="2:12" ht="28.8" x14ac:dyDescent="0.3">
      <c r="B19" s="31">
        <f t="shared" si="4"/>
        <v>15</v>
      </c>
      <c r="C19" s="25" t="s">
        <v>21</v>
      </c>
      <c r="D19" s="19" t="s">
        <v>77</v>
      </c>
      <c r="E19" s="19" t="s">
        <v>8</v>
      </c>
      <c r="F19" s="19">
        <v>50</v>
      </c>
      <c r="G19" s="33"/>
      <c r="H19" s="19"/>
      <c r="I19" s="20" t="s">
        <v>59</v>
      </c>
      <c r="J19" s="15" t="str">
        <f t="shared" si="1"/>
        <v>addressCode</v>
      </c>
      <c r="K19" s="38" t="str">
        <f t="shared" si="2"/>
        <v>@Column(name = "addressCode")
	private String addressCode; // Nơi sinh</v>
      </c>
      <c r="L19" s="38" t="str">
        <f t="shared" si="3"/>
        <v>private String addressCode; // Nơi sinh</v>
      </c>
    </row>
    <row r="20" spans="2:12" ht="28.8" x14ac:dyDescent="0.3">
      <c r="B20" s="31">
        <f t="shared" si="4"/>
        <v>16</v>
      </c>
      <c r="C20" s="25"/>
      <c r="D20" s="19" t="s">
        <v>78</v>
      </c>
      <c r="E20" s="19" t="s">
        <v>8</v>
      </c>
      <c r="F20" s="19"/>
      <c r="G20" s="33"/>
      <c r="H20" s="19"/>
      <c r="I20" s="20" t="s">
        <v>79</v>
      </c>
      <c r="J20" s="15" t="str">
        <f t="shared" si="1"/>
        <v>addressEx</v>
      </c>
      <c r="K20" s="38" t="str">
        <f t="shared" si="2"/>
        <v>@Column(name = "addressEx")
	private String addressEx; // Xóm phố, số nhà…</v>
      </c>
      <c r="L20" s="38" t="str">
        <f t="shared" si="3"/>
        <v>private String addressEx; // Xóm phố, số nhà…</v>
      </c>
    </row>
    <row r="21" spans="2:12" ht="28.8" x14ac:dyDescent="0.3">
      <c r="B21" s="31">
        <f t="shared" si="4"/>
        <v>17</v>
      </c>
      <c r="C21" s="25" t="s">
        <v>21</v>
      </c>
      <c r="D21" s="19" t="s">
        <v>114</v>
      </c>
      <c r="E21" s="19" t="s">
        <v>8</v>
      </c>
      <c r="F21" s="19">
        <v>50</v>
      </c>
      <c r="G21" s="33"/>
      <c r="H21" s="19"/>
      <c r="I21" s="20" t="s">
        <v>60</v>
      </c>
      <c r="J21" s="15" t="str">
        <f t="shared" si="1"/>
        <v>ethnicCode</v>
      </c>
      <c r="K21" s="38" t="str">
        <f t="shared" si="2"/>
        <v>@Column(name = "ethnicCode")
	private String ethnicCode; // Dân tộc</v>
      </c>
      <c r="L21" s="38" t="str">
        <f t="shared" si="3"/>
        <v>private String ethnicCode; // Dân tộc</v>
      </c>
    </row>
    <row r="22" spans="2:12" ht="28.8" x14ac:dyDescent="0.3">
      <c r="B22" s="31">
        <f t="shared" si="4"/>
        <v>18</v>
      </c>
      <c r="C22" s="25"/>
      <c r="D22" s="28" t="s">
        <v>61</v>
      </c>
      <c r="E22" s="28" t="s">
        <v>42</v>
      </c>
      <c r="F22" s="28"/>
      <c r="G22" s="34"/>
      <c r="H22" s="28" t="b">
        <v>0</v>
      </c>
      <c r="I22" s="29" t="s">
        <v>62</v>
      </c>
      <c r="J22" s="15" t="str">
        <f t="shared" si="1"/>
        <v xml:space="preserve">isParty </v>
      </c>
      <c r="K22" s="38" t="str">
        <f t="shared" si="2"/>
        <v>@Column(name = "isParty ")
	private Boolean isParty ; // Là đảng viên</v>
      </c>
      <c r="L22" s="38" t="str">
        <f t="shared" si="3"/>
        <v>private Boolean isParty ; // Là đảng viên</v>
      </c>
    </row>
    <row r="23" spans="2:12" ht="28.8" x14ac:dyDescent="0.3">
      <c r="B23" s="31">
        <f t="shared" si="4"/>
        <v>19</v>
      </c>
      <c r="C23" s="25"/>
      <c r="D23" s="28" t="s">
        <v>66</v>
      </c>
      <c r="E23" s="28" t="s">
        <v>14</v>
      </c>
      <c r="F23" s="28">
        <v>50</v>
      </c>
      <c r="G23" s="34"/>
      <c r="H23" s="28"/>
      <c r="I23" s="29" t="s">
        <v>63</v>
      </c>
      <c r="J23" s="15" t="str">
        <f t="shared" si="1"/>
        <v>partyDate</v>
      </c>
      <c r="K23" s="38" t="str">
        <f t="shared" si="2"/>
        <v>@Column(name = "partyDate")
	private TimeStamp partyDate; // Ngày vào đảng</v>
      </c>
      <c r="L23" s="38" t="str">
        <f t="shared" si="3"/>
        <v>private TimeStamp partyDate; // Ngày vào đảng</v>
      </c>
    </row>
    <row r="24" spans="2:12" ht="28.8" x14ac:dyDescent="0.3">
      <c r="B24" s="31">
        <f t="shared" si="4"/>
        <v>20</v>
      </c>
      <c r="C24" s="25"/>
      <c r="D24" s="28" t="s">
        <v>67</v>
      </c>
      <c r="E24" s="28" t="s">
        <v>8</v>
      </c>
      <c r="F24" s="28">
        <v>50</v>
      </c>
      <c r="G24" s="34"/>
      <c r="H24" s="28"/>
      <c r="I24" s="29" t="s">
        <v>64</v>
      </c>
      <c r="J24" s="15" t="str">
        <f t="shared" si="1"/>
        <v>partyPosition</v>
      </c>
      <c r="K24" s="38" t="str">
        <f t="shared" si="2"/>
        <v>@Column(name = "partyPosition")
	private String partyPosition; // Chức vụ</v>
      </c>
      <c r="L24" s="38" t="str">
        <f t="shared" si="3"/>
        <v>private String partyPosition; // Chức vụ</v>
      </c>
    </row>
    <row r="25" spans="2:12" ht="28.8" x14ac:dyDescent="0.3">
      <c r="B25" s="31">
        <f t="shared" si="4"/>
        <v>21</v>
      </c>
      <c r="C25" s="25"/>
      <c r="D25" s="28" t="s">
        <v>69</v>
      </c>
      <c r="E25" s="28" t="s">
        <v>8</v>
      </c>
      <c r="F25" s="28">
        <v>50</v>
      </c>
      <c r="G25" s="34"/>
      <c r="H25" s="28"/>
      <c r="I25" s="29" t="s">
        <v>65</v>
      </c>
      <c r="J25" s="15" t="str">
        <f t="shared" si="1"/>
        <v>partyAddress</v>
      </c>
      <c r="K25" s="38" t="str">
        <f t="shared" si="2"/>
        <v>@Column(name = "partyAddress")
	private String partyAddress; // Nơi vào đảng</v>
      </c>
      <c r="L25" s="38" t="str">
        <f t="shared" si="3"/>
        <v>private String partyAddress; // Nơi vào đảng</v>
      </c>
    </row>
    <row r="26" spans="2:12" ht="28.8" x14ac:dyDescent="0.3">
      <c r="B26" s="31">
        <f t="shared" si="4"/>
        <v>22</v>
      </c>
      <c r="C26" s="25"/>
      <c r="D26" s="28" t="s">
        <v>72</v>
      </c>
      <c r="E26" s="28" t="s">
        <v>42</v>
      </c>
      <c r="F26" s="28"/>
      <c r="G26" s="34"/>
      <c r="H26" s="28" t="b">
        <v>0</v>
      </c>
      <c r="I26" s="29" t="s">
        <v>71</v>
      </c>
      <c r="J26" s="15" t="str">
        <f t="shared" si="1"/>
        <v>isArmy</v>
      </c>
      <c r="K26" s="38" t="str">
        <f t="shared" si="2"/>
        <v>@Column(name = "isArmy")
	private Boolean isArmy; // Quân đội</v>
      </c>
      <c r="L26" s="38" t="str">
        <f t="shared" si="3"/>
        <v>private Boolean isArmy; // Quân đội</v>
      </c>
    </row>
    <row r="27" spans="2:12" ht="28.8" x14ac:dyDescent="0.3">
      <c r="B27" s="31">
        <f t="shared" si="4"/>
        <v>23</v>
      </c>
      <c r="C27" s="25"/>
      <c r="D27" s="28" t="s">
        <v>73</v>
      </c>
      <c r="E27" s="28" t="s">
        <v>42</v>
      </c>
      <c r="F27" s="28"/>
      <c r="G27" s="34"/>
      <c r="H27" s="28" t="b">
        <v>0</v>
      </c>
      <c r="I27" s="29" t="s">
        <v>74</v>
      </c>
      <c r="J27" s="15" t="str">
        <f t="shared" si="1"/>
        <v>isVeterans</v>
      </c>
      <c r="K27" s="38" t="str">
        <f t="shared" si="2"/>
        <v>@Column(name = "isVeterans")
	private Boolean isVeterans; // Thương binh</v>
      </c>
      <c r="L27" s="38" t="str">
        <f t="shared" si="3"/>
        <v>private Boolean isVeterans; // Thương binh</v>
      </c>
    </row>
    <row r="28" spans="2:12" ht="28.8" x14ac:dyDescent="0.3">
      <c r="B28" s="31">
        <f t="shared" si="4"/>
        <v>24</v>
      </c>
      <c r="C28" s="25"/>
      <c r="D28" s="28" t="s">
        <v>75</v>
      </c>
      <c r="E28" s="28" t="s">
        <v>42</v>
      </c>
      <c r="F28" s="28"/>
      <c r="G28" s="34"/>
      <c r="H28" s="28" t="b">
        <v>0</v>
      </c>
      <c r="I28" s="29" t="s">
        <v>76</v>
      </c>
      <c r="J28" s="15" t="str">
        <f t="shared" si="1"/>
        <v>isMartyrsChild</v>
      </c>
      <c r="K28" s="38" t="str">
        <f t="shared" si="2"/>
        <v>@Column(name = "isMartyrsChild")
	private Boolean isMartyrsChild; // Con liệt sỹ</v>
      </c>
      <c r="L28" s="38" t="str">
        <f t="shared" si="3"/>
        <v>private Boolean isMartyrsChild; // Con liệt sỹ</v>
      </c>
    </row>
    <row r="29" spans="2:12" ht="43.2" x14ac:dyDescent="0.3">
      <c r="B29" s="31">
        <f t="shared" si="4"/>
        <v>25</v>
      </c>
      <c r="C29" s="25"/>
      <c r="D29" s="19" t="s">
        <v>125</v>
      </c>
      <c r="E29" s="19" t="s">
        <v>8</v>
      </c>
      <c r="F29" s="19">
        <v>250</v>
      </c>
      <c r="G29" s="33"/>
      <c r="H29" s="19"/>
      <c r="I29" s="20" t="s">
        <v>80</v>
      </c>
      <c r="J29" s="15" t="str">
        <f t="shared" si="1"/>
        <v>permanentAddress</v>
      </c>
      <c r="K29" s="38" t="str">
        <f t="shared" si="2"/>
        <v>@Column(name = "permanentAddress")
	private String permanentAddress; // Hộ khẩu thường trú</v>
      </c>
      <c r="L29" s="38" t="str">
        <f t="shared" si="3"/>
        <v>private String permanentAddress; // Hộ khẩu thường trú</v>
      </c>
    </row>
    <row r="30" spans="2:12" ht="28.8" x14ac:dyDescent="0.3">
      <c r="B30" s="31">
        <f t="shared" si="4"/>
        <v>26</v>
      </c>
      <c r="C30" s="25"/>
      <c r="D30" s="19" t="s">
        <v>121</v>
      </c>
      <c r="E30" s="19" t="s">
        <v>8</v>
      </c>
      <c r="F30" s="19">
        <v>250</v>
      </c>
      <c r="G30" s="33"/>
      <c r="H30" s="19"/>
      <c r="I30" s="20" t="s">
        <v>81</v>
      </c>
      <c r="J30" s="15" t="str">
        <f t="shared" si="1"/>
        <v>currentAddress</v>
      </c>
      <c r="K30" s="38" t="str">
        <f t="shared" si="2"/>
        <v>@Column(name = "currentAddress")
	private String currentAddress; // Nơi ở hiện tại</v>
      </c>
      <c r="L30" s="38" t="str">
        <f t="shared" si="3"/>
        <v>private String currentAddress; // Nơi ở hiện tại</v>
      </c>
    </row>
    <row r="31" spans="2:12" ht="28.8" x14ac:dyDescent="0.3">
      <c r="B31" s="31">
        <f t="shared" si="4"/>
        <v>27</v>
      </c>
      <c r="C31" s="25"/>
      <c r="D31" s="19" t="s">
        <v>116</v>
      </c>
      <c r="E31" s="19" t="s">
        <v>8</v>
      </c>
      <c r="F31" s="19">
        <v>50</v>
      </c>
      <c r="G31" s="33"/>
      <c r="H31" s="19"/>
      <c r="I31" s="20" t="s">
        <v>82</v>
      </c>
      <c r="J31" s="15" t="str">
        <f t="shared" si="1"/>
        <v>cardId</v>
      </c>
      <c r="K31" s="38" t="str">
        <f t="shared" si="2"/>
        <v>@Column(name = "cardId")
	private String cardId; // Số CMT/Thẻ căn cước</v>
      </c>
      <c r="L31" s="38" t="str">
        <f t="shared" si="3"/>
        <v>private String cardId; // Số CMT/Thẻ căn cước</v>
      </c>
    </row>
    <row r="32" spans="2:12" ht="43.2" x14ac:dyDescent="0.3">
      <c r="B32" s="31">
        <f t="shared" si="4"/>
        <v>28</v>
      </c>
      <c r="C32" s="25"/>
      <c r="D32" s="19" t="s">
        <v>117</v>
      </c>
      <c r="E32" s="19" t="s">
        <v>8</v>
      </c>
      <c r="F32" s="19">
        <v>50</v>
      </c>
      <c r="G32" s="33"/>
      <c r="H32" s="19"/>
      <c r="I32" s="20" t="s">
        <v>83</v>
      </c>
      <c r="J32" s="15" t="str">
        <f t="shared" si="1"/>
        <v>cardDate</v>
      </c>
      <c r="K32" s="38" t="str">
        <f t="shared" si="2"/>
        <v>@Column(name = "cardDate")
	private String cardDate; // Ngày cấp Số CMT/Thẻ căn cước</v>
      </c>
      <c r="L32" s="38" t="str">
        <f t="shared" si="3"/>
        <v>private String cardDate; // Ngày cấp Số CMT/Thẻ căn cước</v>
      </c>
    </row>
    <row r="33" spans="2:12" ht="43.2" x14ac:dyDescent="0.3">
      <c r="B33" s="31">
        <f t="shared" si="4"/>
        <v>29</v>
      </c>
      <c r="C33" s="25"/>
      <c r="D33" s="19" t="s">
        <v>118</v>
      </c>
      <c r="E33" s="19" t="s">
        <v>8</v>
      </c>
      <c r="F33" s="19">
        <v>50</v>
      </c>
      <c r="G33" s="33"/>
      <c r="H33" s="19"/>
      <c r="I33" s="20" t="s">
        <v>84</v>
      </c>
      <c r="J33" s="15" t="str">
        <f t="shared" si="1"/>
        <v>cardAddress</v>
      </c>
      <c r="K33" s="38" t="str">
        <f t="shared" si="2"/>
        <v>@Column(name = "cardAddress")
	private String cardAddress; // Nơi cấp Số CMT/Thẻ căn cước</v>
      </c>
      <c r="L33" s="38" t="str">
        <f t="shared" si="3"/>
        <v>private String cardAddress; // Nơi cấp Số CMT/Thẻ căn cước</v>
      </c>
    </row>
    <row r="34" spans="2:12" ht="28.8" x14ac:dyDescent="0.3">
      <c r="B34" s="31">
        <f t="shared" si="4"/>
        <v>30</v>
      </c>
      <c r="C34" s="25"/>
      <c r="D34" s="19" t="s">
        <v>112</v>
      </c>
      <c r="E34" s="19" t="s">
        <v>8</v>
      </c>
      <c r="F34" s="19">
        <v>50</v>
      </c>
      <c r="G34" s="33"/>
      <c r="H34" s="19"/>
      <c r="I34" s="20" t="s">
        <v>85</v>
      </c>
      <c r="J34" s="15" t="str">
        <f t="shared" si="1"/>
        <v>passportNumber</v>
      </c>
      <c r="K34" s="38" t="str">
        <f t="shared" si="2"/>
        <v>@Column(name = "passportNumber")
	private String passportNumber; // Số sổ hộ chiếu</v>
      </c>
      <c r="L34" s="38" t="str">
        <f t="shared" si="3"/>
        <v>private String passportNumber; // Số sổ hộ chiếu</v>
      </c>
    </row>
    <row r="35" spans="2:12" ht="28.8" x14ac:dyDescent="0.3">
      <c r="B35" s="31">
        <f t="shared" si="4"/>
        <v>31</v>
      </c>
      <c r="C35" s="25"/>
      <c r="D35" s="19" t="s">
        <v>119</v>
      </c>
      <c r="E35" s="19" t="s">
        <v>8</v>
      </c>
      <c r="F35" s="19">
        <v>50</v>
      </c>
      <c r="G35" s="33"/>
      <c r="H35" s="19"/>
      <c r="I35" s="20" t="s">
        <v>86</v>
      </c>
      <c r="J35" s="15" t="str">
        <f t="shared" si="1"/>
        <v>passportDate</v>
      </c>
      <c r="K35" s="38" t="str">
        <f t="shared" si="2"/>
        <v>@Column(name = "passportDate")
	private String passportDate; // Ngày cấp hộ chiếu</v>
      </c>
      <c r="L35" s="38" t="str">
        <f t="shared" si="3"/>
        <v>private String passportDate; // Ngày cấp hộ chiếu</v>
      </c>
    </row>
    <row r="36" spans="2:12" ht="43.2" x14ac:dyDescent="0.3">
      <c r="B36" s="31">
        <f t="shared" si="4"/>
        <v>32</v>
      </c>
      <c r="C36" s="25"/>
      <c r="D36" s="19" t="s">
        <v>120</v>
      </c>
      <c r="E36" s="19" t="s">
        <v>8</v>
      </c>
      <c r="F36" s="19">
        <v>50</v>
      </c>
      <c r="G36" s="33"/>
      <c r="H36" s="19"/>
      <c r="I36" s="20" t="s">
        <v>87</v>
      </c>
      <c r="J36" s="15" t="str">
        <f t="shared" si="1"/>
        <v>passportExpiredDate</v>
      </c>
      <c r="K36" s="38" t="str">
        <f t="shared" si="2"/>
        <v>@Column(name = "passportExpiredDate")
	private String passportExpiredDate; // Ngày hết hạn hộ chiếu</v>
      </c>
      <c r="L36" s="38" t="str">
        <f t="shared" si="3"/>
        <v>private String passportExpiredDate; // Ngày hết hạn hộ chiếu</v>
      </c>
    </row>
    <row r="37" spans="2:12" ht="28.8" x14ac:dyDescent="0.3">
      <c r="B37" s="31">
        <f t="shared" si="4"/>
        <v>33</v>
      </c>
      <c r="C37" s="25"/>
      <c r="D37" s="19" t="s">
        <v>105</v>
      </c>
      <c r="E37" s="19" t="s">
        <v>8</v>
      </c>
      <c r="F37" s="19">
        <v>50</v>
      </c>
      <c r="G37" s="33"/>
      <c r="H37" s="19"/>
      <c r="I37" s="20" t="s">
        <v>88</v>
      </c>
      <c r="J37" s="15" t="str">
        <f t="shared" si="1"/>
        <v>homePhone</v>
      </c>
      <c r="K37" s="38" t="str">
        <f t="shared" si="2"/>
        <v>@Column(name = "homePhone")
	private String homePhone; // Điện thoại nhà riêng</v>
      </c>
      <c r="L37" s="38" t="str">
        <f t="shared" si="3"/>
        <v>private String homePhone; // Điện thoại nhà riêng</v>
      </c>
    </row>
    <row r="38" spans="2:12" ht="28.8" x14ac:dyDescent="0.3">
      <c r="B38" s="31">
        <f t="shared" si="4"/>
        <v>34</v>
      </c>
      <c r="C38" s="25"/>
      <c r="D38" s="19" t="s">
        <v>113</v>
      </c>
      <c r="E38" s="19" t="s">
        <v>8</v>
      </c>
      <c r="F38" s="19">
        <v>50</v>
      </c>
      <c r="G38" s="33"/>
      <c r="H38" s="19"/>
      <c r="I38" s="20" t="s">
        <v>89</v>
      </c>
      <c r="J38" s="15" t="str">
        <f t="shared" si="1"/>
        <v>mobilePhone</v>
      </c>
      <c r="K38" s="38" t="str">
        <f t="shared" si="2"/>
        <v>@Column(name = "mobilePhone")
	private String mobilePhone; // Điện thoại di động</v>
      </c>
      <c r="L38" s="38" t="str">
        <f t="shared" si="3"/>
        <v>private String mobilePhone; // Điện thoại di động</v>
      </c>
    </row>
    <row r="39" spans="2:12" ht="28.8" x14ac:dyDescent="0.3">
      <c r="B39" s="31">
        <f t="shared" si="4"/>
        <v>35</v>
      </c>
      <c r="C39" s="25"/>
      <c r="D39" s="19" t="s">
        <v>104</v>
      </c>
      <c r="E39" s="19" t="s">
        <v>8</v>
      </c>
      <c r="F39" s="19">
        <v>50</v>
      </c>
      <c r="G39" s="33"/>
      <c r="H39" s="19"/>
      <c r="I39" s="20" t="s">
        <v>90</v>
      </c>
      <c r="J39" s="15" t="str">
        <f t="shared" si="1"/>
        <v>email</v>
      </c>
      <c r="K39" s="38" t="str">
        <f t="shared" si="2"/>
        <v>@Column(name = "email")
	private String email; // Email BVB</v>
      </c>
      <c r="L39" s="38" t="str">
        <f t="shared" si="3"/>
        <v>private String email; // Email BVB</v>
      </c>
    </row>
    <row r="40" spans="2:12" ht="28.8" x14ac:dyDescent="0.3">
      <c r="B40" s="31">
        <f t="shared" si="4"/>
        <v>36</v>
      </c>
      <c r="C40" s="25"/>
      <c r="D40" s="19" t="s">
        <v>103</v>
      </c>
      <c r="E40" s="19" t="s">
        <v>8</v>
      </c>
      <c r="F40" s="19">
        <v>50</v>
      </c>
      <c r="G40" s="33"/>
      <c r="H40" s="19"/>
      <c r="I40" s="20" t="s">
        <v>91</v>
      </c>
      <c r="J40" s="15" t="str">
        <f t="shared" si="1"/>
        <v>emailPrivate</v>
      </c>
      <c r="K40" s="38" t="str">
        <f t="shared" si="2"/>
        <v>@Column(name = "emailPrivate")
	private String emailPrivate; // Email cá nhân</v>
      </c>
      <c r="L40" s="38" t="str">
        <f t="shared" si="3"/>
        <v>private String emailPrivate; // Email cá nhân</v>
      </c>
    </row>
    <row r="41" spans="2:12" ht="43.2" x14ac:dyDescent="0.3">
      <c r="B41" s="31">
        <f t="shared" si="4"/>
        <v>37</v>
      </c>
      <c r="C41" s="25"/>
      <c r="D41" s="19" t="s">
        <v>102</v>
      </c>
      <c r="E41" s="19" t="s">
        <v>8</v>
      </c>
      <c r="F41" s="19">
        <v>50</v>
      </c>
      <c r="G41" s="33"/>
      <c r="H41" s="19"/>
      <c r="I41" s="20" t="s">
        <v>92</v>
      </c>
      <c r="J41" s="15" t="str">
        <f t="shared" si="1"/>
        <v>maritalStatus</v>
      </c>
      <c r="K41" s="38" t="str">
        <f t="shared" si="2"/>
        <v>@Column(name = "maritalStatus")
	private String maritalStatus; // Tình trạng hôn nhân (Độc thân/Có gđ/…)</v>
      </c>
      <c r="L41" s="38" t="str">
        <f t="shared" si="3"/>
        <v>private String maritalStatus; // Tình trạng hôn nhân (Độc thân/Có gđ/…)</v>
      </c>
    </row>
    <row r="42" spans="2:12" ht="43.2" x14ac:dyDescent="0.3">
      <c r="B42" s="31">
        <f t="shared" si="4"/>
        <v>38</v>
      </c>
      <c r="C42" s="25"/>
      <c r="D42" s="19" t="s">
        <v>106</v>
      </c>
      <c r="E42" s="19" t="s">
        <v>8</v>
      </c>
      <c r="F42" s="19">
        <v>50</v>
      </c>
      <c r="G42" s="33"/>
      <c r="H42" s="19"/>
      <c r="I42" s="20" t="s">
        <v>93</v>
      </c>
      <c r="J42" s="15" t="str">
        <f t="shared" si="1"/>
        <v>contactAddress</v>
      </c>
      <c r="K42" s="38" t="str">
        <f t="shared" si="2"/>
        <v>@Column(name = "contactAddress")
	private String contactAddress; // Thông tin liên hệ khi cần</v>
      </c>
      <c r="L42" s="38" t="str">
        <f t="shared" si="3"/>
        <v>private String contactAddress; // Thông tin liên hệ khi cần</v>
      </c>
    </row>
    <row r="43" spans="2:12" ht="43.2" x14ac:dyDescent="0.3">
      <c r="B43" s="31">
        <f t="shared" si="4"/>
        <v>39</v>
      </c>
      <c r="C43" s="25"/>
      <c r="D43" s="19" t="s">
        <v>107</v>
      </c>
      <c r="E43" s="19" t="s">
        <v>8</v>
      </c>
      <c r="F43" s="19">
        <v>50</v>
      </c>
      <c r="G43" s="33"/>
      <c r="H43" s="19"/>
      <c r="I43" s="20" t="s">
        <v>94</v>
      </c>
      <c r="J43" s="15" t="str">
        <f t="shared" si="1"/>
        <v>contactPhone</v>
      </c>
      <c r="K43" s="38" t="str">
        <f t="shared" si="2"/>
        <v>@Column(name = "contactPhone")
	private String contactPhone; // Số điện thoại liên hệ khi cần</v>
      </c>
      <c r="L43" s="38" t="str">
        <f t="shared" si="3"/>
        <v>private String contactPhone; // Số điện thoại liên hệ khi cần</v>
      </c>
    </row>
    <row r="44" spans="2:12" ht="43.2" x14ac:dyDescent="0.3">
      <c r="B44" s="31">
        <f t="shared" si="4"/>
        <v>40</v>
      </c>
      <c r="C44" s="25"/>
      <c r="D44" s="19" t="s">
        <v>108</v>
      </c>
      <c r="E44" s="19" t="s">
        <v>14</v>
      </c>
      <c r="F44" s="19"/>
      <c r="G44" s="33"/>
      <c r="H44" s="19"/>
      <c r="I44" s="20" t="s">
        <v>95</v>
      </c>
      <c r="J44" s="15" t="str">
        <f t="shared" si="1"/>
        <v>probationaryDontractDate</v>
      </c>
      <c r="K44" s="38" t="str">
        <f t="shared" si="2"/>
        <v>@Column(name = "probationaryDontractDate")
	private TimeStamp probationaryDontractDate; // Ngày vào ngân hàng (Ngày quyết định tuyển dụng đầu tiên)</v>
      </c>
      <c r="L44" s="38" t="str">
        <f t="shared" si="3"/>
        <v>private TimeStamp probationaryDontractDate; // Ngày vào ngân hàng (Ngày quyết định tuyển dụng đầu tiên)</v>
      </c>
    </row>
    <row r="45" spans="2:12" ht="43.2" x14ac:dyDescent="0.3">
      <c r="B45" s="31">
        <f t="shared" si="4"/>
        <v>41</v>
      </c>
      <c r="C45" s="25"/>
      <c r="D45" s="19" t="s">
        <v>109</v>
      </c>
      <c r="E45" s="19" t="s">
        <v>14</v>
      </c>
      <c r="F45" s="19"/>
      <c r="G45" s="33"/>
      <c r="H45" s="19"/>
      <c r="I45" s="20" t="s">
        <v>96</v>
      </c>
      <c r="J45" s="15" t="str">
        <f t="shared" si="1"/>
        <v>officialContractDate</v>
      </c>
      <c r="K45" s="38" t="str">
        <f t="shared" si="2"/>
        <v>@Column(name = "officialContractDate")
	private TimeStamp officialContractDate; // Ngày hợp đồng chính thức</v>
      </c>
      <c r="L45" s="38" t="str">
        <f t="shared" si="3"/>
        <v>private TimeStamp officialContractDate; // Ngày hợp đồng chính thức</v>
      </c>
    </row>
    <row r="46" spans="2:12" ht="43.2" x14ac:dyDescent="0.3">
      <c r="B46" s="31">
        <f t="shared" si="4"/>
        <v>42</v>
      </c>
      <c r="C46" s="25"/>
      <c r="D46" s="19" t="s">
        <v>110</v>
      </c>
      <c r="E46" s="19" t="s">
        <v>14</v>
      </c>
      <c r="F46" s="19"/>
      <c r="G46" s="33"/>
      <c r="H46" s="19"/>
      <c r="I46" s="20" t="s">
        <v>97</v>
      </c>
      <c r="J46" s="15" t="str">
        <f t="shared" si="1"/>
        <v>positionDate</v>
      </c>
      <c r="K46" s="38" t="str">
        <f t="shared" si="2"/>
        <v>@Column(name = "positionDate")
	private TimeStamp positionDate; // Ngày bổ nhiệm chức danh hiện tại.</v>
      </c>
      <c r="L46" s="38" t="str">
        <f t="shared" si="3"/>
        <v>private TimeStamp positionDate; // Ngày bổ nhiệm chức danh hiện tại.</v>
      </c>
    </row>
    <row r="47" spans="2:12" ht="28.8" x14ac:dyDescent="0.3">
      <c r="B47" s="31">
        <f t="shared" si="4"/>
        <v>43</v>
      </c>
      <c r="C47" s="25"/>
      <c r="D47" s="19" t="s">
        <v>251</v>
      </c>
      <c r="E47" s="19" t="s">
        <v>8</v>
      </c>
      <c r="F47" s="19">
        <v>50</v>
      </c>
      <c r="G47" s="33"/>
      <c r="H47" s="19"/>
      <c r="I47" s="20" t="s">
        <v>122</v>
      </c>
      <c r="J47" s="15" t="str">
        <f t="shared" si="1"/>
        <v>academicLevel</v>
      </c>
      <c r="K47" s="38" t="str">
        <f t="shared" si="2"/>
        <v>@Column(name = "academicLevel")
	private String academicLevel; // Trình độ học vấn</v>
      </c>
      <c r="L47" s="38" t="str">
        <f t="shared" si="3"/>
        <v>private String academicLevel; // Trình độ học vấn</v>
      </c>
    </row>
    <row r="48" spans="2:12" ht="28.8" x14ac:dyDescent="0.3">
      <c r="B48" s="31">
        <f t="shared" si="4"/>
        <v>44</v>
      </c>
      <c r="C48" s="25"/>
      <c r="D48" s="19" t="s">
        <v>124</v>
      </c>
      <c r="E48" s="19" t="s">
        <v>8</v>
      </c>
      <c r="F48" s="19">
        <v>50</v>
      </c>
      <c r="G48" s="33"/>
      <c r="H48" s="19"/>
      <c r="I48" s="20" t="s">
        <v>123</v>
      </c>
      <c r="J48" s="15" t="str">
        <f t="shared" si="1"/>
        <v>foreignLanguage</v>
      </c>
      <c r="K48" s="38" t="str">
        <f t="shared" si="2"/>
        <v>@Column(name = "foreignLanguage")
	private String foreignLanguage; // Trình độ ngoại ngữ</v>
      </c>
      <c r="L48" s="38" t="str">
        <f t="shared" si="3"/>
        <v>private String foreignLanguage; // Trình độ ngoại ngữ</v>
      </c>
    </row>
    <row r="49" spans="2:12" ht="28.8" x14ac:dyDescent="0.3">
      <c r="B49" s="31">
        <f t="shared" si="4"/>
        <v>45</v>
      </c>
      <c r="C49" s="25" t="s">
        <v>21</v>
      </c>
      <c r="D49" s="19" t="s">
        <v>126</v>
      </c>
      <c r="E49" s="19" t="s">
        <v>8</v>
      </c>
      <c r="F49" s="19">
        <v>50</v>
      </c>
      <c r="G49" s="33"/>
      <c r="H49" s="19"/>
      <c r="I49" s="20" t="s">
        <v>98</v>
      </c>
      <c r="J49" s="15" t="str">
        <f t="shared" si="1"/>
        <v>nationalityCode</v>
      </c>
      <c r="K49" s="38" t="str">
        <f t="shared" si="2"/>
        <v>@Column(name = "nationalityCode")
	private String nationalityCode; // Quốc tịch</v>
      </c>
      <c r="L49" s="38" t="str">
        <f t="shared" si="3"/>
        <v>private String nationalityCode; // Quốc tịch</v>
      </c>
    </row>
    <row r="50" spans="2:12" ht="28.8" x14ac:dyDescent="0.3">
      <c r="B50" s="31">
        <f t="shared" si="4"/>
        <v>46</v>
      </c>
      <c r="C50" s="25"/>
      <c r="D50" s="19" t="s">
        <v>6</v>
      </c>
      <c r="E50" s="19" t="s">
        <v>8</v>
      </c>
      <c r="F50" s="19">
        <v>200</v>
      </c>
      <c r="G50" s="33"/>
      <c r="H50" s="19"/>
      <c r="I50" s="20"/>
      <c r="J50" s="15" t="str">
        <f t="shared" si="1"/>
        <v>description</v>
      </c>
      <c r="K50" s="38" t="str">
        <f t="shared" si="2"/>
        <v xml:space="preserve">@Column(name = "description")
	private String description; // </v>
      </c>
      <c r="L50" s="38" t="str">
        <f t="shared" si="3"/>
        <v xml:space="preserve">private String description; // </v>
      </c>
    </row>
    <row r="51" spans="2:12" ht="28.8" x14ac:dyDescent="0.3">
      <c r="B51" s="31">
        <f t="shared" si="4"/>
        <v>47</v>
      </c>
      <c r="C51" s="25"/>
      <c r="D51" s="19" t="s">
        <v>12</v>
      </c>
      <c r="E51" s="19" t="s">
        <v>8</v>
      </c>
      <c r="F51" s="19">
        <v>50</v>
      </c>
      <c r="G51" s="33"/>
      <c r="H51" s="19"/>
      <c r="I51" s="20"/>
      <c r="J51" s="15" t="str">
        <f t="shared" si="1"/>
        <v>createdBy</v>
      </c>
      <c r="K51" s="38" t="str">
        <f t="shared" si="2"/>
        <v xml:space="preserve">@Column(name = "createdBy")
	private String createdBy; // </v>
      </c>
      <c r="L51" s="38" t="str">
        <f t="shared" si="3"/>
        <v xml:space="preserve">private String createdBy; // </v>
      </c>
    </row>
    <row r="52" spans="2:12" ht="28.8" x14ac:dyDescent="0.3">
      <c r="B52" s="31">
        <f t="shared" si="4"/>
        <v>48</v>
      </c>
      <c r="C52" s="25"/>
      <c r="D52" s="19" t="s">
        <v>13</v>
      </c>
      <c r="E52" s="19" t="s">
        <v>14</v>
      </c>
      <c r="F52" s="19"/>
      <c r="G52" s="33"/>
      <c r="H52" s="19"/>
      <c r="I52" s="20"/>
      <c r="J52" s="15" t="str">
        <f t="shared" si="1"/>
        <v>createdDate</v>
      </c>
      <c r="K52" s="38" t="str">
        <f t="shared" si="2"/>
        <v xml:space="preserve">@Column(name = "createdDate")
	private TimeStamp createdDate; // </v>
      </c>
      <c r="L52" s="38" t="str">
        <f t="shared" si="3"/>
        <v xml:space="preserve">private TimeStamp createdDate; // </v>
      </c>
    </row>
    <row r="53" spans="2:12" ht="28.8" x14ac:dyDescent="0.3">
      <c r="B53" s="31">
        <f t="shared" si="4"/>
        <v>49</v>
      </c>
      <c r="C53" s="25"/>
      <c r="D53" s="19" t="s">
        <v>15</v>
      </c>
      <c r="E53" s="19" t="s">
        <v>8</v>
      </c>
      <c r="F53" s="19">
        <v>50</v>
      </c>
      <c r="G53" s="33"/>
      <c r="H53" s="19"/>
      <c r="I53" s="20"/>
      <c r="J53" s="15" t="str">
        <f t="shared" si="1"/>
        <v>modifiedBy</v>
      </c>
      <c r="K53" s="38" t="str">
        <f t="shared" si="2"/>
        <v xml:space="preserve">@Column(name = "modifiedBy")
	private String modifiedBy; // </v>
      </c>
      <c r="L53" s="38" t="str">
        <f t="shared" si="3"/>
        <v xml:space="preserve">private String modifiedBy; // </v>
      </c>
    </row>
    <row r="54" spans="2:12" ht="29.4" thickBot="1" x14ac:dyDescent="0.35">
      <c r="B54" s="32">
        <f t="shared" si="4"/>
        <v>50</v>
      </c>
      <c r="C54" s="26"/>
      <c r="D54" s="23" t="s">
        <v>16</v>
      </c>
      <c r="E54" s="23" t="s">
        <v>14</v>
      </c>
      <c r="F54" s="23"/>
      <c r="G54" s="35"/>
      <c r="H54" s="23"/>
      <c r="I54" s="24"/>
      <c r="J54" s="15" t="str">
        <f t="shared" si="1"/>
        <v>modifiedDate</v>
      </c>
      <c r="K54" s="38" t="str">
        <f t="shared" si="2"/>
        <v xml:space="preserve">@Column(name = "modifiedDate")
	private TimeStamp modifiedDate; // </v>
      </c>
      <c r="L54" s="38" t="str">
        <f t="shared" si="3"/>
        <v xml:space="preserve">private TimeStamp modifiedDate; // </v>
      </c>
    </row>
    <row r="55" spans="2:12" x14ac:dyDescent="0.3">
      <c r="B55" s="39" t="s">
        <v>289</v>
      </c>
      <c r="C55" s="40"/>
      <c r="D55" s="40"/>
      <c r="E55" s="40"/>
      <c r="F55" s="40"/>
      <c r="G55" s="40"/>
      <c r="H55" s="40"/>
      <c r="I55" s="41"/>
      <c r="K55" s="38"/>
      <c r="L55" s="38"/>
    </row>
    <row r="56" spans="2:12" ht="28.8" x14ac:dyDescent="0.3">
      <c r="B56" s="31">
        <f>ROW()-5</f>
        <v>51</v>
      </c>
      <c r="C56" s="25"/>
      <c r="D56" s="19" t="s">
        <v>197</v>
      </c>
      <c r="E56" s="19" t="s">
        <v>8</v>
      </c>
      <c r="F56" s="19">
        <v>50</v>
      </c>
      <c r="G56" s="33"/>
      <c r="H56" s="19"/>
      <c r="I56" s="20" t="s">
        <v>165</v>
      </c>
      <c r="J56" s="15" t="str">
        <f t="shared" si="1"/>
        <v>recruitmentSource</v>
      </c>
      <c r="K56" s="38" t="str">
        <f t="shared" si="2"/>
        <v>@Column(name = "recruitmentSource")
	private String recruitmentSource; // Nguồn tuyển dụng</v>
      </c>
      <c r="L56" s="38" t="str">
        <f t="shared" si="3"/>
        <v>private String recruitmentSource; // Nguồn tuyển dụng</v>
      </c>
    </row>
    <row r="57" spans="2:12" ht="28.8" x14ac:dyDescent="0.3">
      <c r="B57" s="31">
        <f t="shared" ref="B57:B59" si="5">ROW()-5</f>
        <v>52</v>
      </c>
      <c r="C57" s="25"/>
      <c r="D57" s="19" t="s">
        <v>196</v>
      </c>
      <c r="E57" s="19" t="s">
        <v>14</v>
      </c>
      <c r="F57" s="19"/>
      <c r="G57" s="33"/>
      <c r="H57" s="19"/>
      <c r="I57" s="20" t="s">
        <v>166</v>
      </c>
      <c r="J57" s="15" t="str">
        <f t="shared" si="1"/>
        <v>interviewDate</v>
      </c>
      <c r="K57" s="38" t="str">
        <f t="shared" si="2"/>
        <v>@Column(name = "interviewDate")
	private TimeStamp interviewDate; // Ngày phỏng vấn</v>
      </c>
      <c r="L57" s="38" t="str">
        <f t="shared" si="3"/>
        <v>private TimeStamp interviewDate; // Ngày phỏng vấn</v>
      </c>
    </row>
    <row r="58" spans="2:12" ht="43.2" x14ac:dyDescent="0.3">
      <c r="B58" s="31">
        <f>ROW()-5</f>
        <v>53</v>
      </c>
      <c r="C58" s="25"/>
      <c r="D58" s="19" t="s">
        <v>198</v>
      </c>
      <c r="E58" s="19" t="s">
        <v>8</v>
      </c>
      <c r="F58" s="19">
        <v>50</v>
      </c>
      <c r="G58" s="33"/>
      <c r="H58" s="19"/>
      <c r="I58" s="20" t="s">
        <v>167</v>
      </c>
      <c r="J58" s="15" t="str">
        <f t="shared" si="1"/>
        <v>recruitmentMinutes</v>
      </c>
      <c r="K58" s="38" t="str">
        <f t="shared" si="2"/>
        <v>@Column(name = "recruitmentMinutes")
	private String recruitmentMinutes; // Biên bản tuyển dụng số</v>
      </c>
      <c r="L58" s="38" t="str">
        <f t="shared" si="3"/>
        <v>private String recruitmentMinutes; // Biên bản tuyển dụng số</v>
      </c>
    </row>
    <row r="59" spans="2:12" ht="43.2" x14ac:dyDescent="0.3">
      <c r="B59" s="31">
        <f t="shared" si="5"/>
        <v>54</v>
      </c>
      <c r="C59" s="25"/>
      <c r="D59" s="19" t="s">
        <v>199</v>
      </c>
      <c r="E59" s="19" t="s">
        <v>8</v>
      </c>
      <c r="F59" s="19">
        <v>50</v>
      </c>
      <c r="G59" s="33"/>
      <c r="H59" s="19"/>
      <c r="I59" s="20" t="s">
        <v>168</v>
      </c>
      <c r="J59" s="15" t="str">
        <f t="shared" si="1"/>
        <v>recruitmentProposal</v>
      </c>
      <c r="K59" s="38" t="str">
        <f t="shared" si="2"/>
        <v>@Column(name = "recruitmentProposal")
	private String recruitmentProposal; // Đề nghị tuyển dụng số</v>
      </c>
      <c r="L59" s="38" t="str">
        <f t="shared" si="3"/>
        <v>private String recruitmentProposal; // Đề nghị tuyển dụng số</v>
      </c>
    </row>
    <row r="60" spans="2:12" ht="43.2" x14ac:dyDescent="0.3">
      <c r="B60" s="31">
        <f>ROW()-5</f>
        <v>55</v>
      </c>
      <c r="C60" s="25"/>
      <c r="D60" s="19" t="s">
        <v>200</v>
      </c>
      <c r="E60" s="19" t="s">
        <v>8</v>
      </c>
      <c r="F60" s="19">
        <v>50</v>
      </c>
      <c r="G60" s="33"/>
      <c r="H60" s="19"/>
      <c r="I60" s="20" t="s">
        <v>169</v>
      </c>
      <c r="J60" s="15" t="str">
        <f t="shared" si="1"/>
        <v>referName</v>
      </c>
      <c r="K60" s="38" t="str">
        <f t="shared" si="2"/>
        <v>@Column(name = "referName")
	private String referName; // Thông tin tham khảo - Họ tên</v>
      </c>
      <c r="L60" s="38" t="str">
        <f t="shared" si="3"/>
        <v>private String referName; // Thông tin tham khảo - Họ tên</v>
      </c>
    </row>
    <row r="61" spans="2:12" ht="43.2" x14ac:dyDescent="0.3">
      <c r="B61" s="31">
        <f t="shared" ref="B61" si="6">ROW()-5</f>
        <v>56</v>
      </c>
      <c r="C61" s="25"/>
      <c r="D61" s="19" t="s">
        <v>201</v>
      </c>
      <c r="E61" s="19" t="s">
        <v>8</v>
      </c>
      <c r="F61" s="19">
        <v>50</v>
      </c>
      <c r="G61" s="33"/>
      <c r="H61" s="19"/>
      <c r="I61" s="20" t="s">
        <v>170</v>
      </c>
      <c r="J61" s="15" t="str">
        <f t="shared" si="1"/>
        <v>referPosition</v>
      </c>
      <c r="K61" s="38" t="str">
        <f t="shared" si="2"/>
        <v>@Column(name = "referPosition")
	private String referPosition; // Thông tin tham khảo - Chức vụ</v>
      </c>
      <c r="L61" s="38" t="str">
        <f t="shared" si="3"/>
        <v>private String referPosition; // Thông tin tham khảo - Chức vụ</v>
      </c>
    </row>
    <row r="62" spans="2:12" ht="43.2" x14ac:dyDescent="0.3">
      <c r="B62" s="31">
        <f>ROW()-5</f>
        <v>57</v>
      </c>
      <c r="C62" s="25"/>
      <c r="D62" s="19" t="s">
        <v>202</v>
      </c>
      <c r="E62" s="19" t="s">
        <v>8</v>
      </c>
      <c r="F62" s="19">
        <v>50</v>
      </c>
      <c r="G62" s="33"/>
      <c r="H62" s="19"/>
      <c r="I62" s="20" t="s">
        <v>171</v>
      </c>
      <c r="J62" s="15" t="str">
        <f t="shared" si="1"/>
        <v>referWorkUnit</v>
      </c>
      <c r="K62" s="38" t="str">
        <f t="shared" si="2"/>
        <v>@Column(name = "referWorkUnit")
	private String referWorkUnit; // Thông tin tham khảo - Đơn vị công tác</v>
      </c>
      <c r="L62" s="38" t="str">
        <f t="shared" si="3"/>
        <v>private String referWorkUnit; // Thông tin tham khảo - Đơn vị công tác</v>
      </c>
    </row>
    <row r="63" spans="2:12" ht="43.2" x14ac:dyDescent="0.3">
      <c r="B63" s="31">
        <f t="shared" ref="B63:B72" si="7">ROW()-5</f>
        <v>58</v>
      </c>
      <c r="C63" s="25"/>
      <c r="D63" s="19" t="s">
        <v>205</v>
      </c>
      <c r="E63" s="19" t="s">
        <v>8</v>
      </c>
      <c r="F63" s="19">
        <v>50</v>
      </c>
      <c r="G63" s="33"/>
      <c r="H63" s="19"/>
      <c r="I63" s="20" t="s">
        <v>172</v>
      </c>
      <c r="J63" s="15" t="str">
        <f t="shared" si="1"/>
        <v>referRelationShip</v>
      </c>
      <c r="K63" s="38" t="str">
        <f t="shared" si="2"/>
        <v>@Column(name = "referRelationShip")
	private String referRelationShip; // Thông tin tham khảo - Mối quan hệ</v>
      </c>
      <c r="L63" s="38" t="str">
        <f t="shared" si="3"/>
        <v>private String referRelationShip; // Thông tin tham khảo - Mối quan hệ</v>
      </c>
    </row>
    <row r="64" spans="2:12" ht="43.2" x14ac:dyDescent="0.3">
      <c r="B64" s="31">
        <f t="shared" si="7"/>
        <v>59</v>
      </c>
      <c r="C64" s="25"/>
      <c r="D64" s="19" t="s">
        <v>206</v>
      </c>
      <c r="E64" s="19" t="s">
        <v>8</v>
      </c>
      <c r="F64" s="19">
        <v>50</v>
      </c>
      <c r="G64" s="33"/>
      <c r="H64" s="19"/>
      <c r="I64" s="20" t="s">
        <v>173</v>
      </c>
      <c r="J64" s="15" t="str">
        <f t="shared" si="1"/>
        <v>referMobile</v>
      </c>
      <c r="K64" s="38" t="str">
        <f t="shared" si="2"/>
        <v>@Column(name = "referMobile")
	private String referMobile; // Thông tin tham khảo -  Mobile</v>
      </c>
      <c r="L64" s="38" t="str">
        <f t="shared" si="3"/>
        <v>private String referMobile; // Thông tin tham khảo -  Mobile</v>
      </c>
    </row>
    <row r="65" spans="2:12" ht="43.2" x14ac:dyDescent="0.3">
      <c r="B65" s="31">
        <f t="shared" si="7"/>
        <v>60</v>
      </c>
      <c r="C65" s="25"/>
      <c r="D65" s="19" t="s">
        <v>207</v>
      </c>
      <c r="E65" s="19" t="s">
        <v>8</v>
      </c>
      <c r="F65" s="19">
        <v>50</v>
      </c>
      <c r="G65" s="33"/>
      <c r="H65" s="19"/>
      <c r="I65" s="20" t="s">
        <v>174</v>
      </c>
      <c r="J65" s="15" t="str">
        <f t="shared" si="1"/>
        <v>referEmail</v>
      </c>
      <c r="K65" s="38" t="str">
        <f t="shared" si="2"/>
        <v>@Column(name = "referEmail")
	private String referEmail; // Thông tin tham khảo -  Email</v>
      </c>
      <c r="L65" s="38" t="str">
        <f t="shared" si="3"/>
        <v>private String referEmail; // Thông tin tham khảo -  Email</v>
      </c>
    </row>
    <row r="66" spans="2:12" ht="43.2" x14ac:dyDescent="0.3">
      <c r="B66" s="31">
        <f t="shared" si="7"/>
        <v>61</v>
      </c>
      <c r="C66" s="25"/>
      <c r="D66" s="19" t="s">
        <v>208</v>
      </c>
      <c r="E66" s="19" t="s">
        <v>8</v>
      </c>
      <c r="F66" s="19">
        <v>200</v>
      </c>
      <c r="G66" s="33"/>
      <c r="H66" s="19"/>
      <c r="I66" s="20" t="s">
        <v>182</v>
      </c>
      <c r="J66" s="15" t="str">
        <f t="shared" si="1"/>
        <v>referDescription</v>
      </c>
      <c r="K66" s="38" t="str">
        <f t="shared" si="2"/>
        <v>@Column(name = "referDescription")
	private String referDescription; // Thông tin tham khảo -  Ghi chú thêm</v>
      </c>
      <c r="L66" s="38" t="str">
        <f t="shared" si="3"/>
        <v>private String referDescription; // Thông tin tham khảo -  Ghi chú thêm</v>
      </c>
    </row>
    <row r="67" spans="2:12" ht="43.2" x14ac:dyDescent="0.3">
      <c r="B67" s="31">
        <f t="shared" si="7"/>
        <v>62</v>
      </c>
      <c r="C67" s="25"/>
      <c r="D67" s="19" t="s">
        <v>211</v>
      </c>
      <c r="E67" s="19" t="s">
        <v>8</v>
      </c>
      <c r="F67" s="19">
        <v>50</v>
      </c>
      <c r="G67" s="33"/>
      <c r="H67" s="19"/>
      <c r="I67" s="20" t="s">
        <v>175</v>
      </c>
      <c r="J67" s="15" t="str">
        <f t="shared" si="1"/>
        <v>referOrganName</v>
      </c>
      <c r="K67" s="38" t="str">
        <f t="shared" si="2"/>
        <v>@Column(name = "referOrganName")
	private String referOrganName; // Người thân bạn bè BVB - Họ tên</v>
      </c>
      <c r="L67" s="38" t="str">
        <f t="shared" si="3"/>
        <v>private String referOrganName; // Người thân bạn bè BVB - Họ tên</v>
      </c>
    </row>
    <row r="68" spans="2:12" ht="43.2" x14ac:dyDescent="0.3">
      <c r="B68" s="31">
        <f t="shared" si="7"/>
        <v>63</v>
      </c>
      <c r="C68" s="25"/>
      <c r="D68" s="19" t="s">
        <v>212</v>
      </c>
      <c r="E68" s="19" t="s">
        <v>8</v>
      </c>
      <c r="F68" s="19">
        <v>50</v>
      </c>
      <c r="G68" s="33"/>
      <c r="H68" s="19"/>
      <c r="I68" s="20" t="s">
        <v>176</v>
      </c>
      <c r="J68" s="15" t="str">
        <f t="shared" si="1"/>
        <v>referOrganPosition</v>
      </c>
      <c r="K68" s="38" t="str">
        <f t="shared" si="2"/>
        <v>@Column(name = "referOrganPosition")
	private String referOrganPosition; // Người thân bạn bè BVB - Chức vụ</v>
      </c>
      <c r="L68" s="38" t="str">
        <f t="shared" si="3"/>
        <v>private String referOrganPosition; // Người thân bạn bè BVB - Chức vụ</v>
      </c>
    </row>
    <row r="69" spans="2:12" ht="43.2" x14ac:dyDescent="0.3">
      <c r="B69" s="31">
        <f t="shared" si="7"/>
        <v>64</v>
      </c>
      <c r="C69" s="25"/>
      <c r="D69" s="19" t="s">
        <v>213</v>
      </c>
      <c r="E69" s="19" t="s">
        <v>8</v>
      </c>
      <c r="F69" s="19">
        <v>50</v>
      </c>
      <c r="G69" s="33"/>
      <c r="H69" s="19"/>
      <c r="I69" s="20" t="s">
        <v>177</v>
      </c>
      <c r="J69" s="15" t="str">
        <f t="shared" ref="J69:J139" si="8">REPLACE($D69,1,1,LOWER(LEFT($D69)))</f>
        <v>referOrganWorkUnit</v>
      </c>
      <c r="K69" s="38" t="str">
        <f t="shared" ref="K69:K132" si="9">"@Column(name = """&amp;$J69&amp;""")
	private "&amp;$E69&amp;" "&amp;$J69&amp;"; // "&amp;$I69</f>
        <v>@Column(name = "referOrganWorkUnit")
	private String referOrganWorkUnit; // Người thân bạn bè BVB - Đơn vị công tác</v>
      </c>
      <c r="L69" s="38" t="str">
        <f t="shared" ref="L69:L132" si="10">"private "&amp;$E69&amp;" "&amp;$J69&amp;"; // "&amp;$I69</f>
        <v>private String referOrganWorkUnit; // Người thân bạn bè BVB - Đơn vị công tác</v>
      </c>
    </row>
    <row r="70" spans="2:12" ht="43.2" x14ac:dyDescent="0.3">
      <c r="B70" s="31">
        <f t="shared" si="7"/>
        <v>65</v>
      </c>
      <c r="C70" s="25"/>
      <c r="D70" s="19" t="s">
        <v>214</v>
      </c>
      <c r="E70" s="19" t="s">
        <v>8</v>
      </c>
      <c r="F70" s="19">
        <v>50</v>
      </c>
      <c r="G70" s="33"/>
      <c r="H70" s="19"/>
      <c r="I70" s="20" t="s">
        <v>178</v>
      </c>
      <c r="J70" s="15" t="str">
        <f t="shared" si="8"/>
        <v>referOrganRelationShip</v>
      </c>
      <c r="K70" s="38" t="str">
        <f t="shared" si="9"/>
        <v>@Column(name = "referOrganRelationShip")
	private String referOrganRelationShip; // Người thân bạn bè BVB - Mối quan hệ</v>
      </c>
      <c r="L70" s="38" t="str">
        <f t="shared" si="10"/>
        <v>private String referOrganRelationShip; // Người thân bạn bè BVB - Mối quan hệ</v>
      </c>
    </row>
    <row r="71" spans="2:12" ht="43.2" x14ac:dyDescent="0.3">
      <c r="B71" s="31">
        <f t="shared" si="7"/>
        <v>66</v>
      </c>
      <c r="C71" s="25"/>
      <c r="D71" s="19" t="s">
        <v>215</v>
      </c>
      <c r="E71" s="19" t="s">
        <v>8</v>
      </c>
      <c r="F71" s="19">
        <v>50</v>
      </c>
      <c r="G71" s="33"/>
      <c r="H71" s="19"/>
      <c r="I71" s="20" t="s">
        <v>179</v>
      </c>
      <c r="J71" s="15" t="str">
        <f t="shared" si="8"/>
        <v>referOrganMobile</v>
      </c>
      <c r="K71" s="38" t="str">
        <f t="shared" si="9"/>
        <v>@Column(name = "referOrganMobile")
	private String referOrganMobile; // Người thân bạn bè BVB -  Mobile</v>
      </c>
      <c r="L71" s="38" t="str">
        <f t="shared" si="10"/>
        <v>private String referOrganMobile; // Người thân bạn bè BVB -  Mobile</v>
      </c>
    </row>
    <row r="72" spans="2:12" ht="43.2" x14ac:dyDescent="0.3">
      <c r="B72" s="31">
        <f t="shared" si="7"/>
        <v>67</v>
      </c>
      <c r="C72" s="25"/>
      <c r="D72" s="19" t="s">
        <v>216</v>
      </c>
      <c r="E72" s="19" t="s">
        <v>8</v>
      </c>
      <c r="F72" s="19">
        <v>50</v>
      </c>
      <c r="G72" s="33"/>
      <c r="H72" s="19"/>
      <c r="I72" s="20" t="s">
        <v>180</v>
      </c>
      <c r="J72" s="15" t="str">
        <f t="shared" si="8"/>
        <v>referOrganEmail</v>
      </c>
      <c r="K72" s="38" t="str">
        <f t="shared" si="9"/>
        <v>@Column(name = "referOrganEmail")
	private String referOrganEmail; // Người thân bạn bè BVB -  Email</v>
      </c>
      <c r="L72" s="38" t="str">
        <f t="shared" si="10"/>
        <v>private String referOrganEmail; // Người thân bạn bè BVB -  Email</v>
      </c>
    </row>
    <row r="73" spans="2:12" ht="43.2" x14ac:dyDescent="0.3">
      <c r="B73" s="31">
        <f t="shared" ref="B73:B75" si="11">ROW()-5</f>
        <v>68</v>
      </c>
      <c r="C73" s="25"/>
      <c r="D73" s="19" t="s">
        <v>217</v>
      </c>
      <c r="E73" s="19" t="s">
        <v>8</v>
      </c>
      <c r="F73" s="19">
        <v>200</v>
      </c>
      <c r="G73" s="33"/>
      <c r="H73" s="19"/>
      <c r="I73" s="20" t="s">
        <v>181</v>
      </c>
      <c r="J73" s="15" t="str">
        <f t="shared" si="8"/>
        <v>referOrganDescription</v>
      </c>
      <c r="K73" s="38" t="str">
        <f t="shared" si="9"/>
        <v>@Column(name = "referOrganDescription")
	private String referOrganDescription; // Người thân bạn bè BVB -  Ghi chú thêm</v>
      </c>
      <c r="L73" s="38" t="str">
        <f t="shared" si="10"/>
        <v>private String referOrganDescription; // Người thân bạn bè BVB -  Ghi chú thêm</v>
      </c>
    </row>
    <row r="74" spans="2:12" ht="43.2" x14ac:dyDescent="0.3">
      <c r="B74" s="31">
        <f t="shared" si="11"/>
        <v>69</v>
      </c>
      <c r="C74" s="25"/>
      <c r="D74" s="19" t="s">
        <v>210</v>
      </c>
      <c r="E74" s="19" t="s">
        <v>8</v>
      </c>
      <c r="F74" s="19">
        <v>200</v>
      </c>
      <c r="G74" s="33"/>
      <c r="H74" s="19"/>
      <c r="I74" s="20" t="s">
        <v>183</v>
      </c>
      <c r="J74" s="15" t="str">
        <f t="shared" si="8"/>
        <v>referOtherLocation</v>
      </c>
      <c r="K74" s="38" t="str">
        <f t="shared" si="9"/>
        <v>@Column(name = "referOtherLocation")
	private String referOtherLocation; // Thông tin tham khảo khác - Vị trí</v>
      </c>
      <c r="L74" s="38" t="str">
        <f t="shared" si="10"/>
        <v>private String referOtherLocation; // Thông tin tham khảo khác - Vị trí</v>
      </c>
    </row>
    <row r="75" spans="2:12" ht="43.2" x14ac:dyDescent="0.3">
      <c r="B75" s="31">
        <f t="shared" si="11"/>
        <v>70</v>
      </c>
      <c r="C75" s="25"/>
      <c r="D75" s="19" t="s">
        <v>209</v>
      </c>
      <c r="E75" s="19" t="s">
        <v>8</v>
      </c>
      <c r="F75" s="19">
        <v>50</v>
      </c>
      <c r="G75" s="33"/>
      <c r="H75" s="19"/>
      <c r="I75" s="20" t="s">
        <v>184</v>
      </c>
      <c r="J75" s="15" t="str">
        <f t="shared" si="8"/>
        <v>referOtherDate</v>
      </c>
      <c r="K75" s="38" t="str">
        <f t="shared" si="9"/>
        <v>@Column(name = "referOtherDate")
	private String referOtherDate; // Thông tin tham khảo khác - Thời gian</v>
      </c>
      <c r="L75" s="38" t="str">
        <f t="shared" si="10"/>
        <v>private String referOtherDate; // Thông tin tham khảo khác - Thời gian</v>
      </c>
    </row>
    <row r="76" spans="2:12" x14ac:dyDescent="0.3">
      <c r="B76" s="39" t="s">
        <v>290</v>
      </c>
      <c r="C76" s="40"/>
      <c r="D76" s="40"/>
      <c r="E76" s="40"/>
      <c r="F76" s="40"/>
      <c r="G76" s="40"/>
      <c r="H76" s="40"/>
      <c r="I76" s="41"/>
      <c r="K76" s="38"/>
      <c r="L76" s="38"/>
    </row>
    <row r="77" spans="2:12" ht="43.2" x14ac:dyDescent="0.3">
      <c r="B77" s="31">
        <f>ROW()-6</f>
        <v>71</v>
      </c>
      <c r="C77" s="25"/>
      <c r="D77" s="19" t="s">
        <v>218</v>
      </c>
      <c r="E77" s="19" t="s">
        <v>14</v>
      </c>
      <c r="F77" s="19"/>
      <c r="G77" s="33"/>
      <c r="H77" s="19"/>
      <c r="I77" s="20" t="s">
        <v>185</v>
      </c>
      <c r="J77" s="15" t="str">
        <f t="shared" si="8"/>
        <v>contractRealDate</v>
      </c>
      <c r="K77" s="38" t="str">
        <f t="shared" si="9"/>
        <v>@Column(name = "contractRealDate")
	private TimeStamp contractRealDate; // Thông tin HĐLĐ ban đầu - Ngày vào thực tế</v>
      </c>
      <c r="L77" s="38" t="str">
        <f t="shared" si="10"/>
        <v>private TimeStamp contractRealDate; // Thông tin HĐLĐ ban đầu - Ngày vào thực tế</v>
      </c>
    </row>
    <row r="78" spans="2:12" ht="43.2" x14ac:dyDescent="0.3">
      <c r="B78" s="31">
        <f t="shared" ref="B78:B82" si="12">ROW()-6</f>
        <v>72</v>
      </c>
      <c r="C78" s="25"/>
      <c r="D78" s="19" t="s">
        <v>219</v>
      </c>
      <c r="E78" s="19" t="s">
        <v>8</v>
      </c>
      <c r="F78" s="19">
        <v>10</v>
      </c>
      <c r="G78" s="33"/>
      <c r="H78" s="19"/>
      <c r="I78" s="20" t="s">
        <v>186</v>
      </c>
      <c r="J78" s="15" t="str">
        <f t="shared" si="8"/>
        <v>contractRealShortDate</v>
      </c>
      <c r="K78" s="38" t="str">
        <f t="shared" si="9"/>
        <v>@Column(name = "contractRealShortDate")
	private String contractRealShortDate; // Thông tin HĐLĐ ban đầu - Tháng/Năm</v>
      </c>
      <c r="L78" s="38" t="str">
        <f t="shared" si="10"/>
        <v>private String contractRealShortDate; // Thông tin HĐLĐ ban đầu - Tháng/Năm</v>
      </c>
    </row>
    <row r="79" spans="2:12" ht="57.6" x14ac:dyDescent="0.3">
      <c r="B79" s="31">
        <f t="shared" si="12"/>
        <v>73</v>
      </c>
      <c r="C79" s="25"/>
      <c r="D79" s="19" t="s">
        <v>220</v>
      </c>
      <c r="E79" s="19" t="s">
        <v>20</v>
      </c>
      <c r="F79" s="19"/>
      <c r="G79" s="33"/>
      <c r="H79" s="19"/>
      <c r="I79" s="20" t="s">
        <v>225</v>
      </c>
      <c r="J79" s="15" t="str">
        <f t="shared" si="8"/>
        <v>contractType</v>
      </c>
      <c r="K79" s="38" t="str">
        <f t="shared" si="9"/>
        <v>@Column(name = "contractType")
	private int contractType; // Thông tin HĐLĐ ban đầu - Loại hợp đồng (=1:Học việc;=2:thử việc;=3:chính thức;=99:Other)</v>
      </c>
      <c r="L79" s="38" t="str">
        <f t="shared" si="10"/>
        <v>private int contractType; // Thông tin HĐLĐ ban đầu - Loại hợp đồng (=1:Học việc;=2:thử việc;=3:chính thức;=99:Other)</v>
      </c>
    </row>
    <row r="80" spans="2:12" ht="43.2" x14ac:dyDescent="0.3">
      <c r="B80" s="31">
        <f t="shared" si="12"/>
        <v>74</v>
      </c>
      <c r="C80" s="25"/>
      <c r="D80" s="19" t="s">
        <v>221</v>
      </c>
      <c r="E80" s="19" t="s">
        <v>14</v>
      </c>
      <c r="F80" s="19"/>
      <c r="G80" s="33"/>
      <c r="H80" s="19"/>
      <c r="I80" s="20" t="s">
        <v>187</v>
      </c>
      <c r="J80" s="15" t="str">
        <f t="shared" si="8"/>
        <v>contractDurationDate</v>
      </c>
      <c r="K80" s="38" t="str">
        <f t="shared" si="9"/>
        <v>@Column(name = "contractDurationDate")
	private TimeStamp contractDurationDate; // Thông tin HĐLĐ ban đầu - Thời hạn hợp đồng</v>
      </c>
      <c r="L80" s="38" t="str">
        <f t="shared" si="10"/>
        <v>private TimeStamp contractDurationDate; // Thông tin HĐLĐ ban đầu - Thời hạn hợp đồng</v>
      </c>
    </row>
    <row r="81" spans="2:12" ht="43.2" x14ac:dyDescent="0.3">
      <c r="B81" s="31">
        <f t="shared" si="12"/>
        <v>75</v>
      </c>
      <c r="C81" s="25"/>
      <c r="D81" s="19" t="s">
        <v>223</v>
      </c>
      <c r="E81" s="19" t="s">
        <v>14</v>
      </c>
      <c r="F81" s="19"/>
      <c r="G81" s="33"/>
      <c r="H81" s="19"/>
      <c r="I81" s="20" t="s">
        <v>222</v>
      </c>
      <c r="J81" s="15" t="str">
        <f t="shared" si="8"/>
        <v>contractBeginDate</v>
      </c>
      <c r="K81" s="38" t="str">
        <f t="shared" si="9"/>
        <v>@Column(name = "contractBeginDate")
	private TimeStamp contractBeginDate; // Thông tin HĐLĐ ban đầu - HĐLĐ: Ngày bắt đầu</v>
      </c>
      <c r="L81" s="38" t="str">
        <f t="shared" si="10"/>
        <v>private TimeStamp contractBeginDate; // Thông tin HĐLĐ ban đầu - HĐLĐ: Ngày bắt đầu</v>
      </c>
    </row>
    <row r="82" spans="2:12" ht="43.2" x14ac:dyDescent="0.3">
      <c r="B82" s="31">
        <f t="shared" si="12"/>
        <v>76</v>
      </c>
      <c r="C82" s="25"/>
      <c r="D82" s="19" t="s">
        <v>224</v>
      </c>
      <c r="E82" s="19" t="s">
        <v>14</v>
      </c>
      <c r="F82" s="19"/>
      <c r="G82" s="33"/>
      <c r="H82" s="19"/>
      <c r="I82" s="20" t="s">
        <v>188</v>
      </c>
      <c r="J82" s="15" t="str">
        <f t="shared" si="8"/>
        <v>contractEndDate</v>
      </c>
      <c r="K82" s="38" t="str">
        <f t="shared" si="9"/>
        <v>@Column(name = "contractEndDate")
	private TimeStamp contractEndDate; // Thông tin HĐLĐ ban đầu - HĐLĐ: Ngày kết thúc</v>
      </c>
      <c r="L82" s="38" t="str">
        <f t="shared" si="10"/>
        <v>private TimeStamp contractEndDate; // Thông tin HĐLĐ ban đầu - HĐLĐ: Ngày kết thúc</v>
      </c>
    </row>
    <row r="83" spans="2:12" x14ac:dyDescent="0.3">
      <c r="B83" s="39" t="s">
        <v>291</v>
      </c>
      <c r="C83" s="40"/>
      <c r="D83" s="40"/>
      <c r="E83" s="40"/>
      <c r="F83" s="40"/>
      <c r="G83" s="40"/>
      <c r="H83" s="40"/>
      <c r="I83" s="41"/>
      <c r="K83" s="38"/>
      <c r="L83" s="38"/>
    </row>
    <row r="84" spans="2:12" ht="43.2" x14ac:dyDescent="0.3">
      <c r="B84" s="31">
        <f>ROW()-5</f>
        <v>79</v>
      </c>
      <c r="C84" s="25"/>
      <c r="D84" s="19" t="s">
        <v>226</v>
      </c>
      <c r="E84" s="19" t="s">
        <v>151</v>
      </c>
      <c r="F84" s="19"/>
      <c r="G84" s="33"/>
      <c r="H84" s="19"/>
      <c r="I84" s="20" t="s">
        <v>189</v>
      </c>
      <c r="J84" s="15" t="str">
        <f t="shared" si="8"/>
        <v>salaryApprentice</v>
      </c>
      <c r="K84" s="38" t="str">
        <f t="shared" si="9"/>
        <v>@Column(name = "salaryApprentice")
	private Double salaryApprentice; // Thông tin thu nhập - Lương học việc</v>
      </c>
      <c r="L84" s="38" t="str">
        <f t="shared" si="10"/>
        <v>private Double salaryApprentice; // Thông tin thu nhập - Lương học việc</v>
      </c>
    </row>
    <row r="85" spans="2:12" ht="43.2" x14ac:dyDescent="0.3">
      <c r="B85" s="31">
        <f t="shared" ref="B85:B87" si="13">ROW()-5</f>
        <v>80</v>
      </c>
      <c r="C85" s="25"/>
      <c r="D85" s="19" t="s">
        <v>227</v>
      </c>
      <c r="E85" s="19" t="s">
        <v>151</v>
      </c>
      <c r="F85" s="19"/>
      <c r="G85" s="33"/>
      <c r="H85" s="19"/>
      <c r="I85" s="20" t="s">
        <v>190</v>
      </c>
      <c r="J85" s="15" t="str">
        <f t="shared" si="8"/>
        <v>salaryProbation</v>
      </c>
      <c r="K85" s="38" t="str">
        <f t="shared" si="9"/>
        <v>@Column(name = "salaryProbation")
	private Double salaryProbation; // Thông tin thu nhập - Lương thử việc</v>
      </c>
      <c r="L85" s="38" t="str">
        <f t="shared" si="10"/>
        <v>private Double salaryProbation; // Thông tin thu nhập - Lương thử việc</v>
      </c>
    </row>
    <row r="86" spans="2:12" ht="43.2" x14ac:dyDescent="0.3">
      <c r="B86" s="31">
        <f>ROW()-5</f>
        <v>81</v>
      </c>
      <c r="C86" s="25"/>
      <c r="D86" s="19" t="s">
        <v>228</v>
      </c>
      <c r="E86" s="19" t="s">
        <v>151</v>
      </c>
      <c r="F86" s="19"/>
      <c r="G86" s="33"/>
      <c r="H86" s="19"/>
      <c r="I86" s="20" t="s">
        <v>191</v>
      </c>
      <c r="J86" s="15" t="str">
        <f t="shared" si="8"/>
        <v>salaryOfficial</v>
      </c>
      <c r="K86" s="38" t="str">
        <f t="shared" si="9"/>
        <v>@Column(name = "salaryOfficial")
	private Double salaryOfficial; // Thông tin thu nhập - Lương chính thức</v>
      </c>
      <c r="L86" s="38" t="str">
        <f t="shared" si="10"/>
        <v>private Double salaryOfficial; // Thông tin thu nhập - Lương chính thức</v>
      </c>
    </row>
    <row r="87" spans="2:12" ht="43.2" x14ac:dyDescent="0.3">
      <c r="B87" s="31">
        <f t="shared" si="13"/>
        <v>82</v>
      </c>
      <c r="C87" s="25"/>
      <c r="D87" s="19" t="s">
        <v>229</v>
      </c>
      <c r="E87" s="19" t="s">
        <v>14</v>
      </c>
      <c r="F87" s="19"/>
      <c r="G87" s="33"/>
      <c r="H87" s="19"/>
      <c r="I87" s="20" t="s">
        <v>192</v>
      </c>
      <c r="J87" s="15" t="str">
        <f t="shared" si="8"/>
        <v>salaryOfficialDate</v>
      </c>
      <c r="K87" s="38" t="str">
        <f t="shared" si="9"/>
        <v>@Column(name = "salaryOfficialDate")
	private TimeStamp salaryOfficialDate; // Thông tin thu nhập - Ngày chính thức</v>
      </c>
      <c r="L87" s="38" t="str">
        <f t="shared" si="10"/>
        <v>private TimeStamp salaryOfficialDate; // Thông tin thu nhập - Ngày chính thức</v>
      </c>
    </row>
    <row r="88" spans="2:12" ht="43.2" x14ac:dyDescent="0.3">
      <c r="B88" s="31">
        <f>ROW()-5</f>
        <v>83</v>
      </c>
      <c r="C88" s="25"/>
      <c r="D88" s="19" t="s">
        <v>230</v>
      </c>
      <c r="E88" s="19" t="s">
        <v>151</v>
      </c>
      <c r="F88" s="19"/>
      <c r="G88" s="33"/>
      <c r="H88" s="19"/>
      <c r="I88" s="20" t="s">
        <v>193</v>
      </c>
      <c r="J88" s="15" t="str">
        <f t="shared" si="8"/>
        <v>salaryInsurance</v>
      </c>
      <c r="K88" s="38" t="str">
        <f t="shared" si="9"/>
        <v>@Column(name = "salaryInsurance")
	private Double salaryInsurance; // Thông tin thu nhập - LCB tham gia bảo hiểm</v>
      </c>
      <c r="L88" s="38" t="str">
        <f t="shared" si="10"/>
        <v>private Double salaryInsurance; // Thông tin thu nhập - LCB tham gia bảo hiểm</v>
      </c>
    </row>
    <row r="89" spans="2:12" ht="43.2" x14ac:dyDescent="0.3">
      <c r="B89" s="31">
        <f t="shared" ref="B89:B90" si="14">ROW()-5</f>
        <v>84</v>
      </c>
      <c r="C89" s="25"/>
      <c r="D89" s="19" t="s">
        <v>231</v>
      </c>
      <c r="E89" s="19" t="s">
        <v>151</v>
      </c>
      <c r="F89" s="19"/>
      <c r="G89" s="33"/>
      <c r="H89" s="19"/>
      <c r="I89" s="20" t="s">
        <v>194</v>
      </c>
      <c r="J89" s="15" t="str">
        <f t="shared" si="8"/>
        <v>salaryAllowance1</v>
      </c>
      <c r="K89" s="38" t="str">
        <f t="shared" si="9"/>
        <v>@Column(name = "salaryAllowance1")
	private Double salaryAllowance1; // Thông tin thu nhập - Phụ cấp 1</v>
      </c>
      <c r="L89" s="38" t="str">
        <f t="shared" si="10"/>
        <v>private Double salaryAllowance1; // Thông tin thu nhập - Phụ cấp 1</v>
      </c>
    </row>
    <row r="90" spans="2:12" ht="43.2" x14ac:dyDescent="0.3">
      <c r="B90" s="31">
        <f t="shared" si="14"/>
        <v>85</v>
      </c>
      <c r="C90" s="25"/>
      <c r="D90" s="19" t="s">
        <v>232</v>
      </c>
      <c r="E90" s="19" t="s">
        <v>151</v>
      </c>
      <c r="F90" s="19"/>
      <c r="G90" s="33"/>
      <c r="H90" s="19"/>
      <c r="I90" s="20" t="s">
        <v>195</v>
      </c>
      <c r="J90" s="15" t="str">
        <f t="shared" si="8"/>
        <v>salaryAllowance2</v>
      </c>
      <c r="K90" s="38" t="str">
        <f t="shared" si="9"/>
        <v>@Column(name = "salaryAllowance2")
	private Double salaryAllowance2; // Thông tin thu nhập - Phụ cấp 2</v>
      </c>
      <c r="L90" s="38" t="str">
        <f t="shared" si="10"/>
        <v>private Double salaryAllowance2; // Thông tin thu nhập - Phụ cấp 2</v>
      </c>
    </row>
    <row r="91" spans="2:12" x14ac:dyDescent="0.3">
      <c r="B91" s="39" t="s">
        <v>292</v>
      </c>
      <c r="C91" s="40"/>
      <c r="D91" s="40"/>
      <c r="E91" s="40"/>
      <c r="F91" s="40"/>
      <c r="G91" s="40"/>
      <c r="H91" s="40"/>
      <c r="I91" s="41"/>
      <c r="K91" s="38"/>
      <c r="L91" s="38"/>
    </row>
    <row r="92" spans="2:12" ht="43.2" x14ac:dyDescent="0.3">
      <c r="B92" s="31">
        <f>ROW()-6</f>
        <v>86</v>
      </c>
      <c r="C92" s="25"/>
      <c r="D92" s="19" t="s">
        <v>298</v>
      </c>
      <c r="E92" s="19" t="s">
        <v>8</v>
      </c>
      <c r="F92" s="19">
        <v>50</v>
      </c>
      <c r="G92" s="33"/>
      <c r="H92" s="19"/>
      <c r="I92" s="20" t="s">
        <v>253</v>
      </c>
      <c r="J92" s="15" t="str">
        <f>REPLACE($D92,1,1,LOWER(LEFT($D92)))</f>
        <v>educationType</v>
      </c>
      <c r="K92" s="38" t="str">
        <f t="shared" si="9"/>
        <v>@Column(name = "educationType")
	private String educationType; // TRÌNH ĐỘ ĐẠI HỌC: Trình độ (ĐH, CĐ)</v>
      </c>
      <c r="L92" s="38" t="str">
        <f t="shared" si="10"/>
        <v>private String educationType; // TRÌNH ĐỘ ĐẠI HỌC: Trình độ (ĐH, CĐ)</v>
      </c>
    </row>
    <row r="93" spans="2:12" ht="43.2" x14ac:dyDescent="0.3">
      <c r="B93" s="31">
        <f t="shared" ref="B93:B111" si="15">ROW()-6</f>
        <v>87</v>
      </c>
      <c r="C93" s="25"/>
      <c r="D93" s="19" t="s">
        <v>254</v>
      </c>
      <c r="E93" s="19" t="s">
        <v>8</v>
      </c>
      <c r="F93" s="19">
        <v>150</v>
      </c>
      <c r="G93" s="33"/>
      <c r="H93" s="19"/>
      <c r="I93" s="20" t="s">
        <v>233</v>
      </c>
      <c r="J93" s="15" t="str">
        <f>REPLACE($D93,1,1,LOWER(LEFT($D93)))</f>
        <v>academicMajor</v>
      </c>
      <c r="K93" s="38" t="str">
        <f t="shared" si="9"/>
        <v>@Column(name = "academicMajor")
	private String academicMajor; // TRÌNH ĐỘ ĐẠI HỌC: Chuyên ngành</v>
      </c>
      <c r="L93" s="38" t="str">
        <f t="shared" si="10"/>
        <v>private String academicMajor; // TRÌNH ĐỘ ĐẠI HỌC: Chuyên ngành</v>
      </c>
    </row>
    <row r="94" spans="2:12" ht="43.2" x14ac:dyDescent="0.3">
      <c r="B94" s="31">
        <f t="shared" si="15"/>
        <v>88</v>
      </c>
      <c r="C94" s="25"/>
      <c r="D94" s="19" t="s">
        <v>252</v>
      </c>
      <c r="E94" s="19" t="s">
        <v>8</v>
      </c>
      <c r="F94" s="19">
        <v>150</v>
      </c>
      <c r="G94" s="33"/>
      <c r="H94" s="19"/>
      <c r="I94" s="20" t="s">
        <v>234</v>
      </c>
      <c r="J94" s="15" t="str">
        <f>REPLACE($D94,1,1,LOWER(LEFT($D94)))</f>
        <v>academicEducation</v>
      </c>
      <c r="K94" s="38" t="str">
        <f t="shared" si="9"/>
        <v>@Column(name = "academicEducation")
	private String academicEducation; // TRÌNH ĐỘ ĐẠI HỌC: Trường Đại Học</v>
      </c>
      <c r="L94" s="38" t="str">
        <f t="shared" si="10"/>
        <v>private String academicEducation; // TRÌNH ĐỘ ĐẠI HỌC: Trường Đại Học</v>
      </c>
    </row>
    <row r="95" spans="2:12" ht="43.2" x14ac:dyDescent="0.3">
      <c r="B95" s="31">
        <f t="shared" si="15"/>
        <v>89</v>
      </c>
      <c r="C95" s="25"/>
      <c r="D95" s="19" t="s">
        <v>255</v>
      </c>
      <c r="E95" s="19" t="s">
        <v>20</v>
      </c>
      <c r="F95" s="19"/>
      <c r="G95" s="33"/>
      <c r="H95" s="19"/>
      <c r="I95" s="20" t="s">
        <v>235</v>
      </c>
      <c r="J95" s="15" t="str">
        <f>REPLACE($D95,1,1,LOWER(LEFT($D95)))</f>
        <v>academicGraduationYear</v>
      </c>
      <c r="K95" s="38" t="str">
        <f t="shared" si="9"/>
        <v>@Column(name = "academicGraduationYear")
	private int academicGraduationYear; // TRÌNH ĐỘ ĐẠI HỌC: Năm tốt nghiệp</v>
      </c>
      <c r="L95" s="38" t="str">
        <f t="shared" si="10"/>
        <v>private int academicGraduationYear; // TRÌNH ĐỘ ĐẠI HỌC: Năm tốt nghiệp</v>
      </c>
    </row>
    <row r="96" spans="2:12" ht="43.2" x14ac:dyDescent="0.3">
      <c r="B96" s="31">
        <f t="shared" si="15"/>
        <v>90</v>
      </c>
      <c r="C96" s="25"/>
      <c r="D96" s="19" t="s">
        <v>256</v>
      </c>
      <c r="E96" s="19" t="s">
        <v>8</v>
      </c>
      <c r="F96" s="19">
        <v>50</v>
      </c>
      <c r="G96" s="33"/>
      <c r="H96" s="19"/>
      <c r="I96" s="20" t="s">
        <v>236</v>
      </c>
      <c r="J96" s="15" t="str">
        <f>REPLACE($D96,1,1,LOWER(LEFT($D96)))</f>
        <v>academicCertificateCategory</v>
      </c>
      <c r="K96" s="38" t="str">
        <f t="shared" si="9"/>
        <v>@Column(name = "academicCertificateCategory")
	private String academicCertificateCategory; // TRÌNH ĐỘ ĐẠI HỌC: Xếp loại tốt nghiệp</v>
      </c>
      <c r="L96" s="38" t="str">
        <f t="shared" si="10"/>
        <v>private String academicCertificateCategory; // TRÌNH ĐỘ ĐẠI HỌC: Xếp loại tốt nghiệp</v>
      </c>
    </row>
    <row r="97" spans="2:12" ht="43.2" x14ac:dyDescent="0.3">
      <c r="B97" s="31">
        <f t="shared" si="15"/>
        <v>91</v>
      </c>
      <c r="C97" s="25"/>
      <c r="D97" s="19" t="s">
        <v>257</v>
      </c>
      <c r="E97" s="19" t="s">
        <v>8</v>
      </c>
      <c r="F97" s="19">
        <v>50</v>
      </c>
      <c r="G97" s="33"/>
      <c r="H97" s="19"/>
      <c r="I97" s="20" t="s">
        <v>237</v>
      </c>
      <c r="J97" s="15" t="str">
        <f>REPLACE($D97,1,1,LOWER(LEFT($D97)))</f>
        <v>academicMethod</v>
      </c>
      <c r="K97" s="38" t="str">
        <f t="shared" si="9"/>
        <v>@Column(name = "academicMethod")
	private String academicMethod; // TRÌNH ĐỘ ĐẠI HỌC: Hình thức đào tạo</v>
      </c>
      <c r="L97" s="38" t="str">
        <f t="shared" si="10"/>
        <v>private String academicMethod; // TRÌNH ĐỘ ĐẠI HỌC: Hình thức đào tạo</v>
      </c>
    </row>
    <row r="98" spans="2:12" ht="43.2" x14ac:dyDescent="0.3">
      <c r="B98" s="31">
        <f t="shared" si="15"/>
        <v>92</v>
      </c>
      <c r="C98" s="25"/>
      <c r="D98" s="19" t="s">
        <v>258</v>
      </c>
      <c r="E98" s="19" t="s">
        <v>8</v>
      </c>
      <c r="F98" s="19">
        <v>100</v>
      </c>
      <c r="G98" s="33"/>
      <c r="H98" s="19"/>
      <c r="I98" s="20" t="s">
        <v>238</v>
      </c>
      <c r="J98" s="15" t="str">
        <f>REPLACE($D98,1,1,LOWER(LEFT($D98)))</f>
        <v>academicCountry</v>
      </c>
      <c r="K98" s="38" t="str">
        <f t="shared" si="9"/>
        <v>@Column(name = "academicCountry")
	private String academicCountry; // TRÌNH ĐỘ ĐẠI HỌC: Quốc gia</v>
      </c>
      <c r="L98" s="38" t="str">
        <f t="shared" si="10"/>
        <v>private String academicCountry; // TRÌNH ĐỘ ĐẠI HỌC: Quốc gia</v>
      </c>
    </row>
    <row r="99" spans="2:12" ht="43.2" x14ac:dyDescent="0.3">
      <c r="B99" s="31">
        <f t="shared" si="15"/>
        <v>93</v>
      </c>
      <c r="C99" s="25"/>
      <c r="D99" s="19" t="s">
        <v>261</v>
      </c>
      <c r="E99" s="19" t="s">
        <v>8</v>
      </c>
      <c r="F99" s="19">
        <v>50</v>
      </c>
      <c r="G99" s="33"/>
      <c r="H99" s="19"/>
      <c r="I99" s="20" t="s">
        <v>239</v>
      </c>
      <c r="J99" s="15" t="str">
        <f>REPLACE($D99,1,1,LOWER(LEFT($D99)))</f>
        <v>afterUniversityLevel</v>
      </c>
      <c r="K99" s="38" t="str">
        <f t="shared" si="9"/>
        <v>@Column(name = "afterUniversityLevel")
	private String afterUniversityLevel; // TRÌNH ĐỘ SAU ĐẠI HỌC: Trình độ</v>
      </c>
      <c r="L99" s="38" t="str">
        <f t="shared" si="10"/>
        <v>private String afterUniversityLevel; // TRÌNH ĐỘ SAU ĐẠI HỌC: Trình độ</v>
      </c>
    </row>
    <row r="100" spans="2:12" ht="43.2" x14ac:dyDescent="0.3">
      <c r="B100" s="31">
        <f t="shared" si="15"/>
        <v>94</v>
      </c>
      <c r="C100" s="25"/>
      <c r="D100" s="19" t="s">
        <v>262</v>
      </c>
      <c r="E100" s="19" t="s">
        <v>8</v>
      </c>
      <c r="F100" s="19">
        <v>100</v>
      </c>
      <c r="G100" s="33"/>
      <c r="H100" s="19"/>
      <c r="I100" s="20" t="s">
        <v>240</v>
      </c>
      <c r="J100" s="15" t="str">
        <f>REPLACE($D100,1,1,LOWER(LEFT($D100)))</f>
        <v>afterUniversityMajor</v>
      </c>
      <c r="K100" s="38" t="str">
        <f t="shared" si="9"/>
        <v>@Column(name = "afterUniversityMajor")
	private String afterUniversityMajor; // TRÌNH ĐỘ SAU ĐẠI HỌC: Chuyên ngành</v>
      </c>
      <c r="L100" s="38" t="str">
        <f t="shared" si="10"/>
        <v>private String afterUniversityMajor; // TRÌNH ĐỘ SAU ĐẠI HỌC: Chuyên ngành</v>
      </c>
    </row>
    <row r="101" spans="2:12" ht="43.2" x14ac:dyDescent="0.3">
      <c r="B101" s="31">
        <f t="shared" si="15"/>
        <v>95</v>
      </c>
      <c r="C101" s="25"/>
      <c r="D101" s="19" t="s">
        <v>263</v>
      </c>
      <c r="E101" s="19" t="s">
        <v>8</v>
      </c>
      <c r="F101" s="19">
        <v>150</v>
      </c>
      <c r="G101" s="33"/>
      <c r="H101" s="19"/>
      <c r="I101" s="20" t="s">
        <v>241</v>
      </c>
      <c r="J101" s="15" t="str">
        <f>REPLACE($D101,1,1,LOWER(LEFT($D101)))</f>
        <v>afterUniversityEducation</v>
      </c>
      <c r="K101" s="38" t="str">
        <f t="shared" si="9"/>
        <v>@Column(name = "afterUniversityEducation")
	private String afterUniversityEducation; // TRÌNH ĐỘ SAU ĐẠI HỌC: Trường Đại Học</v>
      </c>
      <c r="L101" s="38" t="str">
        <f t="shared" si="10"/>
        <v>private String afterUniversityEducation; // TRÌNH ĐỘ SAU ĐẠI HỌC: Trường Đại Học</v>
      </c>
    </row>
    <row r="102" spans="2:12" ht="43.2" x14ac:dyDescent="0.3">
      <c r="B102" s="31">
        <f t="shared" si="15"/>
        <v>96</v>
      </c>
      <c r="C102" s="25"/>
      <c r="D102" s="19" t="s">
        <v>264</v>
      </c>
      <c r="E102" s="19" t="s">
        <v>20</v>
      </c>
      <c r="F102" s="19"/>
      <c r="G102" s="33"/>
      <c r="H102" s="19"/>
      <c r="I102" s="20" t="s">
        <v>242</v>
      </c>
      <c r="J102" s="15" t="str">
        <f>REPLACE($D102,1,1,LOWER(LEFT($D102)))</f>
        <v>afterUniversityGraduationYear</v>
      </c>
      <c r="K102" s="38" t="str">
        <f t="shared" si="9"/>
        <v>@Column(name = "afterUniversityGraduationYear")
	private int afterUniversityGraduationYear; // TRÌNH ĐỘ SAU ĐẠI HỌC: Năm tốt nghiệp</v>
      </c>
      <c r="L102" s="38" t="str">
        <f t="shared" si="10"/>
        <v>private int afterUniversityGraduationYear; // TRÌNH ĐỘ SAU ĐẠI HỌC: Năm tốt nghiệp</v>
      </c>
    </row>
    <row r="103" spans="2:12" ht="57.6" x14ac:dyDescent="0.3">
      <c r="B103" s="31">
        <f t="shared" si="15"/>
        <v>97</v>
      </c>
      <c r="C103" s="25"/>
      <c r="D103" s="19" t="s">
        <v>265</v>
      </c>
      <c r="E103" s="19" t="s">
        <v>8</v>
      </c>
      <c r="F103" s="19">
        <v>50</v>
      </c>
      <c r="G103" s="33"/>
      <c r="H103" s="19"/>
      <c r="I103" s="20" t="s">
        <v>243</v>
      </c>
      <c r="J103" s="15" t="str">
        <f>REPLACE($D103,1,1,LOWER(LEFT($D103)))</f>
        <v>afterUniversityCertificateCategory</v>
      </c>
      <c r="K103" s="38" t="str">
        <f t="shared" si="9"/>
        <v>@Column(name = "afterUniversityCertificateCategory")
	private String afterUniversityCertificateCategory; // TRÌNH ĐỘ SAU ĐẠI HỌC: Xếp loại tốt nghiệp</v>
      </c>
      <c r="L103" s="38" t="str">
        <f t="shared" si="10"/>
        <v>private String afterUniversityCertificateCategory; // TRÌNH ĐỘ SAU ĐẠI HỌC: Xếp loại tốt nghiệp</v>
      </c>
    </row>
    <row r="104" spans="2:12" ht="43.2" x14ac:dyDescent="0.3">
      <c r="B104" s="31">
        <f t="shared" si="15"/>
        <v>98</v>
      </c>
      <c r="C104" s="25"/>
      <c r="D104" s="19" t="s">
        <v>266</v>
      </c>
      <c r="E104" s="19" t="s">
        <v>8</v>
      </c>
      <c r="F104" s="19">
        <v>50</v>
      </c>
      <c r="G104" s="33"/>
      <c r="H104" s="19"/>
      <c r="I104" s="20" t="s">
        <v>244</v>
      </c>
      <c r="J104" s="15" t="str">
        <f>REPLACE($D104,1,1,LOWER(LEFT($D104)))</f>
        <v>afterUniversityMethod</v>
      </c>
      <c r="K104" s="38" t="str">
        <f t="shared" si="9"/>
        <v>@Column(name = "afterUniversityMethod")
	private String afterUniversityMethod; // TRÌNH ĐỘ SAU ĐẠI HỌC: Hình thức đào tạo</v>
      </c>
      <c r="L104" s="38" t="str">
        <f t="shared" si="10"/>
        <v>private String afterUniversityMethod; // TRÌNH ĐỘ SAU ĐẠI HỌC: Hình thức đào tạo</v>
      </c>
    </row>
    <row r="105" spans="2:12" ht="43.2" x14ac:dyDescent="0.3">
      <c r="B105" s="31">
        <f t="shared" si="15"/>
        <v>99</v>
      </c>
      <c r="C105" s="25"/>
      <c r="D105" s="19" t="s">
        <v>267</v>
      </c>
      <c r="E105" s="19" t="s">
        <v>8</v>
      </c>
      <c r="F105" s="19">
        <v>100</v>
      </c>
      <c r="G105" s="33"/>
      <c r="H105" s="19"/>
      <c r="I105" s="20" t="s">
        <v>245</v>
      </c>
      <c r="J105" s="15" t="str">
        <f>REPLACE($D105,1,1,LOWER(LEFT($D105)))</f>
        <v>afterUniversityCountry</v>
      </c>
      <c r="K105" s="38" t="str">
        <f t="shared" si="9"/>
        <v>@Column(name = "afterUniversityCountry")
	private String afterUniversityCountry; // TRÌNH ĐỘ SAU ĐẠI HỌC: Quốc gia</v>
      </c>
      <c r="L105" s="38" t="str">
        <f t="shared" si="10"/>
        <v>private String afterUniversityCountry; // TRÌNH ĐỘ SAU ĐẠI HỌC: Quốc gia</v>
      </c>
    </row>
    <row r="106" spans="2:12" ht="43.2" x14ac:dyDescent="0.3">
      <c r="B106" s="31">
        <f t="shared" si="15"/>
        <v>100</v>
      </c>
      <c r="C106" s="25"/>
      <c r="D106" s="19" t="s">
        <v>269</v>
      </c>
      <c r="E106" s="19" t="s">
        <v>8</v>
      </c>
      <c r="F106" s="19">
        <v>500</v>
      </c>
      <c r="G106" s="33"/>
      <c r="H106" s="19"/>
      <c r="I106" s="20" t="s">
        <v>270</v>
      </c>
      <c r="J106" s="15" t="str">
        <f>REPLACE($D106,1,1,LOWER(LEFT($D106)))</f>
        <v>otherEducation</v>
      </c>
      <c r="K106" s="38" t="str">
        <f t="shared" si="9"/>
        <v>@Column(name = "otherEducation")
	private String otherEducation; // Các khóa, hình thức đào tạo khác</v>
      </c>
      <c r="L106" s="38" t="str">
        <f t="shared" si="10"/>
        <v>private String otherEducation; // Các khóa, hình thức đào tạo khác</v>
      </c>
    </row>
    <row r="107" spans="2:12" ht="28.8" x14ac:dyDescent="0.3">
      <c r="B107" s="31">
        <f t="shared" si="15"/>
        <v>101</v>
      </c>
      <c r="C107" s="25"/>
      <c r="D107" s="19" t="s">
        <v>249</v>
      </c>
      <c r="E107" s="19" t="s">
        <v>8</v>
      </c>
      <c r="F107" s="19">
        <v>150</v>
      </c>
      <c r="G107" s="33"/>
      <c r="H107" s="19"/>
      <c r="I107" s="20" t="s">
        <v>246</v>
      </c>
      <c r="J107" s="15" t="str">
        <f>REPLACE($D107,1,1,LOWER(LEFT($D107)))</f>
        <v>language1</v>
      </c>
      <c r="K107" s="38" t="str">
        <f t="shared" si="9"/>
        <v>@Column(name = "language1")
	private String language1; // NGOẠI NGỮ: Ngoại ngữ 1</v>
      </c>
      <c r="L107" s="38" t="str">
        <f t="shared" si="10"/>
        <v>private String language1; // NGOẠI NGỮ: Ngoại ngữ 1</v>
      </c>
    </row>
    <row r="108" spans="2:12" ht="43.2" x14ac:dyDescent="0.3">
      <c r="B108" s="31">
        <f t="shared" si="15"/>
        <v>102</v>
      </c>
      <c r="C108" s="25"/>
      <c r="D108" s="19" t="s">
        <v>259</v>
      </c>
      <c r="E108" s="19" t="s">
        <v>8</v>
      </c>
      <c r="F108" s="19">
        <v>200</v>
      </c>
      <c r="G108" s="33"/>
      <c r="H108" s="19"/>
      <c r="I108" s="20" t="s">
        <v>248</v>
      </c>
      <c r="J108" s="15" t="str">
        <f>REPLACE($D108,1,1,LOWER(LEFT($D108)))</f>
        <v>language1Description</v>
      </c>
      <c r="K108" s="38" t="str">
        <f t="shared" si="9"/>
        <v>@Column(name = "language1Description")
	private String language1Description; // NGOẠI NGỮ: Ghi chú</v>
      </c>
      <c r="L108" s="38" t="str">
        <f t="shared" si="10"/>
        <v>private String language1Description; // NGOẠI NGỮ: Ghi chú</v>
      </c>
    </row>
    <row r="109" spans="2:12" ht="28.8" x14ac:dyDescent="0.3">
      <c r="B109" s="31">
        <f t="shared" si="15"/>
        <v>103</v>
      </c>
      <c r="C109" s="25"/>
      <c r="D109" s="19" t="s">
        <v>250</v>
      </c>
      <c r="E109" s="19" t="s">
        <v>8</v>
      </c>
      <c r="F109" s="19">
        <v>150</v>
      </c>
      <c r="G109" s="33"/>
      <c r="H109" s="19"/>
      <c r="I109" s="20" t="s">
        <v>247</v>
      </c>
      <c r="J109" s="15" t="str">
        <f>REPLACE($D109,1,1,LOWER(LEFT($D109)))</f>
        <v>language2</v>
      </c>
      <c r="K109" s="38" t="str">
        <f t="shared" si="9"/>
        <v>@Column(name = "language2")
	private String language2; // NGOẠI NGỮ: Ngoại ngữ 2</v>
      </c>
      <c r="L109" s="38" t="str">
        <f t="shared" si="10"/>
        <v>private String language2; // NGOẠI NGỮ: Ngoại ngữ 2</v>
      </c>
    </row>
    <row r="110" spans="2:12" ht="43.2" x14ac:dyDescent="0.3">
      <c r="B110" s="31">
        <f t="shared" si="15"/>
        <v>104</v>
      </c>
      <c r="C110" s="25"/>
      <c r="D110" s="19" t="s">
        <v>260</v>
      </c>
      <c r="E110" s="19" t="s">
        <v>8</v>
      </c>
      <c r="F110" s="19">
        <v>200</v>
      </c>
      <c r="G110" s="33"/>
      <c r="H110" s="19"/>
      <c r="I110" s="20" t="s">
        <v>248</v>
      </c>
      <c r="J110" s="15" t="str">
        <f>REPLACE($D110,1,1,LOWER(LEFT($D110)))</f>
        <v>language2Description</v>
      </c>
      <c r="K110" s="38" t="str">
        <f t="shared" si="9"/>
        <v>@Column(name = "language2Description")
	private String language2Description; // NGOẠI NGỮ: Ghi chú</v>
      </c>
      <c r="L110" s="38" t="str">
        <f t="shared" si="10"/>
        <v>private String language2Description; // NGOẠI NGỮ: Ghi chú</v>
      </c>
    </row>
    <row r="111" spans="2:12" ht="28.8" x14ac:dyDescent="0.3">
      <c r="B111" s="31">
        <f t="shared" si="15"/>
        <v>105</v>
      </c>
      <c r="C111" s="25"/>
      <c r="D111" s="19" t="s">
        <v>268</v>
      </c>
      <c r="E111" s="19" t="s">
        <v>8</v>
      </c>
      <c r="F111" s="19">
        <v>200</v>
      </c>
      <c r="G111" s="33"/>
      <c r="H111" s="19"/>
      <c r="I111" s="20"/>
      <c r="J111" s="15" t="str">
        <f>REPLACE($D111,1,1,LOWER(LEFT($D111)))</f>
        <v>languageOther</v>
      </c>
      <c r="K111" s="38" t="str">
        <f t="shared" si="9"/>
        <v xml:space="preserve">@Column(name = "languageOther")
	private String languageOther; // </v>
      </c>
      <c r="L111" s="38" t="str">
        <f t="shared" si="10"/>
        <v xml:space="preserve">private String languageOther; // </v>
      </c>
    </row>
    <row r="112" spans="2:12" x14ac:dyDescent="0.3">
      <c r="B112" s="42" t="s">
        <v>293</v>
      </c>
      <c r="C112" s="43"/>
      <c r="D112" s="43"/>
      <c r="E112" s="43"/>
      <c r="F112" s="43"/>
      <c r="G112" s="43"/>
      <c r="H112" s="43"/>
      <c r="I112" s="44"/>
      <c r="K112" s="38"/>
      <c r="L112" s="38"/>
    </row>
    <row r="113" spans="2:12" ht="28.8" x14ac:dyDescent="0.3">
      <c r="B113" s="31">
        <f>ROW()-7</f>
        <v>106</v>
      </c>
      <c r="C113" s="25"/>
      <c r="D113" s="19" t="s">
        <v>162</v>
      </c>
      <c r="E113" s="19" t="s">
        <v>8</v>
      </c>
      <c r="F113" s="19">
        <v>50</v>
      </c>
      <c r="G113" s="33"/>
      <c r="H113" s="19"/>
      <c r="I113" s="20" t="s">
        <v>163</v>
      </c>
      <c r="J113" s="15" t="str">
        <f t="shared" ref="J112:J175" si="16">REPLACE($D113,1,1,LOWER(LEFT($D113)))</f>
        <v>relationShip</v>
      </c>
      <c r="K113" s="38" t="str">
        <f t="shared" si="9"/>
        <v>@Column(name = "relationShip")
	private String relationShip; // Quan hệ</v>
      </c>
      <c r="L113" s="38" t="str">
        <f t="shared" si="10"/>
        <v>private String relationShip; // Quan hệ</v>
      </c>
    </row>
    <row r="114" spans="2:12" ht="28.8" x14ac:dyDescent="0.3">
      <c r="B114" s="31">
        <f t="shared" ref="B114:B135" si="17">ROW()-7</f>
        <v>107</v>
      </c>
      <c r="C114" s="25"/>
      <c r="D114" s="19" t="s">
        <v>25</v>
      </c>
      <c r="E114" s="19" t="s">
        <v>8</v>
      </c>
      <c r="F114" s="19">
        <v>50</v>
      </c>
      <c r="G114" s="33"/>
      <c r="H114" s="19"/>
      <c r="I114" s="20" t="s">
        <v>44</v>
      </c>
      <c r="J114" s="15" t="str">
        <f t="shared" si="16"/>
        <v>name</v>
      </c>
      <c r="K114" s="38" t="str">
        <f t="shared" si="9"/>
        <v>@Column(name = "name")
	private String name; // Họ tên</v>
      </c>
      <c r="L114" s="38" t="str">
        <f t="shared" si="10"/>
        <v>private String name; // Họ tên</v>
      </c>
    </row>
    <row r="115" spans="2:12" ht="28.8" x14ac:dyDescent="0.3">
      <c r="B115" s="31">
        <f t="shared" si="17"/>
        <v>108</v>
      </c>
      <c r="C115" s="25"/>
      <c r="D115" s="19" t="s">
        <v>70</v>
      </c>
      <c r="E115" s="19" t="s">
        <v>14</v>
      </c>
      <c r="F115" s="19"/>
      <c r="G115" s="33"/>
      <c r="H115" s="19"/>
      <c r="I115" s="20" t="s">
        <v>57</v>
      </c>
      <c r="J115" s="15" t="str">
        <f t="shared" si="16"/>
        <v>birthday</v>
      </c>
      <c r="K115" s="38" t="str">
        <f t="shared" si="9"/>
        <v>@Column(name = "birthday")
	private TimeStamp birthday; // Ngày sinh</v>
      </c>
      <c r="L115" s="38" t="str">
        <f t="shared" si="10"/>
        <v>private TimeStamp birthday; // Ngày sinh</v>
      </c>
    </row>
    <row r="116" spans="2:12" ht="28.8" x14ac:dyDescent="0.3">
      <c r="B116" s="31">
        <f t="shared" si="17"/>
        <v>109</v>
      </c>
      <c r="C116" s="25"/>
      <c r="D116" s="19" t="s">
        <v>68</v>
      </c>
      <c r="E116" s="19" t="s">
        <v>20</v>
      </c>
      <c r="F116" s="19"/>
      <c r="G116" s="33"/>
      <c r="H116" s="19"/>
      <c r="I116" s="20" t="s">
        <v>58</v>
      </c>
      <c r="J116" s="15" t="str">
        <f t="shared" si="16"/>
        <v>gender</v>
      </c>
      <c r="K116" s="38" t="str">
        <f t="shared" si="9"/>
        <v>@Column(name = "gender")
	private int gender; // Giới tính</v>
      </c>
      <c r="L116" s="38" t="str">
        <f t="shared" si="10"/>
        <v>private int gender; // Giới tính</v>
      </c>
    </row>
    <row r="117" spans="2:12" ht="28.8" x14ac:dyDescent="0.3">
      <c r="B117" s="31">
        <f t="shared" si="17"/>
        <v>110</v>
      </c>
      <c r="C117" s="25"/>
      <c r="D117" s="19" t="s">
        <v>161</v>
      </c>
      <c r="E117" s="19" t="s">
        <v>8</v>
      </c>
      <c r="F117" s="19">
        <v>150</v>
      </c>
      <c r="G117" s="33"/>
      <c r="H117" s="19"/>
      <c r="I117" s="20" t="s">
        <v>164</v>
      </c>
      <c r="J117" s="15" t="str">
        <f t="shared" si="16"/>
        <v>job</v>
      </c>
      <c r="K117" s="38" t="str">
        <f t="shared" si="9"/>
        <v>@Column(name = "job")
	private String job; // Nghề nghiệp</v>
      </c>
      <c r="L117" s="38" t="str">
        <f t="shared" si="10"/>
        <v>private String job; // Nghề nghiệp</v>
      </c>
    </row>
    <row r="118" spans="2:12" ht="28.8" x14ac:dyDescent="0.3">
      <c r="B118" s="31">
        <f t="shared" si="17"/>
        <v>111</v>
      </c>
      <c r="C118" s="25"/>
      <c r="D118" s="19" t="s">
        <v>203</v>
      </c>
      <c r="E118" s="19" t="s">
        <v>8</v>
      </c>
      <c r="F118" s="19">
        <v>250</v>
      </c>
      <c r="G118" s="33"/>
      <c r="H118" s="19"/>
      <c r="I118" s="20" t="s">
        <v>204</v>
      </c>
      <c r="J118" s="15" t="str">
        <f t="shared" si="16"/>
        <v>workUnit</v>
      </c>
      <c r="K118" s="38" t="str">
        <f t="shared" si="9"/>
        <v>@Column(name = "workUnit")
	private String workUnit; // Nơi công tác/làm việc</v>
      </c>
      <c r="L118" s="38" t="str">
        <f t="shared" si="10"/>
        <v>private String workUnit; // Nơi công tác/làm việc</v>
      </c>
    </row>
    <row r="119" spans="2:12" ht="43.2" x14ac:dyDescent="0.3">
      <c r="B119" s="31">
        <f t="shared" si="17"/>
        <v>112</v>
      </c>
      <c r="C119" s="25"/>
      <c r="D119" s="19" t="s">
        <v>125</v>
      </c>
      <c r="E119" s="19" t="s">
        <v>8</v>
      </c>
      <c r="F119" s="19">
        <v>250</v>
      </c>
      <c r="G119" s="33"/>
      <c r="H119" s="19"/>
      <c r="I119" s="20" t="s">
        <v>80</v>
      </c>
      <c r="J119" s="15" t="str">
        <f t="shared" si="16"/>
        <v>permanentAddress</v>
      </c>
      <c r="K119" s="38" t="str">
        <f t="shared" si="9"/>
        <v>@Column(name = "permanentAddress")
	private String permanentAddress; // Hộ khẩu thường trú</v>
      </c>
      <c r="L119" s="38" t="str">
        <f t="shared" si="10"/>
        <v>private String permanentAddress; // Hộ khẩu thường trú</v>
      </c>
    </row>
    <row r="120" spans="2:12" ht="28.8" x14ac:dyDescent="0.3">
      <c r="B120" s="31">
        <f t="shared" si="17"/>
        <v>113</v>
      </c>
      <c r="C120" s="25"/>
      <c r="D120" s="19" t="s">
        <v>121</v>
      </c>
      <c r="E120" s="19" t="s">
        <v>8</v>
      </c>
      <c r="F120" s="19">
        <v>250</v>
      </c>
      <c r="G120" s="33"/>
      <c r="H120" s="19"/>
      <c r="I120" s="20" t="s">
        <v>81</v>
      </c>
      <c r="J120" s="15" t="str">
        <f t="shared" si="16"/>
        <v>currentAddress</v>
      </c>
      <c r="K120" s="38" t="str">
        <f t="shared" si="9"/>
        <v>@Column(name = "currentAddress")
	private String currentAddress; // Nơi ở hiện tại</v>
      </c>
      <c r="L120" s="38" t="str">
        <f t="shared" si="10"/>
        <v>private String currentAddress; // Nơi ở hiện tại</v>
      </c>
    </row>
    <row r="121" spans="2:12" ht="28.8" x14ac:dyDescent="0.3">
      <c r="B121" s="31">
        <f t="shared" si="17"/>
        <v>114</v>
      </c>
      <c r="C121" s="25"/>
      <c r="D121" s="19" t="s">
        <v>116</v>
      </c>
      <c r="E121" s="19" t="s">
        <v>8</v>
      </c>
      <c r="F121" s="19">
        <v>50</v>
      </c>
      <c r="G121" s="33"/>
      <c r="H121" s="19"/>
      <c r="I121" s="20" t="s">
        <v>82</v>
      </c>
      <c r="J121" s="15" t="str">
        <f t="shared" si="16"/>
        <v>cardId</v>
      </c>
      <c r="K121" s="38" t="str">
        <f t="shared" si="9"/>
        <v>@Column(name = "cardId")
	private String cardId; // Số CMT/Thẻ căn cước</v>
      </c>
      <c r="L121" s="38" t="str">
        <f t="shared" si="10"/>
        <v>private String cardId; // Số CMT/Thẻ căn cước</v>
      </c>
    </row>
    <row r="122" spans="2:12" ht="43.2" x14ac:dyDescent="0.3">
      <c r="B122" s="31">
        <f t="shared" si="17"/>
        <v>115</v>
      </c>
      <c r="C122" s="25"/>
      <c r="D122" s="19" t="s">
        <v>117</v>
      </c>
      <c r="E122" s="19" t="s">
        <v>8</v>
      </c>
      <c r="F122" s="19">
        <v>50</v>
      </c>
      <c r="G122" s="33"/>
      <c r="H122" s="19"/>
      <c r="I122" s="20" t="s">
        <v>83</v>
      </c>
      <c r="J122" s="15" t="str">
        <f t="shared" si="16"/>
        <v>cardDate</v>
      </c>
      <c r="K122" s="38" t="str">
        <f t="shared" si="9"/>
        <v>@Column(name = "cardDate")
	private String cardDate; // Ngày cấp Số CMT/Thẻ căn cước</v>
      </c>
      <c r="L122" s="38" t="str">
        <f t="shared" si="10"/>
        <v>private String cardDate; // Ngày cấp Số CMT/Thẻ căn cước</v>
      </c>
    </row>
    <row r="123" spans="2:12" ht="43.2" x14ac:dyDescent="0.3">
      <c r="B123" s="31">
        <f t="shared" si="17"/>
        <v>116</v>
      </c>
      <c r="C123" s="25"/>
      <c r="D123" s="19" t="s">
        <v>118</v>
      </c>
      <c r="E123" s="19" t="s">
        <v>8</v>
      </c>
      <c r="F123" s="19">
        <v>50</v>
      </c>
      <c r="G123" s="33"/>
      <c r="H123" s="19"/>
      <c r="I123" s="20" t="s">
        <v>84</v>
      </c>
      <c r="J123" s="15" t="str">
        <f t="shared" si="16"/>
        <v>cardAddress</v>
      </c>
      <c r="K123" s="38" t="str">
        <f t="shared" si="9"/>
        <v>@Column(name = "cardAddress")
	private String cardAddress; // Nơi cấp Số CMT/Thẻ căn cước</v>
      </c>
      <c r="L123" s="38" t="str">
        <f t="shared" si="10"/>
        <v>private String cardAddress; // Nơi cấp Số CMT/Thẻ căn cước</v>
      </c>
    </row>
    <row r="124" spans="2:12" ht="28.8" x14ac:dyDescent="0.3">
      <c r="B124" s="31">
        <f t="shared" si="17"/>
        <v>117</v>
      </c>
      <c r="C124" s="25"/>
      <c r="D124" s="19" t="s">
        <v>112</v>
      </c>
      <c r="E124" s="19" t="s">
        <v>8</v>
      </c>
      <c r="F124" s="19">
        <v>50</v>
      </c>
      <c r="G124" s="33"/>
      <c r="H124" s="19"/>
      <c r="I124" s="20" t="s">
        <v>85</v>
      </c>
      <c r="J124" s="15" t="str">
        <f t="shared" si="16"/>
        <v>passportNumber</v>
      </c>
      <c r="K124" s="38" t="str">
        <f t="shared" si="9"/>
        <v>@Column(name = "passportNumber")
	private String passportNumber; // Số sổ hộ chiếu</v>
      </c>
      <c r="L124" s="38" t="str">
        <f t="shared" si="10"/>
        <v>private String passportNumber; // Số sổ hộ chiếu</v>
      </c>
    </row>
    <row r="125" spans="2:12" ht="28.8" x14ac:dyDescent="0.3">
      <c r="B125" s="31">
        <f t="shared" si="17"/>
        <v>118</v>
      </c>
      <c r="C125" s="25"/>
      <c r="D125" s="19" t="s">
        <v>119</v>
      </c>
      <c r="E125" s="19" t="s">
        <v>8</v>
      </c>
      <c r="F125" s="19">
        <v>50</v>
      </c>
      <c r="G125" s="33"/>
      <c r="H125" s="19"/>
      <c r="I125" s="20" t="s">
        <v>86</v>
      </c>
      <c r="J125" s="15" t="str">
        <f t="shared" si="16"/>
        <v>passportDate</v>
      </c>
      <c r="K125" s="38" t="str">
        <f t="shared" si="9"/>
        <v>@Column(name = "passportDate")
	private String passportDate; // Ngày cấp hộ chiếu</v>
      </c>
      <c r="L125" s="38" t="str">
        <f t="shared" si="10"/>
        <v>private String passportDate; // Ngày cấp hộ chiếu</v>
      </c>
    </row>
    <row r="126" spans="2:12" ht="43.2" x14ac:dyDescent="0.3">
      <c r="B126" s="31">
        <f t="shared" si="17"/>
        <v>119</v>
      </c>
      <c r="C126" s="25"/>
      <c r="D126" s="19" t="s">
        <v>120</v>
      </c>
      <c r="E126" s="19" t="s">
        <v>8</v>
      </c>
      <c r="F126" s="19">
        <v>50</v>
      </c>
      <c r="G126" s="33"/>
      <c r="H126" s="19"/>
      <c r="I126" s="20" t="s">
        <v>87</v>
      </c>
      <c r="J126" s="15" t="str">
        <f t="shared" si="16"/>
        <v>passportExpiredDate</v>
      </c>
      <c r="K126" s="38" t="str">
        <f t="shared" si="9"/>
        <v>@Column(name = "passportExpiredDate")
	private String passportExpiredDate; // Ngày hết hạn hộ chiếu</v>
      </c>
      <c r="L126" s="38" t="str">
        <f t="shared" si="10"/>
        <v>private String passportExpiredDate; // Ngày hết hạn hộ chiếu</v>
      </c>
    </row>
    <row r="127" spans="2:12" ht="28.8" x14ac:dyDescent="0.3">
      <c r="B127" s="31">
        <f t="shared" si="17"/>
        <v>120</v>
      </c>
      <c r="C127" s="25"/>
      <c r="D127" s="19" t="s">
        <v>105</v>
      </c>
      <c r="E127" s="19" t="s">
        <v>8</v>
      </c>
      <c r="F127" s="19">
        <v>50</v>
      </c>
      <c r="G127" s="33"/>
      <c r="H127" s="19"/>
      <c r="I127" s="20" t="s">
        <v>88</v>
      </c>
      <c r="J127" s="15" t="str">
        <f t="shared" si="16"/>
        <v>homePhone</v>
      </c>
      <c r="K127" s="38" t="str">
        <f t="shared" si="9"/>
        <v>@Column(name = "homePhone")
	private String homePhone; // Điện thoại nhà riêng</v>
      </c>
      <c r="L127" s="38" t="str">
        <f t="shared" si="10"/>
        <v>private String homePhone; // Điện thoại nhà riêng</v>
      </c>
    </row>
    <row r="128" spans="2:12" ht="28.8" x14ac:dyDescent="0.3">
      <c r="B128" s="31">
        <f t="shared" si="17"/>
        <v>121</v>
      </c>
      <c r="C128" s="25"/>
      <c r="D128" s="19" t="s">
        <v>113</v>
      </c>
      <c r="E128" s="19" t="s">
        <v>8</v>
      </c>
      <c r="F128" s="19">
        <v>50</v>
      </c>
      <c r="G128" s="33"/>
      <c r="H128" s="19"/>
      <c r="I128" s="20" t="s">
        <v>89</v>
      </c>
      <c r="J128" s="15" t="str">
        <f t="shared" si="16"/>
        <v>mobilePhone</v>
      </c>
      <c r="K128" s="38" t="str">
        <f t="shared" si="9"/>
        <v>@Column(name = "mobilePhone")
	private String mobilePhone; // Điện thoại di động</v>
      </c>
      <c r="L128" s="38" t="str">
        <f t="shared" si="10"/>
        <v>private String mobilePhone; // Điện thoại di động</v>
      </c>
    </row>
    <row r="129" spans="2:12" ht="28.8" x14ac:dyDescent="0.3">
      <c r="B129" s="31">
        <f t="shared" si="17"/>
        <v>122</v>
      </c>
      <c r="C129" s="25"/>
      <c r="D129" s="19" t="s">
        <v>104</v>
      </c>
      <c r="E129" s="19" t="s">
        <v>8</v>
      </c>
      <c r="F129" s="19">
        <v>50</v>
      </c>
      <c r="G129" s="33"/>
      <c r="H129" s="19"/>
      <c r="I129" s="20" t="s">
        <v>90</v>
      </c>
      <c r="J129" s="15" t="str">
        <f t="shared" si="16"/>
        <v>email</v>
      </c>
      <c r="K129" s="38" t="str">
        <f t="shared" si="9"/>
        <v>@Column(name = "email")
	private String email; // Email BVB</v>
      </c>
      <c r="L129" s="38" t="str">
        <f t="shared" si="10"/>
        <v>private String email; // Email BVB</v>
      </c>
    </row>
    <row r="130" spans="2:12" ht="28.8" x14ac:dyDescent="0.3">
      <c r="B130" s="31">
        <f t="shared" si="17"/>
        <v>123</v>
      </c>
      <c r="C130" s="25"/>
      <c r="D130" s="19" t="s">
        <v>103</v>
      </c>
      <c r="E130" s="19" t="s">
        <v>8</v>
      </c>
      <c r="F130" s="19">
        <v>50</v>
      </c>
      <c r="G130" s="33"/>
      <c r="H130" s="19"/>
      <c r="I130" s="20" t="s">
        <v>91</v>
      </c>
      <c r="J130" s="15" t="str">
        <f t="shared" si="16"/>
        <v>emailPrivate</v>
      </c>
      <c r="K130" s="38" t="str">
        <f t="shared" si="9"/>
        <v>@Column(name = "emailPrivate")
	private String emailPrivate; // Email cá nhân</v>
      </c>
      <c r="L130" s="38" t="str">
        <f t="shared" si="10"/>
        <v>private String emailPrivate; // Email cá nhân</v>
      </c>
    </row>
    <row r="131" spans="2:12" ht="28.8" x14ac:dyDescent="0.3">
      <c r="B131" s="31">
        <f t="shared" si="17"/>
        <v>124</v>
      </c>
      <c r="C131" s="25"/>
      <c r="D131" s="19" t="s">
        <v>6</v>
      </c>
      <c r="E131" s="19" t="s">
        <v>8</v>
      </c>
      <c r="F131" s="19">
        <v>200</v>
      </c>
      <c r="G131" s="33"/>
      <c r="H131" s="19"/>
      <c r="I131" s="20"/>
      <c r="J131" s="15" t="str">
        <f t="shared" si="16"/>
        <v>description</v>
      </c>
      <c r="K131" s="38" t="str">
        <f t="shared" si="9"/>
        <v xml:space="preserve">@Column(name = "description")
	private String description; // </v>
      </c>
      <c r="L131" s="38" t="str">
        <f t="shared" si="10"/>
        <v xml:space="preserve">private String description; // </v>
      </c>
    </row>
    <row r="132" spans="2:12" ht="28.8" x14ac:dyDescent="0.3">
      <c r="B132" s="31">
        <f t="shared" si="17"/>
        <v>125</v>
      </c>
      <c r="C132" s="25"/>
      <c r="D132" s="19" t="s">
        <v>12</v>
      </c>
      <c r="E132" s="19" t="s">
        <v>8</v>
      </c>
      <c r="F132" s="19">
        <v>50</v>
      </c>
      <c r="G132" s="33"/>
      <c r="H132" s="19"/>
      <c r="I132" s="20"/>
      <c r="J132" s="15" t="str">
        <f t="shared" si="16"/>
        <v>createdBy</v>
      </c>
      <c r="K132" s="38" t="str">
        <f t="shared" si="9"/>
        <v xml:space="preserve">@Column(name = "createdBy")
	private String createdBy; // </v>
      </c>
      <c r="L132" s="38" t="str">
        <f t="shared" si="10"/>
        <v xml:space="preserve">private String createdBy; // </v>
      </c>
    </row>
    <row r="133" spans="2:12" ht="28.8" x14ac:dyDescent="0.3">
      <c r="B133" s="31">
        <f t="shared" si="17"/>
        <v>126</v>
      </c>
      <c r="C133" s="25"/>
      <c r="D133" s="19" t="s">
        <v>13</v>
      </c>
      <c r="E133" s="19" t="s">
        <v>14</v>
      </c>
      <c r="F133" s="19"/>
      <c r="G133" s="33"/>
      <c r="H133" s="19"/>
      <c r="I133" s="20"/>
      <c r="J133" s="15" t="str">
        <f t="shared" si="16"/>
        <v>createdDate</v>
      </c>
      <c r="K133" s="38" t="str">
        <f t="shared" ref="K133:K175" si="18">"@Column(name = """&amp;$J133&amp;""")
	private "&amp;$E133&amp;" "&amp;$J133&amp;"; // "&amp;$I133</f>
        <v xml:space="preserve">@Column(name = "createdDate")
	private TimeStamp createdDate; // </v>
      </c>
      <c r="L133" s="38" t="str">
        <f t="shared" ref="L133:L175" si="19">"private "&amp;$E133&amp;" "&amp;$J133&amp;"; // "&amp;$I133</f>
        <v xml:space="preserve">private TimeStamp createdDate; // </v>
      </c>
    </row>
    <row r="134" spans="2:12" ht="28.8" x14ac:dyDescent="0.3">
      <c r="B134" s="31">
        <f t="shared" si="17"/>
        <v>127</v>
      </c>
      <c r="C134" s="25"/>
      <c r="D134" s="19" t="s">
        <v>15</v>
      </c>
      <c r="E134" s="19" t="s">
        <v>8</v>
      </c>
      <c r="F134" s="19">
        <v>50</v>
      </c>
      <c r="G134" s="33"/>
      <c r="H134" s="19"/>
      <c r="I134" s="20"/>
      <c r="J134" s="15" t="str">
        <f t="shared" si="16"/>
        <v>modifiedBy</v>
      </c>
      <c r="K134" s="38" t="str">
        <f t="shared" si="18"/>
        <v xml:space="preserve">@Column(name = "modifiedBy")
	private String modifiedBy; // </v>
      </c>
      <c r="L134" s="38" t="str">
        <f t="shared" si="19"/>
        <v xml:space="preserve">private String modifiedBy; // </v>
      </c>
    </row>
    <row r="135" spans="2:12" ht="29.4" thickBot="1" x14ac:dyDescent="0.35">
      <c r="B135" s="31">
        <f t="shared" si="17"/>
        <v>128</v>
      </c>
      <c r="C135" s="25"/>
      <c r="D135" s="23" t="s">
        <v>16</v>
      </c>
      <c r="E135" s="23" t="s">
        <v>14</v>
      </c>
      <c r="F135" s="23"/>
      <c r="G135" s="33"/>
      <c r="H135" s="19"/>
      <c r="I135" s="20"/>
      <c r="J135" s="15" t="str">
        <f t="shared" si="16"/>
        <v>modifiedDate</v>
      </c>
      <c r="K135" s="38" t="str">
        <f t="shared" si="18"/>
        <v xml:space="preserve">@Column(name = "modifiedDate")
	private TimeStamp modifiedDate; // </v>
      </c>
      <c r="L135" s="38" t="str">
        <f t="shared" si="19"/>
        <v xml:space="preserve">private TimeStamp modifiedDate; // </v>
      </c>
    </row>
    <row r="136" spans="2:12" x14ac:dyDescent="0.3">
      <c r="B136" s="42" t="s">
        <v>294</v>
      </c>
      <c r="C136" s="43"/>
      <c r="D136" s="43"/>
      <c r="E136" s="43"/>
      <c r="F136" s="43"/>
      <c r="G136" s="43"/>
      <c r="H136" s="43"/>
      <c r="I136" s="44"/>
      <c r="K136" s="38"/>
      <c r="L136" s="38"/>
    </row>
    <row r="137" spans="2:12" ht="28.8" x14ac:dyDescent="0.3">
      <c r="B137" s="31">
        <f>ROW()-8</f>
        <v>129</v>
      </c>
      <c r="C137" s="25"/>
      <c r="D137" s="19" t="s">
        <v>17</v>
      </c>
      <c r="E137" s="19" t="s">
        <v>8</v>
      </c>
      <c r="F137" s="19">
        <v>50</v>
      </c>
      <c r="G137" s="33"/>
      <c r="H137" s="19"/>
      <c r="I137" s="20" t="s">
        <v>276</v>
      </c>
      <c r="J137" s="15" t="str">
        <f t="shared" si="16"/>
        <v>code</v>
      </c>
      <c r="K137" s="38" t="str">
        <f t="shared" si="18"/>
        <v>@Column(name = "code")
	private String code; // Skill: Mã</v>
      </c>
      <c r="L137" s="38" t="str">
        <f t="shared" si="19"/>
        <v>private String code; // Skill: Mã</v>
      </c>
    </row>
    <row r="138" spans="2:12" ht="28.8" x14ac:dyDescent="0.3">
      <c r="B138" s="31">
        <f t="shared" ref="B138:B148" si="20">ROW()-8</f>
        <v>130</v>
      </c>
      <c r="C138" s="25"/>
      <c r="D138" s="19" t="s">
        <v>282</v>
      </c>
      <c r="E138" s="19" t="s">
        <v>14</v>
      </c>
      <c r="F138" s="19"/>
      <c r="G138" s="33"/>
      <c r="H138" s="19"/>
      <c r="I138" s="20" t="s">
        <v>271</v>
      </c>
      <c r="J138" s="15" t="str">
        <f t="shared" si="16"/>
        <v>fromDate</v>
      </c>
      <c r="K138" s="38" t="str">
        <f t="shared" si="18"/>
        <v>@Column(name = "fromDate")
	private TimeStamp fromDate; // Skill: Thời gian</v>
      </c>
      <c r="L138" s="38" t="str">
        <f t="shared" si="19"/>
        <v>private TimeStamp fromDate; // Skill: Thời gian</v>
      </c>
    </row>
    <row r="139" spans="2:12" ht="28.8" x14ac:dyDescent="0.3">
      <c r="B139" s="31">
        <f t="shared" si="20"/>
        <v>131</v>
      </c>
      <c r="C139" s="25"/>
      <c r="D139" s="19" t="s">
        <v>283</v>
      </c>
      <c r="E139" s="19" t="s">
        <v>14</v>
      </c>
      <c r="F139" s="19"/>
      <c r="G139" s="33"/>
      <c r="H139" s="19"/>
      <c r="I139" s="20" t="s">
        <v>271</v>
      </c>
      <c r="J139" s="15" t="str">
        <f t="shared" si="16"/>
        <v>toDate</v>
      </c>
      <c r="K139" s="38" t="str">
        <f t="shared" si="18"/>
        <v>@Column(name = "toDate")
	private TimeStamp toDate; // Skill: Thời gian</v>
      </c>
      <c r="L139" s="38" t="str">
        <f t="shared" si="19"/>
        <v>private TimeStamp toDate; // Skill: Thời gian</v>
      </c>
    </row>
    <row r="140" spans="2:12" ht="28.8" x14ac:dyDescent="0.3">
      <c r="B140" s="31">
        <f t="shared" si="20"/>
        <v>132</v>
      </c>
      <c r="C140" s="25"/>
      <c r="D140" s="19" t="s">
        <v>277</v>
      </c>
      <c r="E140" s="19" t="s">
        <v>8</v>
      </c>
      <c r="F140" s="19">
        <v>50</v>
      </c>
      <c r="G140" s="33"/>
      <c r="H140" s="19"/>
      <c r="I140" s="20" t="s">
        <v>272</v>
      </c>
      <c r="J140" s="15" t="str">
        <f t="shared" si="16"/>
        <v>company</v>
      </c>
      <c r="K140" s="38" t="str">
        <f t="shared" si="18"/>
        <v>@Column(name = "company")
	private String company; // Skill: Đơn vị công tác</v>
      </c>
      <c r="L140" s="38" t="str">
        <f t="shared" si="19"/>
        <v>private String company; // Skill: Đơn vị công tác</v>
      </c>
    </row>
    <row r="141" spans="2:12" ht="28.8" x14ac:dyDescent="0.3">
      <c r="B141" s="31">
        <f t="shared" si="20"/>
        <v>133</v>
      </c>
      <c r="C141" s="25"/>
      <c r="D141" s="19" t="s">
        <v>278</v>
      </c>
      <c r="E141" s="19" t="s">
        <v>8</v>
      </c>
      <c r="F141" s="19">
        <v>50</v>
      </c>
      <c r="G141" s="33"/>
      <c r="H141" s="19"/>
      <c r="I141" s="20" t="s">
        <v>273</v>
      </c>
      <c r="J141" s="15" t="str">
        <f t="shared" si="16"/>
        <v>department</v>
      </c>
      <c r="K141" s="38" t="str">
        <f t="shared" si="18"/>
        <v>@Column(name = "department")
	private String department; // Skill: Phòng ban</v>
      </c>
      <c r="L141" s="38" t="str">
        <f t="shared" si="19"/>
        <v>private String department; // Skill: Phòng ban</v>
      </c>
    </row>
    <row r="142" spans="2:12" ht="28.8" x14ac:dyDescent="0.3">
      <c r="B142" s="31">
        <f t="shared" si="20"/>
        <v>134</v>
      </c>
      <c r="C142" s="25"/>
      <c r="D142" s="19" t="s">
        <v>279</v>
      </c>
      <c r="E142" s="19" t="s">
        <v>8</v>
      </c>
      <c r="F142" s="19">
        <v>50</v>
      </c>
      <c r="G142" s="33"/>
      <c r="H142" s="19"/>
      <c r="I142" s="20" t="s">
        <v>274</v>
      </c>
      <c r="J142" s="15" t="str">
        <f t="shared" si="16"/>
        <v>position</v>
      </c>
      <c r="K142" s="38" t="str">
        <f t="shared" si="18"/>
        <v>@Column(name = "position")
	private String position; // Skill: Chức danh</v>
      </c>
      <c r="L142" s="38" t="str">
        <f t="shared" si="19"/>
        <v>private String position; // Skill: Chức danh</v>
      </c>
    </row>
    <row r="143" spans="2:12" ht="28.8" x14ac:dyDescent="0.3">
      <c r="B143" s="31">
        <f t="shared" si="20"/>
        <v>135</v>
      </c>
      <c r="C143" s="25"/>
      <c r="D143" s="19" t="s">
        <v>280</v>
      </c>
      <c r="E143" s="19" t="s">
        <v>151</v>
      </c>
      <c r="F143" s="19"/>
      <c r="G143" s="33"/>
      <c r="H143" s="19"/>
      <c r="I143" s="20" t="s">
        <v>275</v>
      </c>
      <c r="J143" s="15" t="str">
        <f t="shared" si="16"/>
        <v>salary</v>
      </c>
      <c r="K143" s="38" t="str">
        <f t="shared" si="18"/>
        <v>@Column(name = "salary")
	private Double salary; // Skill: Mức lương</v>
      </c>
      <c r="L143" s="38" t="str">
        <f t="shared" si="19"/>
        <v>private Double salary; // Skill: Mức lương</v>
      </c>
    </row>
    <row r="144" spans="2:12" ht="28.8" x14ac:dyDescent="0.3">
      <c r="B144" s="31">
        <f t="shared" si="20"/>
        <v>136</v>
      </c>
      <c r="C144" s="25"/>
      <c r="D144" s="19" t="s">
        <v>6</v>
      </c>
      <c r="E144" s="19" t="s">
        <v>8</v>
      </c>
      <c r="F144" s="19">
        <v>200</v>
      </c>
      <c r="G144" s="33"/>
      <c r="H144" s="19"/>
      <c r="I144" s="20"/>
      <c r="J144" s="15" t="str">
        <f t="shared" si="16"/>
        <v>description</v>
      </c>
      <c r="K144" s="38" t="str">
        <f t="shared" si="18"/>
        <v xml:space="preserve">@Column(name = "description")
	private String description; // </v>
      </c>
      <c r="L144" s="38" t="str">
        <f t="shared" si="19"/>
        <v xml:space="preserve">private String description; // </v>
      </c>
    </row>
    <row r="145" spans="2:12" ht="28.8" x14ac:dyDescent="0.3">
      <c r="B145" s="31">
        <f t="shared" si="20"/>
        <v>137</v>
      </c>
      <c r="C145" s="25"/>
      <c r="D145" s="19" t="s">
        <v>12</v>
      </c>
      <c r="E145" s="19" t="s">
        <v>8</v>
      </c>
      <c r="F145" s="19">
        <v>50</v>
      </c>
      <c r="G145" s="33"/>
      <c r="H145" s="19"/>
      <c r="I145" s="20"/>
      <c r="J145" s="15" t="str">
        <f t="shared" si="16"/>
        <v>createdBy</v>
      </c>
      <c r="K145" s="38" t="str">
        <f t="shared" si="18"/>
        <v xml:space="preserve">@Column(name = "createdBy")
	private String createdBy; // </v>
      </c>
      <c r="L145" s="38" t="str">
        <f t="shared" si="19"/>
        <v xml:space="preserve">private String createdBy; // </v>
      </c>
    </row>
    <row r="146" spans="2:12" ht="28.8" x14ac:dyDescent="0.3">
      <c r="B146" s="31">
        <f t="shared" si="20"/>
        <v>138</v>
      </c>
      <c r="C146" s="25"/>
      <c r="D146" s="19" t="s">
        <v>13</v>
      </c>
      <c r="E146" s="19" t="s">
        <v>14</v>
      </c>
      <c r="F146" s="19"/>
      <c r="G146" s="33"/>
      <c r="H146" s="19"/>
      <c r="I146" s="20"/>
      <c r="J146" s="15" t="str">
        <f t="shared" si="16"/>
        <v>createdDate</v>
      </c>
      <c r="K146" s="38" t="str">
        <f t="shared" si="18"/>
        <v xml:space="preserve">@Column(name = "createdDate")
	private TimeStamp createdDate; // </v>
      </c>
      <c r="L146" s="38" t="str">
        <f t="shared" si="19"/>
        <v xml:space="preserve">private TimeStamp createdDate; // </v>
      </c>
    </row>
    <row r="147" spans="2:12" ht="28.8" x14ac:dyDescent="0.3">
      <c r="B147" s="31">
        <f t="shared" si="20"/>
        <v>139</v>
      </c>
      <c r="C147" s="25"/>
      <c r="D147" s="19" t="s">
        <v>15</v>
      </c>
      <c r="E147" s="19" t="s">
        <v>8</v>
      </c>
      <c r="F147" s="19">
        <v>50</v>
      </c>
      <c r="G147" s="33"/>
      <c r="H147" s="19"/>
      <c r="I147" s="20"/>
      <c r="J147" s="15" t="str">
        <f t="shared" si="16"/>
        <v>modifiedBy</v>
      </c>
      <c r="K147" s="38" t="str">
        <f t="shared" si="18"/>
        <v xml:space="preserve">@Column(name = "modifiedBy")
	private String modifiedBy; // </v>
      </c>
      <c r="L147" s="38" t="str">
        <f t="shared" si="19"/>
        <v xml:space="preserve">private String modifiedBy; // </v>
      </c>
    </row>
    <row r="148" spans="2:12" ht="29.4" thickBot="1" x14ac:dyDescent="0.35">
      <c r="B148" s="31">
        <f t="shared" si="20"/>
        <v>140</v>
      </c>
      <c r="C148" s="25"/>
      <c r="D148" s="23" t="s">
        <v>16</v>
      </c>
      <c r="E148" s="23" t="s">
        <v>14</v>
      </c>
      <c r="F148" s="23"/>
      <c r="G148" s="33"/>
      <c r="H148" s="19"/>
      <c r="I148" s="20"/>
      <c r="J148" s="15" t="str">
        <f t="shared" si="16"/>
        <v>modifiedDate</v>
      </c>
      <c r="K148" s="38" t="str">
        <f t="shared" si="18"/>
        <v xml:space="preserve">@Column(name = "modifiedDate")
	private TimeStamp modifiedDate; // </v>
      </c>
      <c r="L148" s="38" t="str">
        <f t="shared" si="19"/>
        <v xml:space="preserve">private TimeStamp modifiedDate; // </v>
      </c>
    </row>
    <row r="149" spans="2:12" x14ac:dyDescent="0.3">
      <c r="B149" s="42" t="s">
        <v>295</v>
      </c>
      <c r="C149" s="43"/>
      <c r="D149" s="43"/>
      <c r="E149" s="43"/>
      <c r="F149" s="43"/>
      <c r="G149" s="43"/>
      <c r="H149" s="43"/>
      <c r="I149" s="44"/>
      <c r="K149" s="38"/>
      <c r="L149" s="38"/>
    </row>
    <row r="150" spans="2:12" ht="28.8" x14ac:dyDescent="0.3">
      <c r="B150" s="31">
        <f>ROW()-9</f>
        <v>141</v>
      </c>
      <c r="C150" s="25"/>
      <c r="D150" s="19" t="s">
        <v>284</v>
      </c>
      <c r="E150" s="19"/>
      <c r="F150" s="19">
        <v>100</v>
      </c>
      <c r="G150" s="33"/>
      <c r="H150" s="19"/>
      <c r="I150" s="20" t="s">
        <v>281</v>
      </c>
      <c r="J150" s="15" t="str">
        <f t="shared" si="16"/>
        <v>awards</v>
      </c>
      <c r="K150" s="38" t="str">
        <f t="shared" si="18"/>
        <v>@Column(name = "awards")
	private  awards; // Danh hiệu</v>
      </c>
      <c r="L150" s="38" t="str">
        <f t="shared" si="19"/>
        <v>private  awards; // Danh hiệu</v>
      </c>
    </row>
    <row r="151" spans="2:12" ht="28.8" x14ac:dyDescent="0.3">
      <c r="B151" s="31">
        <f t="shared" ref="B151:B156" si="21">ROW()-9</f>
        <v>142</v>
      </c>
      <c r="C151" s="25"/>
      <c r="D151" s="19" t="s">
        <v>285</v>
      </c>
      <c r="E151" s="19" t="s">
        <v>14</v>
      </c>
      <c r="F151" s="19"/>
      <c r="G151" s="33"/>
      <c r="H151" s="19"/>
      <c r="I151" s="20" t="s">
        <v>286</v>
      </c>
      <c r="J151" s="15" t="str">
        <f t="shared" si="16"/>
        <v>awardDate</v>
      </c>
      <c r="K151" s="38" t="str">
        <f t="shared" si="18"/>
        <v>@Column(name = "awardDate")
	private TimeStamp awardDate; // Ngày trao giải</v>
      </c>
      <c r="L151" s="38" t="str">
        <f t="shared" si="19"/>
        <v>private TimeStamp awardDate; // Ngày trao giải</v>
      </c>
    </row>
    <row r="152" spans="2:12" ht="28.8" x14ac:dyDescent="0.3">
      <c r="B152" s="31">
        <f t="shared" si="21"/>
        <v>143</v>
      </c>
      <c r="C152" s="25"/>
      <c r="D152" s="19" t="s">
        <v>6</v>
      </c>
      <c r="E152" s="19" t="s">
        <v>8</v>
      </c>
      <c r="F152" s="19">
        <v>200</v>
      </c>
      <c r="G152" s="33"/>
      <c r="H152" s="19"/>
      <c r="I152" s="20"/>
      <c r="J152" s="15" t="str">
        <f t="shared" si="16"/>
        <v>description</v>
      </c>
      <c r="K152" s="38" t="str">
        <f t="shared" si="18"/>
        <v xml:space="preserve">@Column(name = "description")
	private String description; // </v>
      </c>
      <c r="L152" s="38" t="str">
        <f t="shared" si="19"/>
        <v xml:space="preserve">private String description; // </v>
      </c>
    </row>
    <row r="153" spans="2:12" ht="28.8" x14ac:dyDescent="0.3">
      <c r="B153" s="31">
        <f t="shared" si="21"/>
        <v>144</v>
      </c>
      <c r="C153" s="25"/>
      <c r="D153" s="19" t="s">
        <v>12</v>
      </c>
      <c r="E153" s="19" t="s">
        <v>8</v>
      </c>
      <c r="F153" s="19">
        <v>50</v>
      </c>
      <c r="G153" s="33"/>
      <c r="H153" s="19"/>
      <c r="I153" s="20"/>
      <c r="J153" s="15" t="str">
        <f t="shared" si="16"/>
        <v>createdBy</v>
      </c>
      <c r="K153" s="38" t="str">
        <f t="shared" si="18"/>
        <v xml:space="preserve">@Column(name = "createdBy")
	private String createdBy; // </v>
      </c>
      <c r="L153" s="38" t="str">
        <f t="shared" si="19"/>
        <v xml:space="preserve">private String createdBy; // </v>
      </c>
    </row>
    <row r="154" spans="2:12" ht="28.8" x14ac:dyDescent="0.3">
      <c r="B154" s="31">
        <f t="shared" si="21"/>
        <v>145</v>
      </c>
      <c r="C154" s="25"/>
      <c r="D154" s="19" t="s">
        <v>13</v>
      </c>
      <c r="E154" s="19" t="s">
        <v>14</v>
      </c>
      <c r="F154" s="19"/>
      <c r="G154" s="33"/>
      <c r="H154" s="19"/>
      <c r="I154" s="20"/>
      <c r="J154" s="15" t="str">
        <f t="shared" si="16"/>
        <v>createdDate</v>
      </c>
      <c r="K154" s="38" t="str">
        <f t="shared" si="18"/>
        <v xml:space="preserve">@Column(name = "createdDate")
	private TimeStamp createdDate; // </v>
      </c>
      <c r="L154" s="38" t="str">
        <f t="shared" si="19"/>
        <v xml:space="preserve">private TimeStamp createdDate; // </v>
      </c>
    </row>
    <row r="155" spans="2:12" ht="28.8" x14ac:dyDescent="0.3">
      <c r="B155" s="31">
        <f t="shared" si="21"/>
        <v>146</v>
      </c>
      <c r="C155" s="25"/>
      <c r="D155" s="19" t="s">
        <v>15</v>
      </c>
      <c r="E155" s="19" t="s">
        <v>8</v>
      </c>
      <c r="F155" s="19">
        <v>50</v>
      </c>
      <c r="G155" s="33"/>
      <c r="H155" s="19"/>
      <c r="I155" s="20"/>
      <c r="J155" s="15" t="str">
        <f t="shared" si="16"/>
        <v>modifiedBy</v>
      </c>
      <c r="K155" s="38" t="str">
        <f t="shared" si="18"/>
        <v xml:space="preserve">@Column(name = "modifiedBy")
	private String modifiedBy; // </v>
      </c>
      <c r="L155" s="38" t="str">
        <f t="shared" si="19"/>
        <v xml:space="preserve">private String modifiedBy; // </v>
      </c>
    </row>
    <row r="156" spans="2:12" ht="29.4" thickBot="1" x14ac:dyDescent="0.35">
      <c r="B156" s="31">
        <f t="shared" si="21"/>
        <v>147</v>
      </c>
      <c r="C156" s="25"/>
      <c r="D156" s="23" t="s">
        <v>16</v>
      </c>
      <c r="E156" s="23" t="s">
        <v>14</v>
      </c>
      <c r="F156" s="23"/>
      <c r="G156" s="33"/>
      <c r="H156" s="19"/>
      <c r="I156" s="20"/>
      <c r="J156" s="15" t="str">
        <f t="shared" si="16"/>
        <v>modifiedDate</v>
      </c>
      <c r="K156" s="38" t="str">
        <f t="shared" si="18"/>
        <v xml:space="preserve">@Column(name = "modifiedDate")
	private TimeStamp modifiedDate; // </v>
      </c>
      <c r="L156" s="38" t="str">
        <f t="shared" si="19"/>
        <v xml:space="preserve">private TimeStamp modifiedDate; // </v>
      </c>
    </row>
    <row r="157" spans="2:12" x14ac:dyDescent="0.3">
      <c r="B157" s="42" t="s">
        <v>296</v>
      </c>
      <c r="C157" s="43"/>
      <c r="D157" s="43"/>
      <c r="E157" s="43"/>
      <c r="F157" s="43"/>
      <c r="G157" s="43"/>
      <c r="H157" s="43"/>
      <c r="I157" s="44"/>
      <c r="K157" s="38"/>
      <c r="L157" s="38"/>
    </row>
    <row r="158" spans="2:12" ht="28.8" x14ac:dyDescent="0.3">
      <c r="B158" s="31">
        <f>ROW()-10</f>
        <v>148</v>
      </c>
      <c r="C158" s="25"/>
      <c r="D158" s="15" t="s">
        <v>150</v>
      </c>
      <c r="E158" s="19" t="s">
        <v>8</v>
      </c>
      <c r="F158" s="19"/>
      <c r="G158" s="33"/>
      <c r="H158" s="19"/>
      <c r="I158" s="20" t="s">
        <v>153</v>
      </c>
      <c r="J158" s="15" t="str">
        <f t="shared" si="16"/>
        <v>fileId</v>
      </c>
      <c r="K158" s="38" t="str">
        <f t="shared" si="18"/>
        <v>@Column(name = "fileId")
	private String fileId; // Id file</v>
      </c>
      <c r="L158" s="38" t="str">
        <f t="shared" si="19"/>
        <v>private String fileId; // Id file</v>
      </c>
    </row>
    <row r="159" spans="2:12" ht="28.8" x14ac:dyDescent="0.3">
      <c r="B159" s="31">
        <f t="shared" ref="B159:B167" si="22">ROW()-10</f>
        <v>149</v>
      </c>
      <c r="C159" s="25"/>
      <c r="D159" s="19" t="s">
        <v>154</v>
      </c>
      <c r="E159" s="19" t="s">
        <v>8</v>
      </c>
      <c r="F159" s="19"/>
      <c r="G159" s="33"/>
      <c r="H159" s="19"/>
      <c r="I159" s="20" t="s">
        <v>155</v>
      </c>
      <c r="J159" s="15" t="str">
        <f t="shared" si="16"/>
        <v>folder</v>
      </c>
      <c r="K159" s="38" t="str">
        <f t="shared" si="18"/>
        <v>@Column(name = "folder")
	private String folder; // Thư mục lưu trữ file</v>
      </c>
      <c r="L159" s="38" t="str">
        <f t="shared" si="19"/>
        <v>private String folder; // Thư mục lưu trữ file</v>
      </c>
    </row>
    <row r="160" spans="2:12" ht="28.8" x14ac:dyDescent="0.3">
      <c r="B160" s="31">
        <f t="shared" si="22"/>
        <v>150</v>
      </c>
      <c r="C160" s="25"/>
      <c r="D160" s="19" t="s">
        <v>147</v>
      </c>
      <c r="E160" s="19" t="s">
        <v>8</v>
      </c>
      <c r="F160" s="19"/>
      <c r="G160" s="33"/>
      <c r="H160" s="19"/>
      <c r="I160" s="20" t="s">
        <v>156</v>
      </c>
      <c r="J160" s="15" t="str">
        <f t="shared" si="16"/>
        <v>fileName</v>
      </c>
      <c r="K160" s="38" t="str">
        <f t="shared" si="18"/>
        <v>@Column(name = "fileName")
	private String fileName; // Tên file</v>
      </c>
      <c r="L160" s="38" t="str">
        <f t="shared" si="19"/>
        <v>private String fileName; // Tên file</v>
      </c>
    </row>
    <row r="161" spans="2:12" ht="28.8" x14ac:dyDescent="0.3">
      <c r="B161" s="31">
        <f t="shared" si="22"/>
        <v>151</v>
      </c>
      <c r="C161" s="25"/>
      <c r="D161" s="19" t="s">
        <v>148</v>
      </c>
      <c r="E161" s="19" t="s">
        <v>8</v>
      </c>
      <c r="F161" s="19"/>
      <c r="G161" s="33"/>
      <c r="H161" s="19"/>
      <c r="I161" s="20" t="s">
        <v>157</v>
      </c>
      <c r="J161" s="15" t="str">
        <f t="shared" si="16"/>
        <v>fileType</v>
      </c>
      <c r="K161" s="38" t="str">
        <f t="shared" si="18"/>
        <v>@Column(name = "fileType")
	private String fileType; // Loại file</v>
      </c>
      <c r="L161" s="38" t="str">
        <f t="shared" si="19"/>
        <v>private String fileType; // Loại file</v>
      </c>
    </row>
    <row r="162" spans="2:12" ht="28.8" x14ac:dyDescent="0.3">
      <c r="B162" s="31">
        <f t="shared" si="22"/>
        <v>152</v>
      </c>
      <c r="C162" s="25"/>
      <c r="D162" s="19" t="s">
        <v>149</v>
      </c>
      <c r="E162" s="19" t="s">
        <v>151</v>
      </c>
      <c r="F162" s="19"/>
      <c r="G162" s="33"/>
      <c r="H162" s="19"/>
      <c r="I162" s="20" t="s">
        <v>158</v>
      </c>
      <c r="J162" s="15" t="str">
        <f t="shared" si="16"/>
        <v>fileSize</v>
      </c>
      <c r="K162" s="38" t="str">
        <f t="shared" si="18"/>
        <v>@Column(name = "fileSize")
	private Double fileSize; // Dung lượng file</v>
      </c>
      <c r="L162" s="38" t="str">
        <f t="shared" si="19"/>
        <v>private Double fileSize; // Dung lượng file</v>
      </c>
    </row>
    <row r="163" spans="2:12" ht="28.8" x14ac:dyDescent="0.3">
      <c r="B163" s="31">
        <f t="shared" si="22"/>
        <v>153</v>
      </c>
      <c r="C163" s="25"/>
      <c r="D163" s="19" t="s">
        <v>6</v>
      </c>
      <c r="E163" s="19" t="s">
        <v>8</v>
      </c>
      <c r="F163" s="19">
        <v>200</v>
      </c>
      <c r="G163" s="33"/>
      <c r="H163" s="19"/>
      <c r="I163" s="20"/>
      <c r="J163" s="15" t="str">
        <f t="shared" si="16"/>
        <v>description</v>
      </c>
      <c r="K163" s="38" t="str">
        <f t="shared" si="18"/>
        <v xml:space="preserve">@Column(name = "description")
	private String description; // </v>
      </c>
      <c r="L163" s="38" t="str">
        <f t="shared" si="19"/>
        <v xml:space="preserve">private String description; // </v>
      </c>
    </row>
    <row r="164" spans="2:12" ht="28.8" x14ac:dyDescent="0.3">
      <c r="B164" s="31">
        <f t="shared" si="22"/>
        <v>154</v>
      </c>
      <c r="C164" s="25"/>
      <c r="D164" s="19" t="s">
        <v>12</v>
      </c>
      <c r="E164" s="19" t="s">
        <v>8</v>
      </c>
      <c r="F164" s="19">
        <v>50</v>
      </c>
      <c r="G164" s="33"/>
      <c r="H164" s="19"/>
      <c r="I164" s="20"/>
      <c r="J164" s="15" t="str">
        <f t="shared" si="16"/>
        <v>createdBy</v>
      </c>
      <c r="K164" s="38" t="str">
        <f t="shared" si="18"/>
        <v xml:space="preserve">@Column(name = "createdBy")
	private String createdBy; // </v>
      </c>
      <c r="L164" s="38" t="str">
        <f t="shared" si="19"/>
        <v xml:space="preserve">private String createdBy; // </v>
      </c>
    </row>
    <row r="165" spans="2:12" ht="28.8" x14ac:dyDescent="0.3">
      <c r="B165" s="31">
        <f t="shared" si="22"/>
        <v>155</v>
      </c>
      <c r="C165" s="25"/>
      <c r="D165" s="19" t="s">
        <v>13</v>
      </c>
      <c r="E165" s="19" t="s">
        <v>14</v>
      </c>
      <c r="F165" s="19"/>
      <c r="G165" s="33"/>
      <c r="H165" s="19"/>
      <c r="I165" s="20"/>
      <c r="J165" s="15" t="str">
        <f t="shared" si="16"/>
        <v>createdDate</v>
      </c>
      <c r="K165" s="38" t="str">
        <f t="shared" si="18"/>
        <v xml:space="preserve">@Column(name = "createdDate")
	private TimeStamp createdDate; // </v>
      </c>
      <c r="L165" s="38" t="str">
        <f t="shared" si="19"/>
        <v xml:space="preserve">private TimeStamp createdDate; // </v>
      </c>
    </row>
    <row r="166" spans="2:12" ht="28.8" x14ac:dyDescent="0.3">
      <c r="B166" s="31">
        <f t="shared" si="22"/>
        <v>156</v>
      </c>
      <c r="C166" s="25"/>
      <c r="D166" s="19" t="s">
        <v>15</v>
      </c>
      <c r="E166" s="19" t="s">
        <v>8</v>
      </c>
      <c r="F166" s="19">
        <v>50</v>
      </c>
      <c r="G166" s="33"/>
      <c r="H166" s="19"/>
      <c r="I166" s="20"/>
      <c r="J166" s="15" t="str">
        <f t="shared" si="16"/>
        <v>modifiedBy</v>
      </c>
      <c r="K166" s="38" t="str">
        <f t="shared" si="18"/>
        <v xml:space="preserve">@Column(name = "modifiedBy")
	private String modifiedBy; // </v>
      </c>
      <c r="L166" s="38" t="str">
        <f t="shared" si="19"/>
        <v xml:space="preserve">private String modifiedBy; // </v>
      </c>
    </row>
    <row r="167" spans="2:12" ht="29.4" thickBot="1" x14ac:dyDescent="0.35">
      <c r="B167" s="31">
        <f t="shared" si="22"/>
        <v>157</v>
      </c>
      <c r="C167" s="25"/>
      <c r="D167" s="23" t="s">
        <v>16</v>
      </c>
      <c r="E167" s="23" t="s">
        <v>14</v>
      </c>
      <c r="F167" s="23"/>
      <c r="G167" s="33"/>
      <c r="H167" s="19"/>
      <c r="I167" s="20"/>
      <c r="J167" s="15" t="str">
        <f t="shared" si="16"/>
        <v>modifiedDate</v>
      </c>
      <c r="K167" s="38" t="str">
        <f t="shared" si="18"/>
        <v xml:space="preserve">@Column(name = "modifiedDate")
	private TimeStamp modifiedDate; // </v>
      </c>
      <c r="L167" s="38" t="str">
        <f t="shared" si="19"/>
        <v xml:space="preserve">private TimeStamp modifiedDate; // </v>
      </c>
    </row>
    <row r="168" spans="2:12" x14ac:dyDescent="0.3">
      <c r="B168" s="42" t="s">
        <v>297</v>
      </c>
      <c r="C168" s="43"/>
      <c r="D168" s="43"/>
      <c r="E168" s="43"/>
      <c r="F168" s="43"/>
      <c r="G168" s="43"/>
      <c r="H168" s="43"/>
      <c r="I168" s="44"/>
      <c r="K168" s="38"/>
      <c r="L168" s="38"/>
    </row>
    <row r="169" spans="2:12" ht="28.8" x14ac:dyDescent="0.3">
      <c r="B169" s="31">
        <f>ROW()-11</f>
        <v>158</v>
      </c>
      <c r="C169" s="25"/>
      <c r="D169" s="19" t="s">
        <v>152</v>
      </c>
      <c r="E169" s="19"/>
      <c r="F169" s="19"/>
      <c r="G169" s="33"/>
      <c r="H169" s="19"/>
      <c r="I169" s="20" t="s">
        <v>159</v>
      </c>
      <c r="J169" s="15" t="str">
        <f t="shared" si="16"/>
        <v>content</v>
      </c>
      <c r="K169" s="38" t="str">
        <f t="shared" si="18"/>
        <v>@Column(name = "content")
	private  content; // Nội dung hàng đợi</v>
      </c>
      <c r="L169" s="38" t="str">
        <f t="shared" si="19"/>
        <v>private  content; // Nội dung hàng đợi</v>
      </c>
    </row>
    <row r="170" spans="2:12" ht="28.8" x14ac:dyDescent="0.3">
      <c r="B170" s="31">
        <f t="shared" ref="B170:B175" si="23">ROW()-11</f>
        <v>159</v>
      </c>
      <c r="C170" s="25"/>
      <c r="D170" s="19" t="s">
        <v>30</v>
      </c>
      <c r="E170" s="19"/>
      <c r="F170" s="19"/>
      <c r="G170" s="33"/>
      <c r="H170" s="19"/>
      <c r="I170" s="20" t="s">
        <v>160</v>
      </c>
      <c r="J170" s="15" t="str">
        <f t="shared" si="16"/>
        <v>status</v>
      </c>
      <c r="K170" s="38" t="str">
        <f t="shared" si="18"/>
        <v>@Column(name = "status")
	private  status; // Trạng thái hàng đợi</v>
      </c>
      <c r="L170" s="38" t="str">
        <f t="shared" si="19"/>
        <v>private  status; // Trạng thái hàng đợi</v>
      </c>
    </row>
    <row r="171" spans="2:12" ht="28.8" x14ac:dyDescent="0.3">
      <c r="B171" s="31">
        <f t="shared" si="23"/>
        <v>160</v>
      </c>
      <c r="C171" s="25"/>
      <c r="D171" s="19" t="s">
        <v>6</v>
      </c>
      <c r="E171" s="19" t="s">
        <v>8</v>
      </c>
      <c r="F171" s="19">
        <v>200</v>
      </c>
      <c r="G171" s="33"/>
      <c r="H171" s="19"/>
      <c r="I171" s="20"/>
      <c r="J171" s="15" t="str">
        <f t="shared" si="16"/>
        <v>description</v>
      </c>
      <c r="K171" s="38" t="str">
        <f t="shared" si="18"/>
        <v xml:space="preserve">@Column(name = "description")
	private String description; // </v>
      </c>
      <c r="L171" s="38" t="str">
        <f t="shared" si="19"/>
        <v xml:space="preserve">private String description; // </v>
      </c>
    </row>
    <row r="172" spans="2:12" ht="28.8" x14ac:dyDescent="0.3">
      <c r="B172" s="31">
        <f t="shared" si="23"/>
        <v>161</v>
      </c>
      <c r="C172" s="25"/>
      <c r="D172" s="19" t="s">
        <v>12</v>
      </c>
      <c r="E172" s="19" t="s">
        <v>8</v>
      </c>
      <c r="F172" s="19">
        <v>50</v>
      </c>
      <c r="G172" s="33"/>
      <c r="H172" s="19"/>
      <c r="I172" s="20"/>
      <c r="J172" s="15" t="str">
        <f t="shared" si="16"/>
        <v>createdBy</v>
      </c>
      <c r="K172" s="38" t="str">
        <f t="shared" si="18"/>
        <v xml:space="preserve">@Column(name = "createdBy")
	private String createdBy; // </v>
      </c>
      <c r="L172" s="38" t="str">
        <f t="shared" si="19"/>
        <v xml:space="preserve">private String createdBy; // </v>
      </c>
    </row>
    <row r="173" spans="2:12" ht="28.8" x14ac:dyDescent="0.3">
      <c r="B173" s="31">
        <f t="shared" si="23"/>
        <v>162</v>
      </c>
      <c r="C173" s="25"/>
      <c r="D173" s="19" t="s">
        <v>13</v>
      </c>
      <c r="E173" s="19" t="s">
        <v>14</v>
      </c>
      <c r="F173" s="19"/>
      <c r="G173" s="33"/>
      <c r="H173" s="19"/>
      <c r="I173" s="20"/>
      <c r="J173" s="15" t="str">
        <f t="shared" si="16"/>
        <v>createdDate</v>
      </c>
      <c r="K173" s="38" t="str">
        <f t="shared" si="18"/>
        <v xml:space="preserve">@Column(name = "createdDate")
	private TimeStamp createdDate; // </v>
      </c>
      <c r="L173" s="38" t="str">
        <f t="shared" si="19"/>
        <v xml:space="preserve">private TimeStamp createdDate; // </v>
      </c>
    </row>
    <row r="174" spans="2:12" ht="28.8" x14ac:dyDescent="0.3">
      <c r="B174" s="31">
        <f t="shared" si="23"/>
        <v>163</v>
      </c>
      <c r="C174" s="25"/>
      <c r="D174" s="19" t="s">
        <v>15</v>
      </c>
      <c r="E174" s="19" t="s">
        <v>8</v>
      </c>
      <c r="F174" s="19">
        <v>50</v>
      </c>
      <c r="G174" s="33"/>
      <c r="H174" s="19"/>
      <c r="I174" s="20"/>
      <c r="J174" s="15" t="str">
        <f t="shared" si="16"/>
        <v>modifiedBy</v>
      </c>
      <c r="K174" s="38" t="str">
        <f t="shared" si="18"/>
        <v xml:space="preserve">@Column(name = "modifiedBy")
	private String modifiedBy; // </v>
      </c>
      <c r="L174" s="38" t="str">
        <f t="shared" si="19"/>
        <v xml:space="preserve">private String modifiedBy; // </v>
      </c>
    </row>
    <row r="175" spans="2:12" ht="29.4" thickBot="1" x14ac:dyDescent="0.35">
      <c r="B175" s="31">
        <f t="shared" si="23"/>
        <v>164</v>
      </c>
      <c r="C175" s="25"/>
      <c r="D175" s="23" t="s">
        <v>16</v>
      </c>
      <c r="E175" s="23" t="s">
        <v>14</v>
      </c>
      <c r="F175" s="23"/>
      <c r="G175" s="33"/>
      <c r="H175" s="19"/>
      <c r="I175" s="20"/>
      <c r="J175" s="15" t="str">
        <f t="shared" si="16"/>
        <v>modifiedDate</v>
      </c>
      <c r="K175" s="38" t="str">
        <f t="shared" si="18"/>
        <v xml:space="preserve">@Column(name = "modifiedDate")
	private TimeStamp modifiedDate; // </v>
      </c>
      <c r="L175" s="38" t="str">
        <f t="shared" si="19"/>
        <v xml:space="preserve">private TimeStamp modifiedDate; // </v>
      </c>
    </row>
  </sheetData>
  <dataConsolidate/>
  <mergeCells count="11">
    <mergeCell ref="B3:I3"/>
    <mergeCell ref="B15:I15"/>
    <mergeCell ref="B157:I157"/>
    <mergeCell ref="B168:I168"/>
    <mergeCell ref="B112:I112"/>
    <mergeCell ref="B55:I55"/>
    <mergeCell ref="B76:I76"/>
    <mergeCell ref="B83:I83"/>
    <mergeCell ref="B136:I136"/>
    <mergeCell ref="B91:I91"/>
    <mergeCell ref="B149:I1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A9E5-7AD8-4EF1-8EB3-E2D62657BEBF}">
  <sheetPr>
    <tabColor rgb="FF00B0F0"/>
  </sheetPr>
  <dimension ref="B1:L176"/>
  <sheetViews>
    <sheetView tabSelected="1" topLeftCell="A151" workbookViewId="0">
      <selection activeCell="D175" sqref="D175"/>
    </sheetView>
  </sheetViews>
  <sheetFormatPr defaultRowHeight="14.4" x14ac:dyDescent="0.3"/>
  <cols>
    <col min="1" max="1" width="3.77734375" style="15" customWidth="1"/>
    <col min="2" max="2" width="4.88671875" style="30" customWidth="1"/>
    <col min="3" max="3" width="3.77734375" style="16" customWidth="1"/>
    <col min="4" max="4" width="22.77734375" style="15" customWidth="1"/>
    <col min="5" max="5" width="10.109375" style="15" bestFit="1" customWidth="1"/>
    <col min="6" max="6" width="6.77734375" style="15" bestFit="1" customWidth="1"/>
    <col min="7" max="7" width="5.6640625" style="30" customWidth="1"/>
    <col min="8" max="8" width="7.109375" style="15" bestFit="1" customWidth="1"/>
    <col min="9" max="9" width="86.109375" style="15" customWidth="1"/>
    <col min="10" max="10" width="23" style="15" bestFit="1" customWidth="1"/>
    <col min="11" max="11" width="46.77734375" style="15" customWidth="1"/>
    <col min="12" max="12" width="48.109375" style="15" customWidth="1"/>
    <col min="13" max="16384" width="8.88671875" style="15"/>
  </cols>
  <sheetData>
    <row r="1" spans="2:12" ht="15" thickBot="1" x14ac:dyDescent="0.35"/>
    <row r="2" spans="2:12" x14ac:dyDescent="0.3">
      <c r="B2" s="9" t="s">
        <v>0</v>
      </c>
      <c r="C2" s="1" t="s">
        <v>18</v>
      </c>
      <c r="D2" s="1" t="s">
        <v>1</v>
      </c>
      <c r="E2" s="1" t="s">
        <v>2</v>
      </c>
      <c r="F2" s="1" t="s">
        <v>3</v>
      </c>
      <c r="G2" s="1" t="s">
        <v>4</v>
      </c>
      <c r="H2" s="1" t="s">
        <v>5</v>
      </c>
      <c r="I2" s="2" t="s">
        <v>6</v>
      </c>
      <c r="J2" s="15" t="s">
        <v>145</v>
      </c>
    </row>
    <row r="3" spans="2:12" x14ac:dyDescent="0.3">
      <c r="B3" s="39" t="s">
        <v>287</v>
      </c>
      <c r="C3" s="40"/>
      <c r="D3" s="40"/>
      <c r="E3" s="40"/>
      <c r="F3" s="40"/>
      <c r="G3" s="40"/>
      <c r="H3" s="40"/>
      <c r="I3" s="41"/>
    </row>
    <row r="4" spans="2:12" ht="28.8" x14ac:dyDescent="0.3">
      <c r="B4" s="31">
        <f>ROW()-3</f>
        <v>1</v>
      </c>
      <c r="C4" s="25" t="s">
        <v>19</v>
      </c>
      <c r="D4" s="19" t="s">
        <v>17</v>
      </c>
      <c r="E4" s="19" t="s">
        <v>20</v>
      </c>
      <c r="F4" s="19">
        <v>50</v>
      </c>
      <c r="G4" s="33" t="s">
        <v>131</v>
      </c>
      <c r="H4" s="19"/>
      <c r="I4" s="20" t="s">
        <v>24</v>
      </c>
      <c r="J4" s="15" t="str">
        <f>REPLACE($D4,1,1,LOWER(LEFT($D4)))</f>
        <v>code</v>
      </c>
      <c r="K4" s="38" t="str">
        <f>"@Column(name = """&amp;$J4&amp;""")
	private "&amp;$E4&amp;" "&amp;$J4&amp;"; // "&amp;$I4</f>
        <v>@Column(name = "code")
	private int code; // Mã nhân sự (Auto generator)</v>
      </c>
      <c r="L4" s="38" t="str">
        <f>"private "&amp;$E4&amp;" "&amp;$J4&amp;"; // "&amp;$I4</f>
        <v>private int code; // Mã nhân sự (Auto generator)</v>
      </c>
    </row>
    <row r="5" spans="2:12" ht="28.8" x14ac:dyDescent="0.3">
      <c r="B5" s="31">
        <f t="shared" ref="B5:B14" si="0">ROW()-3</f>
        <v>2</v>
      </c>
      <c r="C5" s="25"/>
      <c r="D5" s="19" t="s">
        <v>11</v>
      </c>
      <c r="E5" s="19" t="s">
        <v>8</v>
      </c>
      <c r="F5" s="19">
        <v>50</v>
      </c>
      <c r="G5" s="33" t="s">
        <v>131</v>
      </c>
      <c r="H5" s="19"/>
      <c r="I5" s="20" t="s">
        <v>146</v>
      </c>
      <c r="J5" s="15" t="str">
        <f t="shared" ref="J5:J68" si="1">REPLACE($D5,1,1,LOWER(LEFT($D5)))</f>
        <v>fullName</v>
      </c>
      <c r="K5" s="38" t="str">
        <f t="shared" ref="K5:K68" si="2">"@Column(name = """&amp;$J5&amp;""")
	private "&amp;$E5&amp;" "&amp;$J5&amp;"; // "&amp;$I5</f>
        <v>@Column(name = "fullName")
	private String fullName; // Họ và tên</v>
      </c>
      <c r="L5" s="38" t="str">
        <f t="shared" ref="L5:L68" si="3">"private "&amp;$E5&amp;" "&amp;$J5&amp;"; // "&amp;$I5</f>
        <v>private String fullName; // Họ và tên</v>
      </c>
    </row>
    <row r="6" spans="2:12" ht="43.2" x14ac:dyDescent="0.3">
      <c r="B6" s="31">
        <f t="shared" si="0"/>
        <v>3</v>
      </c>
      <c r="C6" s="25" t="s">
        <v>21</v>
      </c>
      <c r="D6" s="19" t="s">
        <v>46</v>
      </c>
      <c r="E6" s="19" t="s">
        <v>8</v>
      </c>
      <c r="F6" s="19">
        <v>50</v>
      </c>
      <c r="G6" s="33"/>
      <c r="H6" s="19"/>
      <c r="I6" s="20" t="s">
        <v>47</v>
      </c>
      <c r="J6" s="15" t="str">
        <f t="shared" si="1"/>
        <v>positionCode</v>
      </c>
      <c r="K6" s="38" t="str">
        <f t="shared" si="2"/>
        <v>@Column(name = "positionCode")
	private String positionCode; // Mã chức danh, tên chức danh</v>
      </c>
      <c r="L6" s="38" t="str">
        <f t="shared" si="3"/>
        <v>private String positionCode; // Mã chức danh, tên chức danh</v>
      </c>
    </row>
    <row r="7" spans="2:12" ht="28.8" x14ac:dyDescent="0.3">
      <c r="B7" s="31">
        <f t="shared" si="0"/>
        <v>4</v>
      </c>
      <c r="C7" s="25"/>
      <c r="D7" s="19" t="s">
        <v>26</v>
      </c>
      <c r="E7" s="19" t="s">
        <v>20</v>
      </c>
      <c r="F7" s="19"/>
      <c r="G7" s="33"/>
      <c r="H7" s="19"/>
      <c r="I7" s="20" t="s">
        <v>45</v>
      </c>
      <c r="J7" s="15" t="str">
        <f t="shared" si="1"/>
        <v>level</v>
      </c>
      <c r="K7" s="38" t="str">
        <f t="shared" si="2"/>
        <v>@Column(name = "level")
	private int level; // Cấp bậc</v>
      </c>
      <c r="L7" s="38" t="str">
        <f t="shared" si="3"/>
        <v>private int level; // Cấp bậc</v>
      </c>
    </row>
    <row r="8" spans="2:12" ht="43.2" x14ac:dyDescent="0.3">
      <c r="B8" s="31">
        <f t="shared" si="0"/>
        <v>5</v>
      </c>
      <c r="C8" s="25" t="s">
        <v>21</v>
      </c>
      <c r="D8" s="19" t="s">
        <v>23</v>
      </c>
      <c r="E8" s="19" t="s">
        <v>8</v>
      </c>
      <c r="F8" s="19">
        <v>50</v>
      </c>
      <c r="G8" s="33"/>
      <c r="H8" s="19"/>
      <c r="I8" s="20" t="s">
        <v>48</v>
      </c>
      <c r="J8" s="15" t="str">
        <f t="shared" si="1"/>
        <v>departmentCode</v>
      </c>
      <c r="K8" s="38" t="str">
        <f t="shared" si="2"/>
        <v>@Column(name = "departmentCode")
	private String departmentCode; // Mã đơn vị, tên đơn vị, Mã trung tâm tên trung tâm</v>
      </c>
      <c r="L8" s="38" t="str">
        <f t="shared" si="3"/>
        <v>private String departmentCode; // Mã đơn vị, tên đơn vị, Mã trung tâm tên trung tâm</v>
      </c>
    </row>
    <row r="9" spans="2:12" ht="28.8" x14ac:dyDescent="0.3">
      <c r="B9" s="31">
        <f t="shared" si="0"/>
        <v>6</v>
      </c>
      <c r="C9" s="25"/>
      <c r="D9" s="19" t="s">
        <v>50</v>
      </c>
      <c r="E9" s="19" t="s">
        <v>8</v>
      </c>
      <c r="F9" s="19">
        <v>50</v>
      </c>
      <c r="G9" s="33"/>
      <c r="H9" s="19"/>
      <c r="I9" s="20" t="s">
        <v>51</v>
      </c>
      <c r="J9" s="15" t="str">
        <f t="shared" si="1"/>
        <v>zone</v>
      </c>
      <c r="K9" s="38" t="str">
        <f t="shared" si="2"/>
        <v>@Column(name = "zone")
	private String zone; // Vùng (vùng 1, vùng 2…)</v>
      </c>
      <c r="L9" s="38" t="str">
        <f t="shared" si="3"/>
        <v>private String zone; // Vùng (vùng 1, vùng 2…)</v>
      </c>
    </row>
    <row r="10" spans="2:12" ht="28.8" x14ac:dyDescent="0.3">
      <c r="B10" s="31">
        <f t="shared" si="0"/>
        <v>7</v>
      </c>
      <c r="C10" s="25"/>
      <c r="D10" s="19" t="s">
        <v>49</v>
      </c>
      <c r="E10" s="19" t="s">
        <v>8</v>
      </c>
      <c r="F10" s="19">
        <v>50</v>
      </c>
      <c r="G10" s="33"/>
      <c r="H10" s="19"/>
      <c r="I10" s="20" t="s">
        <v>52</v>
      </c>
      <c r="J10" s="15" t="str">
        <f t="shared" si="1"/>
        <v>region</v>
      </c>
      <c r="K10" s="38" t="str">
        <f t="shared" si="2"/>
        <v>@Column(name = "region")
	private String region; // Miền (miền bắc, trung, nam)</v>
      </c>
      <c r="L10" s="38" t="str">
        <f t="shared" si="3"/>
        <v>private String region; // Miền (miền bắc, trung, nam)</v>
      </c>
    </row>
    <row r="11" spans="2:12" ht="28.8" x14ac:dyDescent="0.3">
      <c r="B11" s="31">
        <f t="shared" si="0"/>
        <v>8</v>
      </c>
      <c r="C11" s="25"/>
      <c r="D11" s="19" t="s">
        <v>53</v>
      </c>
      <c r="E11" s="19" t="s">
        <v>8</v>
      </c>
      <c r="F11" s="19">
        <v>50</v>
      </c>
      <c r="G11" s="33"/>
      <c r="H11" s="19"/>
      <c r="I11" s="20" t="s">
        <v>54</v>
      </c>
      <c r="J11" s="15" t="str">
        <f t="shared" si="1"/>
        <v>taxCode</v>
      </c>
      <c r="K11" s="38" t="str">
        <f t="shared" si="2"/>
        <v>@Column(name = "taxCode")
	private String taxCode; // Mã số thuế thu nhập cá nhân</v>
      </c>
      <c r="L11" s="38" t="str">
        <f t="shared" si="3"/>
        <v>private String taxCode; // Mã số thuế thu nhập cá nhân</v>
      </c>
    </row>
    <row r="12" spans="2:12" ht="28.8" x14ac:dyDescent="0.3">
      <c r="B12" s="31">
        <f t="shared" si="0"/>
        <v>9</v>
      </c>
      <c r="C12" s="25"/>
      <c r="D12" s="19" t="s">
        <v>127</v>
      </c>
      <c r="E12" s="19" t="s">
        <v>8</v>
      </c>
      <c r="F12" s="19">
        <v>50</v>
      </c>
      <c r="G12" s="33"/>
      <c r="H12" s="19"/>
      <c r="I12" s="20" t="s">
        <v>55</v>
      </c>
      <c r="J12" s="15" t="str">
        <f t="shared" si="1"/>
        <v>insuranceNumber</v>
      </c>
      <c r="K12" s="38" t="str">
        <f t="shared" si="2"/>
        <v>@Column(name = "insuranceNumber")
	private String insuranceNumber; // Số sổ bảo hiểm</v>
      </c>
      <c r="L12" s="38" t="str">
        <f t="shared" si="3"/>
        <v>private String insuranceNumber; // Số sổ bảo hiểm</v>
      </c>
    </row>
    <row r="13" spans="2:12" ht="28.8" x14ac:dyDescent="0.3">
      <c r="B13" s="31">
        <f t="shared" si="0"/>
        <v>10</v>
      </c>
      <c r="C13" s="25"/>
      <c r="D13" s="19" t="s">
        <v>56</v>
      </c>
      <c r="E13" s="19" t="s">
        <v>8</v>
      </c>
      <c r="F13" s="19">
        <v>20</v>
      </c>
      <c r="G13" s="33"/>
      <c r="H13" s="19"/>
      <c r="I13" s="20" t="s">
        <v>100</v>
      </c>
      <c r="J13" s="15" t="str">
        <f t="shared" si="1"/>
        <v>accountNum</v>
      </c>
      <c r="K13" s="38" t="str">
        <f t="shared" si="2"/>
        <v>@Column(name = "accountNum")
	private String accountNum; // Số TK BVB</v>
      </c>
      <c r="L13" s="38" t="str">
        <f t="shared" si="3"/>
        <v>private String accountNum; // Số TK BVB</v>
      </c>
    </row>
    <row r="14" spans="2:12" ht="144" x14ac:dyDescent="0.3">
      <c r="B14" s="31">
        <f t="shared" si="0"/>
        <v>11</v>
      </c>
      <c r="C14" s="25"/>
      <c r="D14" s="19" t="s">
        <v>30</v>
      </c>
      <c r="E14" s="19" t="s">
        <v>8</v>
      </c>
      <c r="F14" s="19">
        <v>20</v>
      </c>
      <c r="G14" s="33"/>
      <c r="H14" s="19"/>
      <c r="I14" s="27" t="s">
        <v>101</v>
      </c>
      <c r="J14" s="15" t="str">
        <f t="shared" si="1"/>
        <v>status</v>
      </c>
      <c r="K14" s="38" t="str">
        <f t="shared" si="2"/>
        <v>@Column(name = "status")
	private String status; // Trạng thái:
=1: Cộng tác viên
=2: Học việc
=3: Thử việc
=4: Chính thức
=5: Nghỉ việc
=6: Nghỉ không lương
=7: Tạm nghỉ, Hoãn hợp đồng
=99: Chưa phân loại</v>
      </c>
      <c r="L14" s="38" t="str">
        <f t="shared" si="3"/>
        <v>private String status; // Trạng thái:
=1: Cộng tác viên
=2: Học việc
=3: Thử việc
=4: Chính thức
=5: Nghỉ việc
=6: Nghỉ không lương
=7: Tạm nghỉ, Hoãn hợp đồng
=99: Chưa phân loại</v>
      </c>
    </row>
    <row r="15" spans="2:12" x14ac:dyDescent="0.3">
      <c r="B15" s="39" t="s">
        <v>288</v>
      </c>
      <c r="C15" s="40"/>
      <c r="D15" s="40"/>
      <c r="E15" s="40"/>
      <c r="F15" s="40"/>
      <c r="G15" s="40"/>
      <c r="H15" s="40"/>
      <c r="I15" s="41"/>
      <c r="K15" s="38"/>
      <c r="L15" s="38"/>
    </row>
    <row r="16" spans="2:12" ht="28.8" x14ac:dyDescent="0.3">
      <c r="B16" s="31">
        <f t="shared" ref="B16:B54" si="4">ROW()-4</f>
        <v>12</v>
      </c>
      <c r="C16" s="25"/>
      <c r="D16" s="19" t="s">
        <v>111</v>
      </c>
      <c r="E16" s="19" t="s">
        <v>8</v>
      </c>
      <c r="F16" s="19">
        <v>250</v>
      </c>
      <c r="G16" s="33"/>
      <c r="H16" s="19"/>
      <c r="I16" s="20" t="s">
        <v>99</v>
      </c>
      <c r="J16" s="15" t="str">
        <f t="shared" si="1"/>
        <v>photo</v>
      </c>
      <c r="K16" s="38" t="str">
        <f t="shared" si="2"/>
        <v>@Column(name = "photo")
	private String photo; // Ảnh thẻ</v>
      </c>
      <c r="L16" s="38" t="str">
        <f t="shared" si="3"/>
        <v>private String photo; // Ảnh thẻ</v>
      </c>
    </row>
    <row r="17" spans="2:12" ht="28.8" x14ac:dyDescent="0.3">
      <c r="B17" s="31">
        <f>ROW()-4</f>
        <v>13</v>
      </c>
      <c r="C17" s="25"/>
      <c r="D17" s="19" t="s">
        <v>70</v>
      </c>
      <c r="E17" s="19" t="s">
        <v>14</v>
      </c>
      <c r="F17" s="19">
        <v>50</v>
      </c>
      <c r="G17" s="33"/>
      <c r="H17" s="19"/>
      <c r="I17" s="20" t="s">
        <v>57</v>
      </c>
      <c r="J17" s="15" t="str">
        <f t="shared" si="1"/>
        <v>birthday</v>
      </c>
      <c r="K17" s="38" t="str">
        <f t="shared" si="2"/>
        <v>@Column(name = "birthday")
	private TimeStamp birthday; // Ngày sinh</v>
      </c>
      <c r="L17" s="38" t="str">
        <f t="shared" si="3"/>
        <v>private TimeStamp birthday; // Ngày sinh</v>
      </c>
    </row>
    <row r="18" spans="2:12" ht="28.8" x14ac:dyDescent="0.3">
      <c r="B18" s="31">
        <f t="shared" si="4"/>
        <v>14</v>
      </c>
      <c r="C18" s="25"/>
      <c r="D18" s="19" t="s">
        <v>68</v>
      </c>
      <c r="E18" s="19" t="s">
        <v>20</v>
      </c>
      <c r="F18" s="19"/>
      <c r="G18" s="33"/>
      <c r="H18" s="19"/>
      <c r="I18" s="20" t="s">
        <v>58</v>
      </c>
      <c r="J18" s="15" t="str">
        <f t="shared" si="1"/>
        <v>gender</v>
      </c>
      <c r="K18" s="38" t="str">
        <f t="shared" si="2"/>
        <v>@Column(name = "gender")
	private int gender; // Giới tính</v>
      </c>
      <c r="L18" s="38" t="str">
        <f t="shared" si="3"/>
        <v>private int gender; // Giới tính</v>
      </c>
    </row>
    <row r="19" spans="2:12" ht="28.8" x14ac:dyDescent="0.3">
      <c r="B19" s="31">
        <f t="shared" si="4"/>
        <v>15</v>
      </c>
      <c r="C19" s="25" t="s">
        <v>21</v>
      </c>
      <c r="D19" s="19" t="s">
        <v>77</v>
      </c>
      <c r="E19" s="19" t="s">
        <v>8</v>
      </c>
      <c r="F19" s="19">
        <v>50</v>
      </c>
      <c r="G19" s="33"/>
      <c r="H19" s="19"/>
      <c r="I19" s="20" t="s">
        <v>59</v>
      </c>
      <c r="J19" s="15" t="str">
        <f t="shared" si="1"/>
        <v>addressCode</v>
      </c>
      <c r="K19" s="38" t="str">
        <f t="shared" si="2"/>
        <v>@Column(name = "addressCode")
	private String addressCode; // Nơi sinh</v>
      </c>
      <c r="L19" s="38" t="str">
        <f t="shared" si="3"/>
        <v>private String addressCode; // Nơi sinh</v>
      </c>
    </row>
    <row r="20" spans="2:12" ht="28.8" x14ac:dyDescent="0.3">
      <c r="B20" s="31">
        <f t="shared" si="4"/>
        <v>16</v>
      </c>
      <c r="C20" s="25"/>
      <c r="D20" s="19" t="s">
        <v>78</v>
      </c>
      <c r="E20" s="19" t="s">
        <v>8</v>
      </c>
      <c r="F20" s="19"/>
      <c r="G20" s="33"/>
      <c r="H20" s="19"/>
      <c r="I20" s="20" t="s">
        <v>79</v>
      </c>
      <c r="J20" s="15" t="str">
        <f t="shared" si="1"/>
        <v>addressEx</v>
      </c>
      <c r="K20" s="38" t="str">
        <f t="shared" si="2"/>
        <v>@Column(name = "addressEx")
	private String addressEx; // Xóm phố, số nhà…</v>
      </c>
      <c r="L20" s="38" t="str">
        <f t="shared" si="3"/>
        <v>private String addressEx; // Xóm phố, số nhà…</v>
      </c>
    </row>
    <row r="21" spans="2:12" ht="28.8" x14ac:dyDescent="0.3">
      <c r="B21" s="31">
        <f t="shared" si="4"/>
        <v>17</v>
      </c>
      <c r="C21" s="25" t="s">
        <v>21</v>
      </c>
      <c r="D21" s="19" t="s">
        <v>114</v>
      </c>
      <c r="E21" s="19" t="s">
        <v>8</v>
      </c>
      <c r="F21" s="19">
        <v>50</v>
      </c>
      <c r="G21" s="33"/>
      <c r="H21" s="19"/>
      <c r="I21" s="20" t="s">
        <v>60</v>
      </c>
      <c r="J21" s="15" t="str">
        <f t="shared" si="1"/>
        <v>ethnicCode</v>
      </c>
      <c r="K21" s="38" t="str">
        <f t="shared" si="2"/>
        <v>@Column(name = "ethnicCode")
	private String ethnicCode; // Dân tộc</v>
      </c>
      <c r="L21" s="38" t="str">
        <f t="shared" si="3"/>
        <v>private String ethnicCode; // Dân tộc</v>
      </c>
    </row>
    <row r="22" spans="2:12" ht="28.8" x14ac:dyDescent="0.3">
      <c r="B22" s="31">
        <f t="shared" si="4"/>
        <v>18</v>
      </c>
      <c r="C22" s="25"/>
      <c r="D22" s="28" t="s">
        <v>61</v>
      </c>
      <c r="E22" s="28" t="s">
        <v>42</v>
      </c>
      <c r="F22" s="28"/>
      <c r="G22" s="34"/>
      <c r="H22" s="28" t="b">
        <v>0</v>
      </c>
      <c r="I22" s="29" t="s">
        <v>62</v>
      </c>
      <c r="J22" s="15" t="str">
        <f t="shared" si="1"/>
        <v xml:space="preserve">isParty </v>
      </c>
      <c r="K22" s="38" t="str">
        <f t="shared" si="2"/>
        <v>@Column(name = "isParty ")
	private Boolean isParty ; // Là đảng viên</v>
      </c>
      <c r="L22" s="38" t="str">
        <f t="shared" si="3"/>
        <v>private Boolean isParty ; // Là đảng viên</v>
      </c>
    </row>
    <row r="23" spans="2:12" ht="28.8" x14ac:dyDescent="0.3">
      <c r="B23" s="31">
        <f t="shared" si="4"/>
        <v>19</v>
      </c>
      <c r="C23" s="25"/>
      <c r="D23" s="28" t="s">
        <v>66</v>
      </c>
      <c r="E23" s="28" t="s">
        <v>14</v>
      </c>
      <c r="F23" s="28">
        <v>50</v>
      </c>
      <c r="G23" s="34"/>
      <c r="H23" s="28"/>
      <c r="I23" s="29" t="s">
        <v>63</v>
      </c>
      <c r="J23" s="15" t="str">
        <f t="shared" si="1"/>
        <v>partyDate</v>
      </c>
      <c r="K23" s="38" t="str">
        <f t="shared" si="2"/>
        <v>@Column(name = "partyDate")
	private TimeStamp partyDate; // Ngày vào đảng</v>
      </c>
      <c r="L23" s="38" t="str">
        <f t="shared" si="3"/>
        <v>private TimeStamp partyDate; // Ngày vào đảng</v>
      </c>
    </row>
    <row r="24" spans="2:12" ht="28.8" x14ac:dyDescent="0.3">
      <c r="B24" s="31">
        <f t="shared" si="4"/>
        <v>20</v>
      </c>
      <c r="C24" s="25"/>
      <c r="D24" s="28" t="s">
        <v>67</v>
      </c>
      <c r="E24" s="28" t="s">
        <v>8</v>
      </c>
      <c r="F24" s="28">
        <v>50</v>
      </c>
      <c r="G24" s="34"/>
      <c r="H24" s="28"/>
      <c r="I24" s="29" t="s">
        <v>64</v>
      </c>
      <c r="J24" s="15" t="str">
        <f t="shared" si="1"/>
        <v>partyPosition</v>
      </c>
      <c r="K24" s="38" t="str">
        <f t="shared" si="2"/>
        <v>@Column(name = "partyPosition")
	private String partyPosition; // Chức vụ</v>
      </c>
      <c r="L24" s="38" t="str">
        <f t="shared" si="3"/>
        <v>private String partyPosition; // Chức vụ</v>
      </c>
    </row>
    <row r="25" spans="2:12" ht="28.8" x14ac:dyDescent="0.3">
      <c r="B25" s="31">
        <f t="shared" si="4"/>
        <v>21</v>
      </c>
      <c r="C25" s="25"/>
      <c r="D25" s="28" t="s">
        <v>69</v>
      </c>
      <c r="E25" s="28" t="s">
        <v>8</v>
      </c>
      <c r="F25" s="28">
        <v>50</v>
      </c>
      <c r="G25" s="34"/>
      <c r="H25" s="28"/>
      <c r="I25" s="29" t="s">
        <v>65</v>
      </c>
      <c r="J25" s="15" t="str">
        <f t="shared" si="1"/>
        <v>partyAddress</v>
      </c>
      <c r="K25" s="38" t="str">
        <f t="shared" si="2"/>
        <v>@Column(name = "partyAddress")
	private String partyAddress; // Nơi vào đảng</v>
      </c>
      <c r="L25" s="38" t="str">
        <f t="shared" si="3"/>
        <v>private String partyAddress; // Nơi vào đảng</v>
      </c>
    </row>
    <row r="26" spans="2:12" ht="28.8" x14ac:dyDescent="0.3">
      <c r="B26" s="31">
        <f t="shared" si="4"/>
        <v>22</v>
      </c>
      <c r="C26" s="25"/>
      <c r="D26" s="28" t="s">
        <v>72</v>
      </c>
      <c r="E26" s="28" t="s">
        <v>42</v>
      </c>
      <c r="F26" s="28"/>
      <c r="G26" s="34"/>
      <c r="H26" s="28" t="b">
        <v>0</v>
      </c>
      <c r="I26" s="29" t="s">
        <v>71</v>
      </c>
      <c r="J26" s="15" t="str">
        <f t="shared" si="1"/>
        <v>isArmy</v>
      </c>
      <c r="K26" s="38" t="str">
        <f t="shared" si="2"/>
        <v>@Column(name = "isArmy")
	private Boolean isArmy; // Quân đội</v>
      </c>
      <c r="L26" s="38" t="str">
        <f t="shared" si="3"/>
        <v>private Boolean isArmy; // Quân đội</v>
      </c>
    </row>
    <row r="27" spans="2:12" ht="28.8" x14ac:dyDescent="0.3">
      <c r="B27" s="31">
        <f t="shared" si="4"/>
        <v>23</v>
      </c>
      <c r="C27" s="25"/>
      <c r="D27" s="28" t="s">
        <v>73</v>
      </c>
      <c r="E27" s="28" t="s">
        <v>42</v>
      </c>
      <c r="F27" s="28"/>
      <c r="G27" s="34"/>
      <c r="H27" s="28" t="b">
        <v>0</v>
      </c>
      <c r="I27" s="29" t="s">
        <v>74</v>
      </c>
      <c r="J27" s="15" t="str">
        <f t="shared" si="1"/>
        <v>isVeterans</v>
      </c>
      <c r="K27" s="38" t="str">
        <f t="shared" si="2"/>
        <v>@Column(name = "isVeterans")
	private Boolean isVeterans; // Thương binh</v>
      </c>
      <c r="L27" s="38" t="str">
        <f t="shared" si="3"/>
        <v>private Boolean isVeterans; // Thương binh</v>
      </c>
    </row>
    <row r="28" spans="2:12" ht="28.8" x14ac:dyDescent="0.3">
      <c r="B28" s="31">
        <f t="shared" si="4"/>
        <v>24</v>
      </c>
      <c r="C28" s="25"/>
      <c r="D28" s="28" t="s">
        <v>75</v>
      </c>
      <c r="E28" s="28" t="s">
        <v>42</v>
      </c>
      <c r="F28" s="28"/>
      <c r="G28" s="34"/>
      <c r="H28" s="28" t="b">
        <v>0</v>
      </c>
      <c r="I28" s="29" t="s">
        <v>76</v>
      </c>
      <c r="J28" s="15" t="str">
        <f t="shared" si="1"/>
        <v>isMartyrsChild</v>
      </c>
      <c r="K28" s="38" t="str">
        <f t="shared" si="2"/>
        <v>@Column(name = "isMartyrsChild")
	private Boolean isMartyrsChild; // Con liệt sỹ</v>
      </c>
      <c r="L28" s="38" t="str">
        <f t="shared" si="3"/>
        <v>private Boolean isMartyrsChild; // Con liệt sỹ</v>
      </c>
    </row>
    <row r="29" spans="2:12" ht="43.2" x14ac:dyDescent="0.3">
      <c r="B29" s="31">
        <f t="shared" si="4"/>
        <v>25</v>
      </c>
      <c r="C29" s="25"/>
      <c r="D29" s="19" t="s">
        <v>125</v>
      </c>
      <c r="E29" s="19" t="s">
        <v>8</v>
      </c>
      <c r="F29" s="19">
        <v>250</v>
      </c>
      <c r="G29" s="33"/>
      <c r="H29" s="19"/>
      <c r="I29" s="20" t="s">
        <v>80</v>
      </c>
      <c r="J29" s="15" t="str">
        <f t="shared" si="1"/>
        <v>permanentAddress</v>
      </c>
      <c r="K29" s="38" t="str">
        <f t="shared" si="2"/>
        <v>@Column(name = "permanentAddress")
	private String permanentAddress; // Hộ khẩu thường trú</v>
      </c>
      <c r="L29" s="38" t="str">
        <f t="shared" si="3"/>
        <v>private String permanentAddress; // Hộ khẩu thường trú</v>
      </c>
    </row>
    <row r="30" spans="2:12" ht="28.8" x14ac:dyDescent="0.3">
      <c r="B30" s="31">
        <f t="shared" si="4"/>
        <v>26</v>
      </c>
      <c r="C30" s="25"/>
      <c r="D30" s="19" t="s">
        <v>121</v>
      </c>
      <c r="E30" s="19" t="s">
        <v>8</v>
      </c>
      <c r="F30" s="19">
        <v>250</v>
      </c>
      <c r="G30" s="33"/>
      <c r="H30" s="19"/>
      <c r="I30" s="20" t="s">
        <v>81</v>
      </c>
      <c r="J30" s="15" t="str">
        <f t="shared" si="1"/>
        <v>currentAddress</v>
      </c>
      <c r="K30" s="38" t="str">
        <f t="shared" si="2"/>
        <v>@Column(name = "currentAddress")
	private String currentAddress; // Nơi ở hiện tại</v>
      </c>
      <c r="L30" s="38" t="str">
        <f t="shared" si="3"/>
        <v>private String currentAddress; // Nơi ở hiện tại</v>
      </c>
    </row>
    <row r="31" spans="2:12" ht="28.8" x14ac:dyDescent="0.3">
      <c r="B31" s="31">
        <f t="shared" si="4"/>
        <v>27</v>
      </c>
      <c r="C31" s="25"/>
      <c r="D31" s="19" t="s">
        <v>116</v>
      </c>
      <c r="E31" s="19" t="s">
        <v>8</v>
      </c>
      <c r="F31" s="19">
        <v>50</v>
      </c>
      <c r="G31" s="33"/>
      <c r="H31" s="19"/>
      <c r="I31" s="20" t="s">
        <v>82</v>
      </c>
      <c r="J31" s="15" t="str">
        <f t="shared" si="1"/>
        <v>cardId</v>
      </c>
      <c r="K31" s="38" t="str">
        <f t="shared" si="2"/>
        <v>@Column(name = "cardId")
	private String cardId; // Số CMT/Thẻ căn cước</v>
      </c>
      <c r="L31" s="38" t="str">
        <f t="shared" si="3"/>
        <v>private String cardId; // Số CMT/Thẻ căn cước</v>
      </c>
    </row>
    <row r="32" spans="2:12" ht="43.2" x14ac:dyDescent="0.3">
      <c r="B32" s="31">
        <f t="shared" si="4"/>
        <v>28</v>
      </c>
      <c r="C32" s="25"/>
      <c r="D32" s="19" t="s">
        <v>117</v>
      </c>
      <c r="E32" s="19" t="s">
        <v>8</v>
      </c>
      <c r="F32" s="19">
        <v>50</v>
      </c>
      <c r="G32" s="33"/>
      <c r="H32" s="19"/>
      <c r="I32" s="20" t="s">
        <v>83</v>
      </c>
      <c r="J32" s="15" t="str">
        <f t="shared" si="1"/>
        <v>cardDate</v>
      </c>
      <c r="K32" s="38" t="str">
        <f t="shared" si="2"/>
        <v>@Column(name = "cardDate")
	private String cardDate; // Ngày cấp Số CMT/Thẻ căn cước</v>
      </c>
      <c r="L32" s="38" t="str">
        <f t="shared" si="3"/>
        <v>private String cardDate; // Ngày cấp Số CMT/Thẻ căn cước</v>
      </c>
    </row>
    <row r="33" spans="2:12" ht="43.2" x14ac:dyDescent="0.3">
      <c r="B33" s="31">
        <f t="shared" si="4"/>
        <v>29</v>
      </c>
      <c r="C33" s="25"/>
      <c r="D33" s="19" t="s">
        <v>118</v>
      </c>
      <c r="E33" s="19" t="s">
        <v>8</v>
      </c>
      <c r="F33" s="19">
        <v>50</v>
      </c>
      <c r="G33" s="33"/>
      <c r="H33" s="19"/>
      <c r="I33" s="20" t="s">
        <v>84</v>
      </c>
      <c r="J33" s="15" t="str">
        <f t="shared" si="1"/>
        <v>cardAddress</v>
      </c>
      <c r="K33" s="38" t="str">
        <f t="shared" si="2"/>
        <v>@Column(name = "cardAddress")
	private String cardAddress; // Nơi cấp Số CMT/Thẻ căn cước</v>
      </c>
      <c r="L33" s="38" t="str">
        <f t="shared" si="3"/>
        <v>private String cardAddress; // Nơi cấp Số CMT/Thẻ căn cước</v>
      </c>
    </row>
    <row r="34" spans="2:12" ht="28.8" x14ac:dyDescent="0.3">
      <c r="B34" s="31">
        <f t="shared" si="4"/>
        <v>30</v>
      </c>
      <c r="C34" s="25"/>
      <c r="D34" s="19" t="s">
        <v>112</v>
      </c>
      <c r="E34" s="19" t="s">
        <v>8</v>
      </c>
      <c r="F34" s="19">
        <v>50</v>
      </c>
      <c r="G34" s="33"/>
      <c r="H34" s="19"/>
      <c r="I34" s="20" t="s">
        <v>85</v>
      </c>
      <c r="J34" s="15" t="str">
        <f t="shared" si="1"/>
        <v>passportNumber</v>
      </c>
      <c r="K34" s="38" t="str">
        <f t="shared" si="2"/>
        <v>@Column(name = "passportNumber")
	private String passportNumber; // Số sổ hộ chiếu</v>
      </c>
      <c r="L34" s="38" t="str">
        <f t="shared" si="3"/>
        <v>private String passportNumber; // Số sổ hộ chiếu</v>
      </c>
    </row>
    <row r="35" spans="2:12" ht="28.8" x14ac:dyDescent="0.3">
      <c r="B35" s="31">
        <f t="shared" si="4"/>
        <v>31</v>
      </c>
      <c r="C35" s="25"/>
      <c r="D35" s="19" t="s">
        <v>119</v>
      </c>
      <c r="E35" s="19" t="s">
        <v>8</v>
      </c>
      <c r="F35" s="19">
        <v>50</v>
      </c>
      <c r="G35" s="33"/>
      <c r="H35" s="19"/>
      <c r="I35" s="20" t="s">
        <v>86</v>
      </c>
      <c r="J35" s="15" t="str">
        <f t="shared" si="1"/>
        <v>passportDate</v>
      </c>
      <c r="K35" s="38" t="str">
        <f t="shared" si="2"/>
        <v>@Column(name = "passportDate")
	private String passportDate; // Ngày cấp hộ chiếu</v>
      </c>
      <c r="L35" s="38" t="str">
        <f t="shared" si="3"/>
        <v>private String passportDate; // Ngày cấp hộ chiếu</v>
      </c>
    </row>
    <row r="36" spans="2:12" ht="43.2" x14ac:dyDescent="0.3">
      <c r="B36" s="31">
        <f t="shared" si="4"/>
        <v>32</v>
      </c>
      <c r="C36" s="25"/>
      <c r="D36" s="19" t="s">
        <v>120</v>
      </c>
      <c r="E36" s="19" t="s">
        <v>8</v>
      </c>
      <c r="F36" s="19">
        <v>50</v>
      </c>
      <c r="G36" s="33"/>
      <c r="H36" s="19"/>
      <c r="I36" s="20" t="s">
        <v>87</v>
      </c>
      <c r="J36" s="15" t="str">
        <f t="shared" si="1"/>
        <v>passportExpiredDate</v>
      </c>
      <c r="K36" s="38" t="str">
        <f t="shared" si="2"/>
        <v>@Column(name = "passportExpiredDate")
	private String passportExpiredDate; // Ngày hết hạn hộ chiếu</v>
      </c>
      <c r="L36" s="38" t="str">
        <f t="shared" si="3"/>
        <v>private String passportExpiredDate; // Ngày hết hạn hộ chiếu</v>
      </c>
    </row>
    <row r="37" spans="2:12" ht="28.8" x14ac:dyDescent="0.3">
      <c r="B37" s="31">
        <f t="shared" si="4"/>
        <v>33</v>
      </c>
      <c r="C37" s="25"/>
      <c r="D37" s="19" t="s">
        <v>105</v>
      </c>
      <c r="E37" s="19" t="s">
        <v>8</v>
      </c>
      <c r="F37" s="19">
        <v>50</v>
      </c>
      <c r="G37" s="33"/>
      <c r="H37" s="19"/>
      <c r="I37" s="20" t="s">
        <v>88</v>
      </c>
      <c r="J37" s="15" t="str">
        <f t="shared" si="1"/>
        <v>homePhone</v>
      </c>
      <c r="K37" s="38" t="str">
        <f t="shared" si="2"/>
        <v>@Column(name = "homePhone")
	private String homePhone; // Điện thoại nhà riêng</v>
      </c>
      <c r="L37" s="38" t="str">
        <f t="shared" si="3"/>
        <v>private String homePhone; // Điện thoại nhà riêng</v>
      </c>
    </row>
    <row r="38" spans="2:12" ht="28.8" x14ac:dyDescent="0.3">
      <c r="B38" s="31">
        <f t="shared" si="4"/>
        <v>34</v>
      </c>
      <c r="C38" s="25"/>
      <c r="D38" s="19" t="s">
        <v>113</v>
      </c>
      <c r="E38" s="19" t="s">
        <v>8</v>
      </c>
      <c r="F38" s="19">
        <v>50</v>
      </c>
      <c r="G38" s="33"/>
      <c r="H38" s="19"/>
      <c r="I38" s="20" t="s">
        <v>89</v>
      </c>
      <c r="J38" s="15" t="str">
        <f t="shared" si="1"/>
        <v>mobilePhone</v>
      </c>
      <c r="K38" s="38" t="str">
        <f t="shared" si="2"/>
        <v>@Column(name = "mobilePhone")
	private String mobilePhone; // Điện thoại di động</v>
      </c>
      <c r="L38" s="38" t="str">
        <f t="shared" si="3"/>
        <v>private String mobilePhone; // Điện thoại di động</v>
      </c>
    </row>
    <row r="39" spans="2:12" ht="28.8" x14ac:dyDescent="0.3">
      <c r="B39" s="31">
        <f t="shared" si="4"/>
        <v>35</v>
      </c>
      <c r="C39" s="25"/>
      <c r="D39" s="19" t="s">
        <v>104</v>
      </c>
      <c r="E39" s="19" t="s">
        <v>8</v>
      </c>
      <c r="F39" s="19">
        <v>50</v>
      </c>
      <c r="G39" s="33"/>
      <c r="H39" s="19"/>
      <c r="I39" s="20" t="s">
        <v>90</v>
      </c>
      <c r="J39" s="15" t="str">
        <f t="shared" si="1"/>
        <v>email</v>
      </c>
      <c r="K39" s="38" t="str">
        <f t="shared" si="2"/>
        <v>@Column(name = "email")
	private String email; // Email BVB</v>
      </c>
      <c r="L39" s="38" t="str">
        <f t="shared" si="3"/>
        <v>private String email; // Email BVB</v>
      </c>
    </row>
    <row r="40" spans="2:12" ht="28.8" x14ac:dyDescent="0.3">
      <c r="B40" s="31">
        <f t="shared" si="4"/>
        <v>36</v>
      </c>
      <c r="C40" s="25"/>
      <c r="D40" s="19" t="s">
        <v>103</v>
      </c>
      <c r="E40" s="19" t="s">
        <v>8</v>
      </c>
      <c r="F40" s="19">
        <v>50</v>
      </c>
      <c r="G40" s="33"/>
      <c r="H40" s="19"/>
      <c r="I40" s="20" t="s">
        <v>91</v>
      </c>
      <c r="J40" s="15" t="str">
        <f t="shared" si="1"/>
        <v>emailPrivate</v>
      </c>
      <c r="K40" s="38" t="str">
        <f t="shared" si="2"/>
        <v>@Column(name = "emailPrivate")
	private String emailPrivate; // Email cá nhân</v>
      </c>
      <c r="L40" s="38" t="str">
        <f t="shared" si="3"/>
        <v>private String emailPrivate; // Email cá nhân</v>
      </c>
    </row>
    <row r="41" spans="2:12" ht="43.2" x14ac:dyDescent="0.3">
      <c r="B41" s="31">
        <f t="shared" si="4"/>
        <v>37</v>
      </c>
      <c r="C41" s="25"/>
      <c r="D41" s="19" t="s">
        <v>102</v>
      </c>
      <c r="E41" s="19" t="s">
        <v>8</v>
      </c>
      <c r="F41" s="19">
        <v>50</v>
      </c>
      <c r="G41" s="33"/>
      <c r="H41" s="19"/>
      <c r="I41" s="20" t="s">
        <v>92</v>
      </c>
      <c r="J41" s="15" t="str">
        <f t="shared" si="1"/>
        <v>maritalStatus</v>
      </c>
      <c r="K41" s="38" t="str">
        <f t="shared" si="2"/>
        <v>@Column(name = "maritalStatus")
	private String maritalStatus; // Tình trạng hôn nhân (Độc thân/Có gđ/…)</v>
      </c>
      <c r="L41" s="38" t="str">
        <f t="shared" si="3"/>
        <v>private String maritalStatus; // Tình trạng hôn nhân (Độc thân/Có gđ/…)</v>
      </c>
    </row>
    <row r="42" spans="2:12" ht="43.2" x14ac:dyDescent="0.3">
      <c r="B42" s="31">
        <f t="shared" si="4"/>
        <v>38</v>
      </c>
      <c r="C42" s="25"/>
      <c r="D42" s="19" t="s">
        <v>106</v>
      </c>
      <c r="E42" s="19" t="s">
        <v>8</v>
      </c>
      <c r="F42" s="19">
        <v>50</v>
      </c>
      <c r="G42" s="33"/>
      <c r="H42" s="19"/>
      <c r="I42" s="20" t="s">
        <v>93</v>
      </c>
      <c r="J42" s="15" t="str">
        <f t="shared" si="1"/>
        <v>contactAddress</v>
      </c>
      <c r="K42" s="38" t="str">
        <f t="shared" si="2"/>
        <v>@Column(name = "contactAddress")
	private String contactAddress; // Thông tin liên hệ khi cần</v>
      </c>
      <c r="L42" s="38" t="str">
        <f t="shared" si="3"/>
        <v>private String contactAddress; // Thông tin liên hệ khi cần</v>
      </c>
    </row>
    <row r="43" spans="2:12" ht="43.2" x14ac:dyDescent="0.3">
      <c r="B43" s="31">
        <f t="shared" si="4"/>
        <v>39</v>
      </c>
      <c r="C43" s="25"/>
      <c r="D43" s="19" t="s">
        <v>107</v>
      </c>
      <c r="E43" s="19" t="s">
        <v>8</v>
      </c>
      <c r="F43" s="19">
        <v>50</v>
      </c>
      <c r="G43" s="33"/>
      <c r="H43" s="19"/>
      <c r="I43" s="20" t="s">
        <v>94</v>
      </c>
      <c r="J43" s="15" t="str">
        <f t="shared" si="1"/>
        <v>contactPhone</v>
      </c>
      <c r="K43" s="38" t="str">
        <f t="shared" si="2"/>
        <v>@Column(name = "contactPhone")
	private String contactPhone; // Số điện thoại liên hệ khi cần</v>
      </c>
      <c r="L43" s="38" t="str">
        <f t="shared" si="3"/>
        <v>private String contactPhone; // Số điện thoại liên hệ khi cần</v>
      </c>
    </row>
    <row r="44" spans="2:12" ht="43.2" x14ac:dyDescent="0.3">
      <c r="B44" s="31">
        <f t="shared" si="4"/>
        <v>40</v>
      </c>
      <c r="C44" s="25"/>
      <c r="D44" s="19" t="s">
        <v>108</v>
      </c>
      <c r="E44" s="19" t="s">
        <v>14</v>
      </c>
      <c r="F44" s="19"/>
      <c r="G44" s="33"/>
      <c r="H44" s="19"/>
      <c r="I44" s="20" t="s">
        <v>95</v>
      </c>
      <c r="J44" s="15" t="str">
        <f t="shared" si="1"/>
        <v>probationaryDontractDate</v>
      </c>
      <c r="K44" s="38" t="str">
        <f t="shared" si="2"/>
        <v>@Column(name = "probationaryDontractDate")
	private TimeStamp probationaryDontractDate; // Ngày vào ngân hàng (Ngày quyết định tuyển dụng đầu tiên)</v>
      </c>
      <c r="L44" s="38" t="str">
        <f t="shared" si="3"/>
        <v>private TimeStamp probationaryDontractDate; // Ngày vào ngân hàng (Ngày quyết định tuyển dụng đầu tiên)</v>
      </c>
    </row>
    <row r="45" spans="2:12" ht="43.2" x14ac:dyDescent="0.3">
      <c r="B45" s="31">
        <f t="shared" si="4"/>
        <v>41</v>
      </c>
      <c r="C45" s="25"/>
      <c r="D45" s="19" t="s">
        <v>109</v>
      </c>
      <c r="E45" s="19" t="s">
        <v>14</v>
      </c>
      <c r="F45" s="19"/>
      <c r="G45" s="33"/>
      <c r="H45" s="19"/>
      <c r="I45" s="20" t="s">
        <v>96</v>
      </c>
      <c r="J45" s="15" t="str">
        <f t="shared" si="1"/>
        <v>officialContractDate</v>
      </c>
      <c r="K45" s="38" t="str">
        <f t="shared" si="2"/>
        <v>@Column(name = "officialContractDate")
	private TimeStamp officialContractDate; // Ngày hợp đồng chính thức</v>
      </c>
      <c r="L45" s="38" t="str">
        <f t="shared" si="3"/>
        <v>private TimeStamp officialContractDate; // Ngày hợp đồng chính thức</v>
      </c>
    </row>
    <row r="46" spans="2:12" ht="43.2" x14ac:dyDescent="0.3">
      <c r="B46" s="31">
        <f t="shared" si="4"/>
        <v>42</v>
      </c>
      <c r="C46" s="25"/>
      <c r="D46" s="19" t="s">
        <v>110</v>
      </c>
      <c r="E46" s="19" t="s">
        <v>14</v>
      </c>
      <c r="F46" s="19"/>
      <c r="G46" s="33"/>
      <c r="H46" s="19"/>
      <c r="I46" s="20" t="s">
        <v>97</v>
      </c>
      <c r="J46" s="15" t="str">
        <f t="shared" si="1"/>
        <v>positionDate</v>
      </c>
      <c r="K46" s="38" t="str">
        <f t="shared" si="2"/>
        <v>@Column(name = "positionDate")
	private TimeStamp positionDate; // Ngày bổ nhiệm chức danh hiện tại.</v>
      </c>
      <c r="L46" s="38" t="str">
        <f t="shared" si="3"/>
        <v>private TimeStamp positionDate; // Ngày bổ nhiệm chức danh hiện tại.</v>
      </c>
    </row>
    <row r="47" spans="2:12" ht="28.8" x14ac:dyDescent="0.3">
      <c r="B47" s="31">
        <f t="shared" si="4"/>
        <v>43</v>
      </c>
      <c r="C47" s="25"/>
      <c r="D47" s="19" t="s">
        <v>251</v>
      </c>
      <c r="E47" s="19" t="s">
        <v>8</v>
      </c>
      <c r="F47" s="19">
        <v>50</v>
      </c>
      <c r="G47" s="33"/>
      <c r="H47" s="19"/>
      <c r="I47" s="20" t="s">
        <v>122</v>
      </c>
      <c r="J47" s="15" t="str">
        <f t="shared" si="1"/>
        <v>academicLevel</v>
      </c>
      <c r="K47" s="38" t="str">
        <f t="shared" si="2"/>
        <v>@Column(name = "academicLevel")
	private String academicLevel; // Trình độ học vấn</v>
      </c>
      <c r="L47" s="38" t="str">
        <f t="shared" si="3"/>
        <v>private String academicLevel; // Trình độ học vấn</v>
      </c>
    </row>
    <row r="48" spans="2:12" ht="28.8" x14ac:dyDescent="0.3">
      <c r="B48" s="31">
        <f t="shared" si="4"/>
        <v>44</v>
      </c>
      <c r="C48" s="25"/>
      <c r="D48" s="19" t="s">
        <v>124</v>
      </c>
      <c r="E48" s="19" t="s">
        <v>8</v>
      </c>
      <c r="F48" s="19">
        <v>50</v>
      </c>
      <c r="G48" s="33"/>
      <c r="H48" s="19"/>
      <c r="I48" s="20" t="s">
        <v>123</v>
      </c>
      <c r="J48" s="15" t="str">
        <f t="shared" si="1"/>
        <v>foreignLanguage</v>
      </c>
      <c r="K48" s="38" t="str">
        <f t="shared" si="2"/>
        <v>@Column(name = "foreignLanguage")
	private String foreignLanguage; // Trình độ ngoại ngữ</v>
      </c>
      <c r="L48" s="38" t="str">
        <f t="shared" si="3"/>
        <v>private String foreignLanguage; // Trình độ ngoại ngữ</v>
      </c>
    </row>
    <row r="49" spans="2:12" ht="28.8" x14ac:dyDescent="0.3">
      <c r="B49" s="31">
        <f t="shared" si="4"/>
        <v>45</v>
      </c>
      <c r="C49" s="25" t="s">
        <v>21</v>
      </c>
      <c r="D49" s="19" t="s">
        <v>126</v>
      </c>
      <c r="E49" s="19" t="s">
        <v>8</v>
      </c>
      <c r="F49" s="19">
        <v>50</v>
      </c>
      <c r="G49" s="33"/>
      <c r="H49" s="19"/>
      <c r="I49" s="20" t="s">
        <v>98</v>
      </c>
      <c r="J49" s="15" t="str">
        <f t="shared" si="1"/>
        <v>nationalityCode</v>
      </c>
      <c r="K49" s="38" t="str">
        <f t="shared" si="2"/>
        <v>@Column(name = "nationalityCode")
	private String nationalityCode; // Quốc tịch</v>
      </c>
      <c r="L49" s="38" t="str">
        <f t="shared" si="3"/>
        <v>private String nationalityCode; // Quốc tịch</v>
      </c>
    </row>
    <row r="50" spans="2:12" ht="28.8" x14ac:dyDescent="0.3">
      <c r="B50" s="31">
        <f t="shared" si="4"/>
        <v>46</v>
      </c>
      <c r="C50" s="25"/>
      <c r="D50" s="19" t="s">
        <v>6</v>
      </c>
      <c r="E50" s="19" t="s">
        <v>8</v>
      </c>
      <c r="F50" s="19">
        <v>200</v>
      </c>
      <c r="G50" s="33"/>
      <c r="H50" s="19"/>
      <c r="I50" s="20"/>
      <c r="J50" s="15" t="str">
        <f t="shared" si="1"/>
        <v>description</v>
      </c>
      <c r="K50" s="38" t="str">
        <f t="shared" si="2"/>
        <v xml:space="preserve">@Column(name = "description")
	private String description; // </v>
      </c>
      <c r="L50" s="38" t="str">
        <f t="shared" si="3"/>
        <v xml:space="preserve">private String description; // </v>
      </c>
    </row>
    <row r="51" spans="2:12" ht="28.8" x14ac:dyDescent="0.3">
      <c r="B51" s="31">
        <f t="shared" si="4"/>
        <v>47</v>
      </c>
      <c r="C51" s="25"/>
      <c r="D51" s="19" t="s">
        <v>12</v>
      </c>
      <c r="E51" s="19" t="s">
        <v>8</v>
      </c>
      <c r="F51" s="19">
        <v>50</v>
      </c>
      <c r="G51" s="33"/>
      <c r="H51" s="19"/>
      <c r="I51" s="20"/>
      <c r="J51" s="15" t="str">
        <f t="shared" si="1"/>
        <v>createdBy</v>
      </c>
      <c r="K51" s="38" t="str">
        <f t="shared" si="2"/>
        <v xml:space="preserve">@Column(name = "createdBy")
	private String createdBy; // </v>
      </c>
      <c r="L51" s="38" t="str">
        <f t="shared" si="3"/>
        <v xml:space="preserve">private String createdBy; // </v>
      </c>
    </row>
    <row r="52" spans="2:12" ht="28.8" x14ac:dyDescent="0.3">
      <c r="B52" s="31">
        <f t="shared" si="4"/>
        <v>48</v>
      </c>
      <c r="C52" s="25"/>
      <c r="D52" s="19" t="s">
        <v>13</v>
      </c>
      <c r="E52" s="19" t="s">
        <v>14</v>
      </c>
      <c r="F52" s="19"/>
      <c r="G52" s="33"/>
      <c r="H52" s="19"/>
      <c r="I52" s="20"/>
      <c r="J52" s="15" t="str">
        <f t="shared" si="1"/>
        <v>createdDate</v>
      </c>
      <c r="K52" s="38" t="str">
        <f t="shared" si="2"/>
        <v xml:space="preserve">@Column(name = "createdDate")
	private TimeStamp createdDate; // </v>
      </c>
      <c r="L52" s="38" t="str">
        <f t="shared" si="3"/>
        <v xml:space="preserve">private TimeStamp createdDate; // </v>
      </c>
    </row>
    <row r="53" spans="2:12" ht="28.8" x14ac:dyDescent="0.3">
      <c r="B53" s="31">
        <f t="shared" si="4"/>
        <v>49</v>
      </c>
      <c r="C53" s="25"/>
      <c r="D53" s="19" t="s">
        <v>15</v>
      </c>
      <c r="E53" s="19" t="s">
        <v>8</v>
      </c>
      <c r="F53" s="19">
        <v>50</v>
      </c>
      <c r="G53" s="33"/>
      <c r="H53" s="19"/>
      <c r="I53" s="20"/>
      <c r="J53" s="15" t="str">
        <f t="shared" si="1"/>
        <v>modifiedBy</v>
      </c>
      <c r="K53" s="38" t="str">
        <f t="shared" si="2"/>
        <v xml:space="preserve">@Column(name = "modifiedBy")
	private String modifiedBy; // </v>
      </c>
      <c r="L53" s="38" t="str">
        <f t="shared" si="3"/>
        <v xml:space="preserve">private String modifiedBy; // </v>
      </c>
    </row>
    <row r="54" spans="2:12" ht="29.4" thickBot="1" x14ac:dyDescent="0.35">
      <c r="B54" s="32">
        <f t="shared" si="4"/>
        <v>50</v>
      </c>
      <c r="C54" s="26"/>
      <c r="D54" s="23" t="s">
        <v>16</v>
      </c>
      <c r="E54" s="23" t="s">
        <v>14</v>
      </c>
      <c r="F54" s="23"/>
      <c r="G54" s="35"/>
      <c r="H54" s="23"/>
      <c r="I54" s="24"/>
      <c r="J54" s="15" t="str">
        <f t="shared" si="1"/>
        <v>modifiedDate</v>
      </c>
      <c r="K54" s="38" t="str">
        <f t="shared" si="2"/>
        <v xml:space="preserve">@Column(name = "modifiedDate")
	private TimeStamp modifiedDate; // </v>
      </c>
      <c r="L54" s="38" t="str">
        <f t="shared" si="3"/>
        <v xml:space="preserve">private TimeStamp modifiedDate; // </v>
      </c>
    </row>
    <row r="55" spans="2:12" x14ac:dyDescent="0.3">
      <c r="B55" s="39" t="s">
        <v>289</v>
      </c>
      <c r="C55" s="40"/>
      <c r="D55" s="40"/>
      <c r="E55" s="40"/>
      <c r="F55" s="40"/>
      <c r="G55" s="40"/>
      <c r="H55" s="40"/>
      <c r="I55" s="41"/>
      <c r="K55" s="38"/>
      <c r="L55" s="38"/>
    </row>
    <row r="56" spans="2:12" ht="28.8" x14ac:dyDescent="0.3">
      <c r="B56" s="31">
        <f>ROW()-5</f>
        <v>51</v>
      </c>
      <c r="C56" s="25"/>
      <c r="D56" s="19" t="s">
        <v>197</v>
      </c>
      <c r="E56" s="19" t="s">
        <v>8</v>
      </c>
      <c r="F56" s="19">
        <v>50</v>
      </c>
      <c r="G56" s="33"/>
      <c r="H56" s="19"/>
      <c r="I56" s="20" t="s">
        <v>165</v>
      </c>
      <c r="J56" s="15" t="str">
        <f t="shared" si="1"/>
        <v>recruitmentSource</v>
      </c>
      <c r="K56" s="38" t="str">
        <f t="shared" si="2"/>
        <v>@Column(name = "recruitmentSource")
	private String recruitmentSource; // Nguồn tuyển dụng</v>
      </c>
      <c r="L56" s="38" t="str">
        <f t="shared" si="3"/>
        <v>private String recruitmentSource; // Nguồn tuyển dụng</v>
      </c>
    </row>
    <row r="57" spans="2:12" ht="28.8" x14ac:dyDescent="0.3">
      <c r="B57" s="31">
        <f t="shared" ref="B57:B59" si="5">ROW()-5</f>
        <v>52</v>
      </c>
      <c r="C57" s="25"/>
      <c r="D57" s="19" t="s">
        <v>196</v>
      </c>
      <c r="E57" s="19" t="s">
        <v>14</v>
      </c>
      <c r="F57" s="19"/>
      <c r="G57" s="33"/>
      <c r="H57" s="19"/>
      <c r="I57" s="20" t="s">
        <v>166</v>
      </c>
      <c r="J57" s="15" t="str">
        <f t="shared" si="1"/>
        <v>interviewDate</v>
      </c>
      <c r="K57" s="38" t="str">
        <f t="shared" si="2"/>
        <v>@Column(name = "interviewDate")
	private TimeStamp interviewDate; // Ngày phỏng vấn</v>
      </c>
      <c r="L57" s="38" t="str">
        <f t="shared" si="3"/>
        <v>private TimeStamp interviewDate; // Ngày phỏng vấn</v>
      </c>
    </row>
    <row r="58" spans="2:12" ht="43.2" x14ac:dyDescent="0.3">
      <c r="B58" s="31">
        <f>ROW()-5</f>
        <v>53</v>
      </c>
      <c r="C58" s="25"/>
      <c r="D58" s="19" t="s">
        <v>198</v>
      </c>
      <c r="E58" s="19" t="s">
        <v>8</v>
      </c>
      <c r="F58" s="19">
        <v>50</v>
      </c>
      <c r="G58" s="33"/>
      <c r="H58" s="19"/>
      <c r="I58" s="20" t="s">
        <v>167</v>
      </c>
      <c r="J58" s="15" t="str">
        <f t="shared" si="1"/>
        <v>recruitmentMinutes</v>
      </c>
      <c r="K58" s="38" t="str">
        <f t="shared" si="2"/>
        <v>@Column(name = "recruitmentMinutes")
	private String recruitmentMinutes; // Biên bản tuyển dụng số</v>
      </c>
      <c r="L58" s="38" t="str">
        <f t="shared" si="3"/>
        <v>private String recruitmentMinutes; // Biên bản tuyển dụng số</v>
      </c>
    </row>
    <row r="59" spans="2:12" ht="43.2" x14ac:dyDescent="0.3">
      <c r="B59" s="31">
        <f t="shared" si="5"/>
        <v>54</v>
      </c>
      <c r="C59" s="25"/>
      <c r="D59" s="19" t="s">
        <v>199</v>
      </c>
      <c r="E59" s="19" t="s">
        <v>8</v>
      </c>
      <c r="F59" s="19">
        <v>50</v>
      </c>
      <c r="G59" s="33"/>
      <c r="H59" s="19"/>
      <c r="I59" s="20" t="s">
        <v>168</v>
      </c>
      <c r="J59" s="15" t="str">
        <f t="shared" si="1"/>
        <v>recruitmentProposal</v>
      </c>
      <c r="K59" s="38" t="str">
        <f t="shared" si="2"/>
        <v>@Column(name = "recruitmentProposal")
	private String recruitmentProposal; // Đề nghị tuyển dụng số</v>
      </c>
      <c r="L59" s="38" t="str">
        <f t="shared" si="3"/>
        <v>private String recruitmentProposal; // Đề nghị tuyển dụng số</v>
      </c>
    </row>
    <row r="60" spans="2:12" ht="43.2" x14ac:dyDescent="0.3">
      <c r="B60" s="31">
        <f>ROW()-5</f>
        <v>55</v>
      </c>
      <c r="C60" s="25"/>
      <c r="D60" s="19" t="s">
        <v>200</v>
      </c>
      <c r="E60" s="19" t="s">
        <v>8</v>
      </c>
      <c r="F60" s="19">
        <v>50</v>
      </c>
      <c r="G60" s="33"/>
      <c r="H60" s="19"/>
      <c r="I60" s="20" t="s">
        <v>169</v>
      </c>
      <c r="J60" s="15" t="str">
        <f t="shared" si="1"/>
        <v>referName</v>
      </c>
      <c r="K60" s="38" t="str">
        <f t="shared" si="2"/>
        <v>@Column(name = "referName")
	private String referName; // Thông tin tham khảo - Họ tên</v>
      </c>
      <c r="L60" s="38" t="str">
        <f t="shared" si="3"/>
        <v>private String referName; // Thông tin tham khảo - Họ tên</v>
      </c>
    </row>
    <row r="61" spans="2:12" ht="43.2" x14ac:dyDescent="0.3">
      <c r="B61" s="31">
        <f t="shared" ref="B61" si="6">ROW()-5</f>
        <v>56</v>
      </c>
      <c r="C61" s="25"/>
      <c r="D61" s="19" t="s">
        <v>201</v>
      </c>
      <c r="E61" s="19" t="s">
        <v>8</v>
      </c>
      <c r="F61" s="19">
        <v>50</v>
      </c>
      <c r="G61" s="33"/>
      <c r="H61" s="19"/>
      <c r="I61" s="20" t="s">
        <v>170</v>
      </c>
      <c r="J61" s="15" t="str">
        <f t="shared" si="1"/>
        <v>referPosition</v>
      </c>
      <c r="K61" s="38" t="str">
        <f t="shared" si="2"/>
        <v>@Column(name = "referPosition")
	private String referPosition; // Thông tin tham khảo - Chức vụ</v>
      </c>
      <c r="L61" s="38" t="str">
        <f t="shared" si="3"/>
        <v>private String referPosition; // Thông tin tham khảo - Chức vụ</v>
      </c>
    </row>
    <row r="62" spans="2:12" ht="43.2" x14ac:dyDescent="0.3">
      <c r="B62" s="31">
        <f>ROW()-5</f>
        <v>57</v>
      </c>
      <c r="C62" s="25"/>
      <c r="D62" s="19" t="s">
        <v>202</v>
      </c>
      <c r="E62" s="19" t="s">
        <v>8</v>
      </c>
      <c r="F62" s="19">
        <v>50</v>
      </c>
      <c r="G62" s="33"/>
      <c r="H62" s="19"/>
      <c r="I62" s="20" t="s">
        <v>171</v>
      </c>
      <c r="J62" s="15" t="str">
        <f t="shared" si="1"/>
        <v>referWorkUnit</v>
      </c>
      <c r="K62" s="38" t="str">
        <f t="shared" si="2"/>
        <v>@Column(name = "referWorkUnit")
	private String referWorkUnit; // Thông tin tham khảo - Đơn vị công tác</v>
      </c>
      <c r="L62" s="38" t="str">
        <f t="shared" si="3"/>
        <v>private String referWorkUnit; // Thông tin tham khảo - Đơn vị công tác</v>
      </c>
    </row>
    <row r="63" spans="2:12" ht="43.2" x14ac:dyDescent="0.3">
      <c r="B63" s="31">
        <f t="shared" ref="B63:B75" si="7">ROW()-5</f>
        <v>58</v>
      </c>
      <c r="C63" s="25"/>
      <c r="D63" s="19" t="s">
        <v>205</v>
      </c>
      <c r="E63" s="19" t="s">
        <v>8</v>
      </c>
      <c r="F63" s="19">
        <v>50</v>
      </c>
      <c r="G63" s="33"/>
      <c r="H63" s="19"/>
      <c r="I63" s="20" t="s">
        <v>172</v>
      </c>
      <c r="J63" s="15" t="str">
        <f t="shared" si="1"/>
        <v>referRelationShip</v>
      </c>
      <c r="K63" s="38" t="str">
        <f t="shared" si="2"/>
        <v>@Column(name = "referRelationShip")
	private String referRelationShip; // Thông tin tham khảo - Mối quan hệ</v>
      </c>
      <c r="L63" s="38" t="str">
        <f t="shared" si="3"/>
        <v>private String referRelationShip; // Thông tin tham khảo - Mối quan hệ</v>
      </c>
    </row>
    <row r="64" spans="2:12" ht="43.2" x14ac:dyDescent="0.3">
      <c r="B64" s="31">
        <f t="shared" si="7"/>
        <v>59</v>
      </c>
      <c r="C64" s="25"/>
      <c r="D64" s="19" t="s">
        <v>206</v>
      </c>
      <c r="E64" s="19" t="s">
        <v>8</v>
      </c>
      <c r="F64" s="19">
        <v>50</v>
      </c>
      <c r="G64" s="33"/>
      <c r="H64" s="19"/>
      <c r="I64" s="20" t="s">
        <v>173</v>
      </c>
      <c r="J64" s="15" t="str">
        <f t="shared" si="1"/>
        <v>referMobile</v>
      </c>
      <c r="K64" s="38" t="str">
        <f t="shared" si="2"/>
        <v>@Column(name = "referMobile")
	private String referMobile; // Thông tin tham khảo -  Mobile</v>
      </c>
      <c r="L64" s="38" t="str">
        <f t="shared" si="3"/>
        <v>private String referMobile; // Thông tin tham khảo -  Mobile</v>
      </c>
    </row>
    <row r="65" spans="2:12" ht="43.2" x14ac:dyDescent="0.3">
      <c r="B65" s="31">
        <f t="shared" si="7"/>
        <v>60</v>
      </c>
      <c r="C65" s="25"/>
      <c r="D65" s="19" t="s">
        <v>207</v>
      </c>
      <c r="E65" s="19" t="s">
        <v>8</v>
      </c>
      <c r="F65" s="19">
        <v>50</v>
      </c>
      <c r="G65" s="33"/>
      <c r="H65" s="19"/>
      <c r="I65" s="20" t="s">
        <v>174</v>
      </c>
      <c r="J65" s="15" t="str">
        <f t="shared" si="1"/>
        <v>referEmail</v>
      </c>
      <c r="K65" s="38" t="str">
        <f t="shared" si="2"/>
        <v>@Column(name = "referEmail")
	private String referEmail; // Thông tin tham khảo -  Email</v>
      </c>
      <c r="L65" s="38" t="str">
        <f t="shared" si="3"/>
        <v>private String referEmail; // Thông tin tham khảo -  Email</v>
      </c>
    </row>
    <row r="66" spans="2:12" ht="43.2" x14ac:dyDescent="0.3">
      <c r="B66" s="31">
        <f t="shared" si="7"/>
        <v>61</v>
      </c>
      <c r="C66" s="25"/>
      <c r="D66" s="19" t="s">
        <v>208</v>
      </c>
      <c r="E66" s="19" t="s">
        <v>8</v>
      </c>
      <c r="F66" s="19">
        <v>200</v>
      </c>
      <c r="G66" s="33"/>
      <c r="H66" s="19"/>
      <c r="I66" s="20" t="s">
        <v>182</v>
      </c>
      <c r="J66" s="15" t="str">
        <f t="shared" si="1"/>
        <v>referDescription</v>
      </c>
      <c r="K66" s="38" t="str">
        <f t="shared" si="2"/>
        <v>@Column(name = "referDescription")
	private String referDescription; // Thông tin tham khảo -  Ghi chú thêm</v>
      </c>
      <c r="L66" s="38" t="str">
        <f t="shared" si="3"/>
        <v>private String referDescription; // Thông tin tham khảo -  Ghi chú thêm</v>
      </c>
    </row>
    <row r="67" spans="2:12" ht="43.2" x14ac:dyDescent="0.3">
      <c r="B67" s="31">
        <f t="shared" si="7"/>
        <v>62</v>
      </c>
      <c r="C67" s="25"/>
      <c r="D67" s="19" t="s">
        <v>211</v>
      </c>
      <c r="E67" s="19" t="s">
        <v>8</v>
      </c>
      <c r="F67" s="19">
        <v>50</v>
      </c>
      <c r="G67" s="33"/>
      <c r="H67" s="19"/>
      <c r="I67" s="20" t="s">
        <v>175</v>
      </c>
      <c r="J67" s="15" t="str">
        <f t="shared" si="1"/>
        <v>referOrganName</v>
      </c>
      <c r="K67" s="38" t="str">
        <f t="shared" si="2"/>
        <v>@Column(name = "referOrganName")
	private String referOrganName; // Người thân bạn bè BVB - Họ tên</v>
      </c>
      <c r="L67" s="38" t="str">
        <f t="shared" si="3"/>
        <v>private String referOrganName; // Người thân bạn bè BVB - Họ tên</v>
      </c>
    </row>
    <row r="68" spans="2:12" ht="43.2" x14ac:dyDescent="0.3">
      <c r="B68" s="31">
        <f t="shared" si="7"/>
        <v>63</v>
      </c>
      <c r="C68" s="25"/>
      <c r="D68" s="19" t="s">
        <v>212</v>
      </c>
      <c r="E68" s="19" t="s">
        <v>8</v>
      </c>
      <c r="F68" s="19">
        <v>50</v>
      </c>
      <c r="G68" s="33"/>
      <c r="H68" s="19"/>
      <c r="I68" s="20" t="s">
        <v>176</v>
      </c>
      <c r="J68" s="15" t="str">
        <f t="shared" si="1"/>
        <v>referOrganPosition</v>
      </c>
      <c r="K68" s="38" t="str">
        <f t="shared" si="2"/>
        <v>@Column(name = "referOrganPosition")
	private String referOrganPosition; // Người thân bạn bè BVB - Chức vụ</v>
      </c>
      <c r="L68" s="38" t="str">
        <f t="shared" si="3"/>
        <v>private String referOrganPosition; // Người thân bạn bè BVB - Chức vụ</v>
      </c>
    </row>
    <row r="69" spans="2:12" ht="43.2" x14ac:dyDescent="0.3">
      <c r="B69" s="31">
        <f t="shared" si="7"/>
        <v>64</v>
      </c>
      <c r="C69" s="25"/>
      <c r="D69" s="19" t="s">
        <v>213</v>
      </c>
      <c r="E69" s="19" t="s">
        <v>8</v>
      </c>
      <c r="F69" s="19">
        <v>50</v>
      </c>
      <c r="G69" s="33"/>
      <c r="H69" s="19"/>
      <c r="I69" s="20" t="s">
        <v>177</v>
      </c>
      <c r="J69" s="15" t="str">
        <f t="shared" ref="J69:J139" si="8">REPLACE($D69,1,1,LOWER(LEFT($D69)))</f>
        <v>referOrganWorkUnit</v>
      </c>
      <c r="K69" s="38" t="str">
        <f t="shared" ref="K69:K132" si="9">"@Column(name = """&amp;$J69&amp;""")
	private "&amp;$E69&amp;" "&amp;$J69&amp;"; // "&amp;$I69</f>
        <v>@Column(name = "referOrganWorkUnit")
	private String referOrganWorkUnit; // Người thân bạn bè BVB - Đơn vị công tác</v>
      </c>
      <c r="L69" s="38" t="str">
        <f t="shared" ref="L69:L132" si="10">"private "&amp;$E69&amp;" "&amp;$J69&amp;"; // "&amp;$I69</f>
        <v>private String referOrganWorkUnit; // Người thân bạn bè BVB - Đơn vị công tác</v>
      </c>
    </row>
    <row r="70" spans="2:12" ht="43.2" x14ac:dyDescent="0.3">
      <c r="B70" s="31">
        <f t="shared" si="7"/>
        <v>65</v>
      </c>
      <c r="C70" s="25"/>
      <c r="D70" s="19" t="s">
        <v>214</v>
      </c>
      <c r="E70" s="19" t="s">
        <v>8</v>
      </c>
      <c r="F70" s="19">
        <v>50</v>
      </c>
      <c r="G70" s="33"/>
      <c r="H70" s="19"/>
      <c r="I70" s="20" t="s">
        <v>178</v>
      </c>
      <c r="J70" s="15" t="str">
        <f t="shared" si="8"/>
        <v>referOrganRelationShip</v>
      </c>
      <c r="K70" s="38" t="str">
        <f t="shared" si="9"/>
        <v>@Column(name = "referOrganRelationShip")
	private String referOrganRelationShip; // Người thân bạn bè BVB - Mối quan hệ</v>
      </c>
      <c r="L70" s="38" t="str">
        <f t="shared" si="10"/>
        <v>private String referOrganRelationShip; // Người thân bạn bè BVB - Mối quan hệ</v>
      </c>
    </row>
    <row r="71" spans="2:12" ht="43.2" x14ac:dyDescent="0.3">
      <c r="B71" s="31">
        <f t="shared" si="7"/>
        <v>66</v>
      </c>
      <c r="C71" s="25"/>
      <c r="D71" s="19" t="s">
        <v>215</v>
      </c>
      <c r="E71" s="19" t="s">
        <v>8</v>
      </c>
      <c r="F71" s="19">
        <v>50</v>
      </c>
      <c r="G71" s="33"/>
      <c r="H71" s="19"/>
      <c r="I71" s="20" t="s">
        <v>179</v>
      </c>
      <c r="J71" s="15" t="str">
        <f t="shared" si="8"/>
        <v>referOrganMobile</v>
      </c>
      <c r="K71" s="38" t="str">
        <f t="shared" si="9"/>
        <v>@Column(name = "referOrganMobile")
	private String referOrganMobile; // Người thân bạn bè BVB -  Mobile</v>
      </c>
      <c r="L71" s="38" t="str">
        <f t="shared" si="10"/>
        <v>private String referOrganMobile; // Người thân bạn bè BVB -  Mobile</v>
      </c>
    </row>
    <row r="72" spans="2:12" ht="43.2" x14ac:dyDescent="0.3">
      <c r="B72" s="31">
        <f t="shared" si="7"/>
        <v>67</v>
      </c>
      <c r="C72" s="25"/>
      <c r="D72" s="19" t="s">
        <v>216</v>
      </c>
      <c r="E72" s="19" t="s">
        <v>8</v>
      </c>
      <c r="F72" s="19">
        <v>50</v>
      </c>
      <c r="G72" s="33"/>
      <c r="H72" s="19"/>
      <c r="I72" s="20" t="s">
        <v>180</v>
      </c>
      <c r="J72" s="15" t="str">
        <f t="shared" si="8"/>
        <v>referOrganEmail</v>
      </c>
      <c r="K72" s="38" t="str">
        <f t="shared" si="9"/>
        <v>@Column(name = "referOrganEmail")
	private String referOrganEmail; // Người thân bạn bè BVB -  Email</v>
      </c>
      <c r="L72" s="38" t="str">
        <f t="shared" si="10"/>
        <v>private String referOrganEmail; // Người thân bạn bè BVB -  Email</v>
      </c>
    </row>
    <row r="73" spans="2:12" ht="43.2" x14ac:dyDescent="0.3">
      <c r="B73" s="31">
        <f t="shared" si="7"/>
        <v>68</v>
      </c>
      <c r="C73" s="25"/>
      <c r="D73" s="19" t="s">
        <v>217</v>
      </c>
      <c r="E73" s="19" t="s">
        <v>8</v>
      </c>
      <c r="F73" s="19">
        <v>200</v>
      </c>
      <c r="G73" s="33"/>
      <c r="H73" s="19"/>
      <c r="I73" s="20" t="s">
        <v>181</v>
      </c>
      <c r="J73" s="15" t="str">
        <f t="shared" si="8"/>
        <v>referOrganDescription</v>
      </c>
      <c r="K73" s="38" t="str">
        <f t="shared" si="9"/>
        <v>@Column(name = "referOrganDescription")
	private String referOrganDescription; // Người thân bạn bè BVB -  Ghi chú thêm</v>
      </c>
      <c r="L73" s="38" t="str">
        <f t="shared" si="10"/>
        <v>private String referOrganDescription; // Người thân bạn bè BVB -  Ghi chú thêm</v>
      </c>
    </row>
    <row r="74" spans="2:12" ht="43.2" x14ac:dyDescent="0.3">
      <c r="B74" s="31">
        <f t="shared" si="7"/>
        <v>69</v>
      </c>
      <c r="C74" s="25"/>
      <c r="D74" s="19" t="s">
        <v>210</v>
      </c>
      <c r="E74" s="19" t="s">
        <v>8</v>
      </c>
      <c r="F74" s="19">
        <v>200</v>
      </c>
      <c r="G74" s="33"/>
      <c r="H74" s="19"/>
      <c r="I74" s="20" t="s">
        <v>183</v>
      </c>
      <c r="J74" s="15" t="str">
        <f t="shared" si="8"/>
        <v>referOtherLocation</v>
      </c>
      <c r="K74" s="38" t="str">
        <f t="shared" si="9"/>
        <v>@Column(name = "referOtherLocation")
	private String referOtherLocation; // Thông tin tham khảo khác - Vị trí</v>
      </c>
      <c r="L74" s="38" t="str">
        <f t="shared" si="10"/>
        <v>private String referOtherLocation; // Thông tin tham khảo khác - Vị trí</v>
      </c>
    </row>
    <row r="75" spans="2:12" ht="43.2" x14ac:dyDescent="0.3">
      <c r="B75" s="31">
        <f t="shared" si="7"/>
        <v>70</v>
      </c>
      <c r="C75" s="25"/>
      <c r="D75" s="19" t="s">
        <v>209</v>
      </c>
      <c r="E75" s="19" t="s">
        <v>8</v>
      </c>
      <c r="F75" s="19">
        <v>50</v>
      </c>
      <c r="G75" s="33"/>
      <c r="H75" s="19"/>
      <c r="I75" s="20" t="s">
        <v>184</v>
      </c>
      <c r="J75" s="15" t="str">
        <f t="shared" si="8"/>
        <v>referOtherDate</v>
      </c>
      <c r="K75" s="38" t="str">
        <f t="shared" si="9"/>
        <v>@Column(name = "referOtherDate")
	private String referOtherDate; // Thông tin tham khảo khác - Thời gian</v>
      </c>
      <c r="L75" s="38" t="str">
        <f t="shared" si="10"/>
        <v>private String referOtherDate; // Thông tin tham khảo khác - Thời gian</v>
      </c>
    </row>
    <row r="76" spans="2:12" x14ac:dyDescent="0.3">
      <c r="B76" s="39" t="s">
        <v>290</v>
      </c>
      <c r="C76" s="40"/>
      <c r="D76" s="40"/>
      <c r="E76" s="40"/>
      <c r="F76" s="40"/>
      <c r="G76" s="40"/>
      <c r="H76" s="40"/>
      <c r="I76" s="41"/>
      <c r="K76" s="38"/>
      <c r="L76" s="38"/>
    </row>
    <row r="77" spans="2:12" ht="43.2" x14ac:dyDescent="0.3">
      <c r="B77" s="31">
        <f>ROW()-6</f>
        <v>71</v>
      </c>
      <c r="C77" s="25"/>
      <c r="D77" s="19" t="s">
        <v>218</v>
      </c>
      <c r="E77" s="19" t="s">
        <v>14</v>
      </c>
      <c r="F77" s="19"/>
      <c r="G77" s="33"/>
      <c r="H77" s="19"/>
      <c r="I77" s="20" t="s">
        <v>185</v>
      </c>
      <c r="J77" s="15" t="str">
        <f t="shared" si="8"/>
        <v>contractRealDate</v>
      </c>
      <c r="K77" s="38" t="str">
        <f t="shared" si="9"/>
        <v>@Column(name = "contractRealDate")
	private TimeStamp contractRealDate; // Thông tin HĐLĐ ban đầu - Ngày vào thực tế</v>
      </c>
      <c r="L77" s="38" t="str">
        <f t="shared" si="10"/>
        <v>private TimeStamp contractRealDate; // Thông tin HĐLĐ ban đầu - Ngày vào thực tế</v>
      </c>
    </row>
    <row r="78" spans="2:12" ht="43.2" x14ac:dyDescent="0.3">
      <c r="B78" s="31">
        <f t="shared" ref="B78:B82" si="11">ROW()-6</f>
        <v>72</v>
      </c>
      <c r="C78" s="25"/>
      <c r="D78" s="19" t="s">
        <v>219</v>
      </c>
      <c r="E78" s="19" t="s">
        <v>8</v>
      </c>
      <c r="F78" s="19">
        <v>10</v>
      </c>
      <c r="G78" s="33"/>
      <c r="H78" s="19"/>
      <c r="I78" s="20" t="s">
        <v>186</v>
      </c>
      <c r="J78" s="15" t="str">
        <f t="shared" si="8"/>
        <v>contractRealShortDate</v>
      </c>
      <c r="K78" s="38" t="str">
        <f t="shared" si="9"/>
        <v>@Column(name = "contractRealShortDate")
	private String contractRealShortDate; // Thông tin HĐLĐ ban đầu - Tháng/Năm</v>
      </c>
      <c r="L78" s="38" t="str">
        <f t="shared" si="10"/>
        <v>private String contractRealShortDate; // Thông tin HĐLĐ ban đầu - Tháng/Năm</v>
      </c>
    </row>
    <row r="79" spans="2:12" ht="57.6" x14ac:dyDescent="0.3">
      <c r="B79" s="31">
        <f t="shared" si="11"/>
        <v>73</v>
      </c>
      <c r="C79" s="25"/>
      <c r="D79" s="19" t="s">
        <v>220</v>
      </c>
      <c r="E79" s="19" t="s">
        <v>20</v>
      </c>
      <c r="F79" s="19"/>
      <c r="G79" s="33"/>
      <c r="H79" s="19"/>
      <c r="I79" s="20" t="s">
        <v>225</v>
      </c>
      <c r="J79" s="15" t="str">
        <f t="shared" si="8"/>
        <v>contractType</v>
      </c>
      <c r="K79" s="38" t="str">
        <f t="shared" si="9"/>
        <v>@Column(name = "contractType")
	private int contractType; // Thông tin HĐLĐ ban đầu - Loại hợp đồng (=1:Học việc;=2:thử việc;=3:chính thức;=99:Other)</v>
      </c>
      <c r="L79" s="38" t="str">
        <f t="shared" si="10"/>
        <v>private int contractType; // Thông tin HĐLĐ ban đầu - Loại hợp đồng (=1:Học việc;=2:thử việc;=3:chính thức;=99:Other)</v>
      </c>
    </row>
    <row r="80" spans="2:12" ht="43.2" x14ac:dyDescent="0.3">
      <c r="B80" s="31">
        <f t="shared" si="11"/>
        <v>74</v>
      </c>
      <c r="C80" s="25"/>
      <c r="D80" s="19" t="s">
        <v>221</v>
      </c>
      <c r="E80" s="19" t="s">
        <v>14</v>
      </c>
      <c r="F80" s="19"/>
      <c r="G80" s="33"/>
      <c r="H80" s="19"/>
      <c r="I80" s="20" t="s">
        <v>187</v>
      </c>
      <c r="J80" s="15" t="str">
        <f t="shared" si="8"/>
        <v>contractDurationDate</v>
      </c>
      <c r="K80" s="38" t="str">
        <f t="shared" si="9"/>
        <v>@Column(name = "contractDurationDate")
	private TimeStamp contractDurationDate; // Thông tin HĐLĐ ban đầu - Thời hạn hợp đồng</v>
      </c>
      <c r="L80" s="38" t="str">
        <f t="shared" si="10"/>
        <v>private TimeStamp contractDurationDate; // Thông tin HĐLĐ ban đầu - Thời hạn hợp đồng</v>
      </c>
    </row>
    <row r="81" spans="2:12" ht="43.2" x14ac:dyDescent="0.3">
      <c r="B81" s="31">
        <f t="shared" si="11"/>
        <v>75</v>
      </c>
      <c r="C81" s="25"/>
      <c r="D81" s="19" t="s">
        <v>223</v>
      </c>
      <c r="E81" s="19" t="s">
        <v>14</v>
      </c>
      <c r="F81" s="19"/>
      <c r="G81" s="33"/>
      <c r="H81" s="19"/>
      <c r="I81" s="20" t="s">
        <v>222</v>
      </c>
      <c r="J81" s="15" t="str">
        <f t="shared" si="8"/>
        <v>contractBeginDate</v>
      </c>
      <c r="K81" s="38" t="str">
        <f t="shared" si="9"/>
        <v>@Column(name = "contractBeginDate")
	private TimeStamp contractBeginDate; // Thông tin HĐLĐ ban đầu - HĐLĐ: Ngày bắt đầu</v>
      </c>
      <c r="L81" s="38" t="str">
        <f t="shared" si="10"/>
        <v>private TimeStamp contractBeginDate; // Thông tin HĐLĐ ban đầu - HĐLĐ: Ngày bắt đầu</v>
      </c>
    </row>
    <row r="82" spans="2:12" ht="43.2" x14ac:dyDescent="0.3">
      <c r="B82" s="31">
        <f t="shared" si="11"/>
        <v>76</v>
      </c>
      <c r="C82" s="25"/>
      <c r="D82" s="19" t="s">
        <v>224</v>
      </c>
      <c r="E82" s="19" t="s">
        <v>14</v>
      </c>
      <c r="F82" s="19"/>
      <c r="G82" s="33"/>
      <c r="H82" s="19"/>
      <c r="I82" s="20" t="s">
        <v>188</v>
      </c>
      <c r="J82" s="15" t="str">
        <f t="shared" si="8"/>
        <v>contractEndDate</v>
      </c>
      <c r="K82" s="38" t="str">
        <f t="shared" si="9"/>
        <v>@Column(name = "contractEndDate")
	private TimeStamp contractEndDate; // Thông tin HĐLĐ ban đầu - HĐLĐ: Ngày kết thúc</v>
      </c>
      <c r="L82" s="38" t="str">
        <f t="shared" si="10"/>
        <v>private TimeStamp contractEndDate; // Thông tin HĐLĐ ban đầu - HĐLĐ: Ngày kết thúc</v>
      </c>
    </row>
    <row r="83" spans="2:12" x14ac:dyDescent="0.3">
      <c r="B83" s="39" t="s">
        <v>291</v>
      </c>
      <c r="C83" s="40"/>
      <c r="D83" s="40"/>
      <c r="E83" s="40"/>
      <c r="F83" s="40"/>
      <c r="G83" s="40"/>
      <c r="H83" s="40"/>
      <c r="I83" s="41"/>
      <c r="K83" s="38"/>
      <c r="L83" s="38"/>
    </row>
    <row r="84" spans="2:12" ht="43.2" x14ac:dyDescent="0.3">
      <c r="B84" s="31">
        <f>ROW()-5</f>
        <v>79</v>
      </c>
      <c r="C84" s="25"/>
      <c r="D84" s="19" t="s">
        <v>226</v>
      </c>
      <c r="E84" s="19" t="s">
        <v>151</v>
      </c>
      <c r="F84" s="19"/>
      <c r="G84" s="33"/>
      <c r="H84" s="19"/>
      <c r="I84" s="20" t="s">
        <v>189</v>
      </c>
      <c r="J84" s="15" t="str">
        <f t="shared" si="8"/>
        <v>salaryApprentice</v>
      </c>
      <c r="K84" s="38" t="str">
        <f t="shared" si="9"/>
        <v>@Column(name = "salaryApprentice")
	private Double salaryApprentice; // Thông tin thu nhập - Lương học việc</v>
      </c>
      <c r="L84" s="38" t="str">
        <f t="shared" si="10"/>
        <v>private Double salaryApprentice; // Thông tin thu nhập - Lương học việc</v>
      </c>
    </row>
    <row r="85" spans="2:12" ht="43.2" x14ac:dyDescent="0.3">
      <c r="B85" s="31">
        <f t="shared" ref="B85:B87" si="12">ROW()-5</f>
        <v>80</v>
      </c>
      <c r="C85" s="25"/>
      <c r="D85" s="19" t="s">
        <v>227</v>
      </c>
      <c r="E85" s="19" t="s">
        <v>151</v>
      </c>
      <c r="F85" s="19"/>
      <c r="G85" s="33"/>
      <c r="H85" s="19"/>
      <c r="I85" s="20" t="s">
        <v>190</v>
      </c>
      <c r="J85" s="15" t="str">
        <f t="shared" si="8"/>
        <v>salaryProbation</v>
      </c>
      <c r="K85" s="38" t="str">
        <f t="shared" si="9"/>
        <v>@Column(name = "salaryProbation")
	private Double salaryProbation; // Thông tin thu nhập - Lương thử việc</v>
      </c>
      <c r="L85" s="38" t="str">
        <f t="shared" si="10"/>
        <v>private Double salaryProbation; // Thông tin thu nhập - Lương thử việc</v>
      </c>
    </row>
    <row r="86" spans="2:12" ht="43.2" x14ac:dyDescent="0.3">
      <c r="B86" s="31">
        <f>ROW()-5</f>
        <v>81</v>
      </c>
      <c r="C86" s="25"/>
      <c r="D86" s="19" t="s">
        <v>228</v>
      </c>
      <c r="E86" s="19" t="s">
        <v>151</v>
      </c>
      <c r="F86" s="19"/>
      <c r="G86" s="33"/>
      <c r="H86" s="19"/>
      <c r="I86" s="20" t="s">
        <v>191</v>
      </c>
      <c r="J86" s="15" t="str">
        <f t="shared" si="8"/>
        <v>salaryOfficial</v>
      </c>
      <c r="K86" s="38" t="str">
        <f t="shared" si="9"/>
        <v>@Column(name = "salaryOfficial")
	private Double salaryOfficial; // Thông tin thu nhập - Lương chính thức</v>
      </c>
      <c r="L86" s="38" t="str">
        <f t="shared" si="10"/>
        <v>private Double salaryOfficial; // Thông tin thu nhập - Lương chính thức</v>
      </c>
    </row>
    <row r="87" spans="2:12" ht="43.2" x14ac:dyDescent="0.3">
      <c r="B87" s="31">
        <f t="shared" si="12"/>
        <v>82</v>
      </c>
      <c r="C87" s="25"/>
      <c r="D87" s="19" t="s">
        <v>229</v>
      </c>
      <c r="E87" s="19" t="s">
        <v>14</v>
      </c>
      <c r="F87" s="19"/>
      <c r="G87" s="33"/>
      <c r="H87" s="19"/>
      <c r="I87" s="20" t="s">
        <v>192</v>
      </c>
      <c r="J87" s="15" t="str">
        <f t="shared" si="8"/>
        <v>salaryOfficialDate</v>
      </c>
      <c r="K87" s="38" t="str">
        <f t="shared" si="9"/>
        <v>@Column(name = "salaryOfficialDate")
	private TimeStamp salaryOfficialDate; // Thông tin thu nhập - Ngày chính thức</v>
      </c>
      <c r="L87" s="38" t="str">
        <f t="shared" si="10"/>
        <v>private TimeStamp salaryOfficialDate; // Thông tin thu nhập - Ngày chính thức</v>
      </c>
    </row>
    <row r="88" spans="2:12" ht="43.2" x14ac:dyDescent="0.3">
      <c r="B88" s="31">
        <f>ROW()-5</f>
        <v>83</v>
      </c>
      <c r="C88" s="25"/>
      <c r="D88" s="19" t="s">
        <v>230</v>
      </c>
      <c r="E88" s="19" t="s">
        <v>151</v>
      </c>
      <c r="F88" s="19"/>
      <c r="G88" s="33"/>
      <c r="H88" s="19"/>
      <c r="I88" s="20" t="s">
        <v>193</v>
      </c>
      <c r="J88" s="15" t="str">
        <f t="shared" si="8"/>
        <v>salaryInsurance</v>
      </c>
      <c r="K88" s="38" t="str">
        <f t="shared" si="9"/>
        <v>@Column(name = "salaryInsurance")
	private Double salaryInsurance; // Thông tin thu nhập - LCB tham gia bảo hiểm</v>
      </c>
      <c r="L88" s="38" t="str">
        <f t="shared" si="10"/>
        <v>private Double salaryInsurance; // Thông tin thu nhập - LCB tham gia bảo hiểm</v>
      </c>
    </row>
    <row r="89" spans="2:12" ht="43.2" x14ac:dyDescent="0.3">
      <c r="B89" s="31">
        <f t="shared" ref="B89:B90" si="13">ROW()-5</f>
        <v>84</v>
      </c>
      <c r="C89" s="25"/>
      <c r="D89" s="19" t="s">
        <v>231</v>
      </c>
      <c r="E89" s="19" t="s">
        <v>151</v>
      </c>
      <c r="F89" s="19"/>
      <c r="G89" s="33"/>
      <c r="H89" s="19"/>
      <c r="I89" s="20" t="s">
        <v>194</v>
      </c>
      <c r="J89" s="15" t="str">
        <f t="shared" si="8"/>
        <v>salaryAllowance1</v>
      </c>
      <c r="K89" s="38" t="str">
        <f t="shared" si="9"/>
        <v>@Column(name = "salaryAllowance1")
	private Double salaryAllowance1; // Thông tin thu nhập - Phụ cấp 1</v>
      </c>
      <c r="L89" s="38" t="str">
        <f t="shared" si="10"/>
        <v>private Double salaryAllowance1; // Thông tin thu nhập - Phụ cấp 1</v>
      </c>
    </row>
    <row r="90" spans="2:12" ht="43.2" x14ac:dyDescent="0.3">
      <c r="B90" s="31">
        <f t="shared" si="13"/>
        <v>85</v>
      </c>
      <c r="C90" s="25"/>
      <c r="D90" s="19" t="s">
        <v>232</v>
      </c>
      <c r="E90" s="19" t="s">
        <v>151</v>
      </c>
      <c r="F90" s="19"/>
      <c r="G90" s="33"/>
      <c r="H90" s="19"/>
      <c r="I90" s="20" t="s">
        <v>195</v>
      </c>
      <c r="J90" s="15" t="str">
        <f t="shared" si="8"/>
        <v>salaryAllowance2</v>
      </c>
      <c r="K90" s="38" t="str">
        <f t="shared" si="9"/>
        <v>@Column(name = "salaryAllowance2")
	private Double salaryAllowance2; // Thông tin thu nhập - Phụ cấp 2</v>
      </c>
      <c r="L90" s="38" t="str">
        <f t="shared" si="10"/>
        <v>private Double salaryAllowance2; // Thông tin thu nhập - Phụ cấp 2</v>
      </c>
    </row>
    <row r="91" spans="2:12" x14ac:dyDescent="0.3">
      <c r="B91" s="39" t="s">
        <v>292</v>
      </c>
      <c r="C91" s="40"/>
      <c r="D91" s="40"/>
      <c r="E91" s="40"/>
      <c r="F91" s="40"/>
      <c r="G91" s="40"/>
      <c r="H91" s="40"/>
      <c r="I91" s="41"/>
      <c r="K91" s="38"/>
      <c r="L91" s="38"/>
    </row>
    <row r="92" spans="2:12" ht="43.2" x14ac:dyDescent="0.3">
      <c r="B92" s="31">
        <f>ROW()-6</f>
        <v>86</v>
      </c>
      <c r="C92" s="25"/>
      <c r="D92" s="19" t="s">
        <v>298</v>
      </c>
      <c r="E92" s="19" t="s">
        <v>8</v>
      </c>
      <c r="F92" s="19">
        <v>50</v>
      </c>
      <c r="G92" s="33"/>
      <c r="H92" s="19"/>
      <c r="I92" s="20" t="s">
        <v>253</v>
      </c>
      <c r="J92" s="15" t="str">
        <f>REPLACE($D92,1,1,LOWER(LEFT($D92)))</f>
        <v>educationType</v>
      </c>
      <c r="K92" s="38" t="str">
        <f t="shared" si="9"/>
        <v>@Column(name = "educationType")
	private String educationType; // TRÌNH ĐỘ ĐẠI HỌC: Trình độ (ĐH, CĐ)</v>
      </c>
      <c r="L92" s="38" t="str">
        <f t="shared" si="10"/>
        <v>private String educationType; // TRÌNH ĐỘ ĐẠI HỌC: Trình độ (ĐH, CĐ)</v>
      </c>
    </row>
    <row r="93" spans="2:12" ht="43.2" x14ac:dyDescent="0.3">
      <c r="B93" s="31">
        <f t="shared" ref="B93:B111" si="14">ROW()-6</f>
        <v>87</v>
      </c>
      <c r="C93" s="25"/>
      <c r="D93" s="19" t="s">
        <v>254</v>
      </c>
      <c r="E93" s="19" t="s">
        <v>8</v>
      </c>
      <c r="F93" s="19">
        <v>150</v>
      </c>
      <c r="G93" s="33"/>
      <c r="H93" s="19"/>
      <c r="I93" s="20" t="s">
        <v>233</v>
      </c>
      <c r="J93" s="15" t="str">
        <f>REPLACE($D93,1,1,LOWER(LEFT($D93)))</f>
        <v>academicMajor</v>
      </c>
      <c r="K93" s="38" t="str">
        <f t="shared" si="9"/>
        <v>@Column(name = "academicMajor")
	private String academicMajor; // TRÌNH ĐỘ ĐẠI HỌC: Chuyên ngành</v>
      </c>
      <c r="L93" s="38" t="str">
        <f t="shared" si="10"/>
        <v>private String academicMajor; // TRÌNH ĐỘ ĐẠI HỌC: Chuyên ngành</v>
      </c>
    </row>
    <row r="94" spans="2:12" ht="43.2" x14ac:dyDescent="0.3">
      <c r="B94" s="31">
        <f t="shared" si="14"/>
        <v>88</v>
      </c>
      <c r="C94" s="25"/>
      <c r="D94" s="19" t="s">
        <v>252</v>
      </c>
      <c r="E94" s="19" t="s">
        <v>8</v>
      </c>
      <c r="F94" s="19">
        <v>150</v>
      </c>
      <c r="G94" s="33"/>
      <c r="H94" s="19"/>
      <c r="I94" s="20" t="s">
        <v>234</v>
      </c>
      <c r="J94" s="15" t="str">
        <f>REPLACE($D94,1,1,LOWER(LEFT($D94)))</f>
        <v>academicEducation</v>
      </c>
      <c r="K94" s="38" t="str">
        <f t="shared" si="9"/>
        <v>@Column(name = "academicEducation")
	private String academicEducation; // TRÌNH ĐỘ ĐẠI HỌC: Trường Đại Học</v>
      </c>
      <c r="L94" s="38" t="str">
        <f t="shared" si="10"/>
        <v>private String academicEducation; // TRÌNH ĐỘ ĐẠI HỌC: Trường Đại Học</v>
      </c>
    </row>
    <row r="95" spans="2:12" ht="43.2" x14ac:dyDescent="0.3">
      <c r="B95" s="31">
        <f t="shared" si="14"/>
        <v>89</v>
      </c>
      <c r="C95" s="25"/>
      <c r="D95" s="19" t="s">
        <v>255</v>
      </c>
      <c r="E95" s="19" t="s">
        <v>20</v>
      </c>
      <c r="F95" s="19"/>
      <c r="G95" s="33"/>
      <c r="H95" s="19"/>
      <c r="I95" s="20" t="s">
        <v>235</v>
      </c>
      <c r="J95" s="15" t="str">
        <f>REPLACE($D95,1,1,LOWER(LEFT($D95)))</f>
        <v>academicGraduationYear</v>
      </c>
      <c r="K95" s="38" t="str">
        <f t="shared" si="9"/>
        <v>@Column(name = "academicGraduationYear")
	private int academicGraduationYear; // TRÌNH ĐỘ ĐẠI HỌC: Năm tốt nghiệp</v>
      </c>
      <c r="L95" s="38" t="str">
        <f t="shared" si="10"/>
        <v>private int academicGraduationYear; // TRÌNH ĐỘ ĐẠI HỌC: Năm tốt nghiệp</v>
      </c>
    </row>
    <row r="96" spans="2:12" ht="43.2" x14ac:dyDescent="0.3">
      <c r="B96" s="31">
        <f t="shared" si="14"/>
        <v>90</v>
      </c>
      <c r="C96" s="25"/>
      <c r="D96" s="19" t="s">
        <v>256</v>
      </c>
      <c r="E96" s="19" t="s">
        <v>8</v>
      </c>
      <c r="F96" s="19">
        <v>50</v>
      </c>
      <c r="G96" s="33"/>
      <c r="H96" s="19"/>
      <c r="I96" s="20" t="s">
        <v>236</v>
      </c>
      <c r="J96" s="15" t="str">
        <f>REPLACE($D96,1,1,LOWER(LEFT($D96)))</f>
        <v>academicCertificateCategory</v>
      </c>
      <c r="K96" s="38" t="str">
        <f t="shared" si="9"/>
        <v>@Column(name = "academicCertificateCategory")
	private String academicCertificateCategory; // TRÌNH ĐỘ ĐẠI HỌC: Xếp loại tốt nghiệp</v>
      </c>
      <c r="L96" s="38" t="str">
        <f t="shared" si="10"/>
        <v>private String academicCertificateCategory; // TRÌNH ĐỘ ĐẠI HỌC: Xếp loại tốt nghiệp</v>
      </c>
    </row>
    <row r="97" spans="2:12" ht="43.2" x14ac:dyDescent="0.3">
      <c r="B97" s="31">
        <f t="shared" si="14"/>
        <v>91</v>
      </c>
      <c r="C97" s="25"/>
      <c r="D97" s="19" t="s">
        <v>257</v>
      </c>
      <c r="E97" s="19" t="s">
        <v>8</v>
      </c>
      <c r="F97" s="19">
        <v>50</v>
      </c>
      <c r="G97" s="33"/>
      <c r="H97" s="19"/>
      <c r="I97" s="20" t="s">
        <v>237</v>
      </c>
      <c r="J97" s="15" t="str">
        <f>REPLACE($D97,1,1,LOWER(LEFT($D97)))</f>
        <v>academicMethod</v>
      </c>
      <c r="K97" s="38" t="str">
        <f t="shared" si="9"/>
        <v>@Column(name = "academicMethod")
	private String academicMethod; // TRÌNH ĐỘ ĐẠI HỌC: Hình thức đào tạo</v>
      </c>
      <c r="L97" s="38" t="str">
        <f t="shared" si="10"/>
        <v>private String academicMethod; // TRÌNH ĐỘ ĐẠI HỌC: Hình thức đào tạo</v>
      </c>
    </row>
    <row r="98" spans="2:12" ht="43.2" x14ac:dyDescent="0.3">
      <c r="B98" s="31">
        <f t="shared" si="14"/>
        <v>92</v>
      </c>
      <c r="C98" s="25"/>
      <c r="D98" s="19" t="s">
        <v>258</v>
      </c>
      <c r="E98" s="19" t="s">
        <v>8</v>
      </c>
      <c r="F98" s="19">
        <v>100</v>
      </c>
      <c r="G98" s="33"/>
      <c r="H98" s="19"/>
      <c r="I98" s="20" t="s">
        <v>238</v>
      </c>
      <c r="J98" s="15" t="str">
        <f>REPLACE($D98,1,1,LOWER(LEFT($D98)))</f>
        <v>academicCountry</v>
      </c>
      <c r="K98" s="38" t="str">
        <f t="shared" si="9"/>
        <v>@Column(name = "academicCountry")
	private String academicCountry; // TRÌNH ĐỘ ĐẠI HỌC: Quốc gia</v>
      </c>
      <c r="L98" s="38" t="str">
        <f t="shared" si="10"/>
        <v>private String academicCountry; // TRÌNH ĐỘ ĐẠI HỌC: Quốc gia</v>
      </c>
    </row>
    <row r="99" spans="2:12" ht="43.2" x14ac:dyDescent="0.3">
      <c r="B99" s="31">
        <f t="shared" si="14"/>
        <v>93</v>
      </c>
      <c r="C99" s="25"/>
      <c r="D99" s="19" t="s">
        <v>261</v>
      </c>
      <c r="E99" s="19" t="s">
        <v>8</v>
      </c>
      <c r="F99" s="19">
        <v>50</v>
      </c>
      <c r="G99" s="33"/>
      <c r="H99" s="19"/>
      <c r="I99" s="20" t="s">
        <v>239</v>
      </c>
      <c r="J99" s="15" t="str">
        <f>REPLACE($D99,1,1,LOWER(LEFT($D99)))</f>
        <v>afterUniversityLevel</v>
      </c>
      <c r="K99" s="38" t="str">
        <f t="shared" si="9"/>
        <v>@Column(name = "afterUniversityLevel")
	private String afterUniversityLevel; // TRÌNH ĐỘ SAU ĐẠI HỌC: Trình độ</v>
      </c>
      <c r="L99" s="38" t="str">
        <f t="shared" si="10"/>
        <v>private String afterUniversityLevel; // TRÌNH ĐỘ SAU ĐẠI HỌC: Trình độ</v>
      </c>
    </row>
    <row r="100" spans="2:12" ht="43.2" x14ac:dyDescent="0.3">
      <c r="B100" s="31">
        <f t="shared" si="14"/>
        <v>94</v>
      </c>
      <c r="C100" s="25"/>
      <c r="D100" s="19" t="s">
        <v>262</v>
      </c>
      <c r="E100" s="19" t="s">
        <v>8</v>
      </c>
      <c r="F100" s="19">
        <v>100</v>
      </c>
      <c r="G100" s="33"/>
      <c r="H100" s="19"/>
      <c r="I100" s="20" t="s">
        <v>240</v>
      </c>
      <c r="J100" s="15" t="str">
        <f>REPLACE($D100,1,1,LOWER(LEFT($D100)))</f>
        <v>afterUniversityMajor</v>
      </c>
      <c r="K100" s="38" t="str">
        <f t="shared" si="9"/>
        <v>@Column(name = "afterUniversityMajor")
	private String afterUniversityMajor; // TRÌNH ĐỘ SAU ĐẠI HỌC: Chuyên ngành</v>
      </c>
      <c r="L100" s="38" t="str">
        <f t="shared" si="10"/>
        <v>private String afterUniversityMajor; // TRÌNH ĐỘ SAU ĐẠI HỌC: Chuyên ngành</v>
      </c>
    </row>
    <row r="101" spans="2:12" ht="43.2" x14ac:dyDescent="0.3">
      <c r="B101" s="31">
        <f t="shared" si="14"/>
        <v>95</v>
      </c>
      <c r="C101" s="25"/>
      <c r="D101" s="19" t="s">
        <v>263</v>
      </c>
      <c r="E101" s="19" t="s">
        <v>8</v>
      </c>
      <c r="F101" s="19">
        <v>150</v>
      </c>
      <c r="G101" s="33"/>
      <c r="H101" s="19"/>
      <c r="I101" s="20" t="s">
        <v>241</v>
      </c>
      <c r="J101" s="15" t="str">
        <f>REPLACE($D101,1,1,LOWER(LEFT($D101)))</f>
        <v>afterUniversityEducation</v>
      </c>
      <c r="K101" s="38" t="str">
        <f t="shared" si="9"/>
        <v>@Column(name = "afterUniversityEducation")
	private String afterUniversityEducation; // TRÌNH ĐỘ SAU ĐẠI HỌC: Trường Đại Học</v>
      </c>
      <c r="L101" s="38" t="str">
        <f t="shared" si="10"/>
        <v>private String afterUniversityEducation; // TRÌNH ĐỘ SAU ĐẠI HỌC: Trường Đại Học</v>
      </c>
    </row>
    <row r="102" spans="2:12" ht="43.2" x14ac:dyDescent="0.3">
      <c r="B102" s="31">
        <f t="shared" si="14"/>
        <v>96</v>
      </c>
      <c r="C102" s="25"/>
      <c r="D102" s="19" t="s">
        <v>264</v>
      </c>
      <c r="E102" s="19" t="s">
        <v>20</v>
      </c>
      <c r="F102" s="19"/>
      <c r="G102" s="33"/>
      <c r="H102" s="19"/>
      <c r="I102" s="20" t="s">
        <v>242</v>
      </c>
      <c r="J102" s="15" t="str">
        <f>REPLACE($D102,1,1,LOWER(LEFT($D102)))</f>
        <v>afterUniversityGraduationYear</v>
      </c>
      <c r="K102" s="38" t="str">
        <f t="shared" si="9"/>
        <v>@Column(name = "afterUniversityGraduationYear")
	private int afterUniversityGraduationYear; // TRÌNH ĐỘ SAU ĐẠI HỌC: Năm tốt nghiệp</v>
      </c>
      <c r="L102" s="38" t="str">
        <f t="shared" si="10"/>
        <v>private int afterUniversityGraduationYear; // TRÌNH ĐỘ SAU ĐẠI HỌC: Năm tốt nghiệp</v>
      </c>
    </row>
    <row r="103" spans="2:12" ht="57.6" x14ac:dyDescent="0.3">
      <c r="B103" s="31">
        <f t="shared" si="14"/>
        <v>97</v>
      </c>
      <c r="C103" s="25"/>
      <c r="D103" s="19" t="s">
        <v>265</v>
      </c>
      <c r="E103" s="19" t="s">
        <v>8</v>
      </c>
      <c r="F103" s="19">
        <v>50</v>
      </c>
      <c r="G103" s="33"/>
      <c r="H103" s="19"/>
      <c r="I103" s="20" t="s">
        <v>243</v>
      </c>
      <c r="J103" s="15" t="str">
        <f>REPLACE($D103,1,1,LOWER(LEFT($D103)))</f>
        <v>afterUniversityCertificateCategory</v>
      </c>
      <c r="K103" s="38" t="str">
        <f t="shared" si="9"/>
        <v>@Column(name = "afterUniversityCertificateCategory")
	private String afterUniversityCertificateCategory; // TRÌNH ĐỘ SAU ĐẠI HỌC: Xếp loại tốt nghiệp</v>
      </c>
      <c r="L103" s="38" t="str">
        <f t="shared" si="10"/>
        <v>private String afterUniversityCertificateCategory; // TRÌNH ĐỘ SAU ĐẠI HỌC: Xếp loại tốt nghiệp</v>
      </c>
    </row>
    <row r="104" spans="2:12" ht="43.2" x14ac:dyDescent="0.3">
      <c r="B104" s="31">
        <f t="shared" si="14"/>
        <v>98</v>
      </c>
      <c r="C104" s="25"/>
      <c r="D104" s="19" t="s">
        <v>266</v>
      </c>
      <c r="E104" s="19" t="s">
        <v>8</v>
      </c>
      <c r="F104" s="19">
        <v>50</v>
      </c>
      <c r="G104" s="33"/>
      <c r="H104" s="19"/>
      <c r="I104" s="20" t="s">
        <v>244</v>
      </c>
      <c r="J104" s="15" t="str">
        <f>REPLACE($D104,1,1,LOWER(LEFT($D104)))</f>
        <v>afterUniversityMethod</v>
      </c>
      <c r="K104" s="38" t="str">
        <f t="shared" si="9"/>
        <v>@Column(name = "afterUniversityMethod")
	private String afterUniversityMethod; // TRÌNH ĐỘ SAU ĐẠI HỌC: Hình thức đào tạo</v>
      </c>
      <c r="L104" s="38" t="str">
        <f t="shared" si="10"/>
        <v>private String afterUniversityMethod; // TRÌNH ĐỘ SAU ĐẠI HỌC: Hình thức đào tạo</v>
      </c>
    </row>
    <row r="105" spans="2:12" ht="43.2" x14ac:dyDescent="0.3">
      <c r="B105" s="31">
        <f t="shared" si="14"/>
        <v>99</v>
      </c>
      <c r="C105" s="25"/>
      <c r="D105" s="19" t="s">
        <v>267</v>
      </c>
      <c r="E105" s="19" t="s">
        <v>8</v>
      </c>
      <c r="F105" s="19">
        <v>100</v>
      </c>
      <c r="G105" s="33"/>
      <c r="H105" s="19"/>
      <c r="I105" s="20" t="s">
        <v>245</v>
      </c>
      <c r="J105" s="15" t="str">
        <f>REPLACE($D105,1,1,LOWER(LEFT($D105)))</f>
        <v>afterUniversityCountry</v>
      </c>
      <c r="K105" s="38" t="str">
        <f t="shared" si="9"/>
        <v>@Column(name = "afterUniversityCountry")
	private String afterUniversityCountry; // TRÌNH ĐỘ SAU ĐẠI HỌC: Quốc gia</v>
      </c>
      <c r="L105" s="38" t="str">
        <f t="shared" si="10"/>
        <v>private String afterUniversityCountry; // TRÌNH ĐỘ SAU ĐẠI HỌC: Quốc gia</v>
      </c>
    </row>
    <row r="106" spans="2:12" ht="43.2" x14ac:dyDescent="0.3">
      <c r="B106" s="31">
        <f t="shared" si="14"/>
        <v>100</v>
      </c>
      <c r="C106" s="25"/>
      <c r="D106" s="19" t="s">
        <v>269</v>
      </c>
      <c r="E106" s="19" t="s">
        <v>8</v>
      </c>
      <c r="F106" s="19">
        <v>500</v>
      </c>
      <c r="G106" s="33"/>
      <c r="H106" s="19"/>
      <c r="I106" s="20" t="s">
        <v>270</v>
      </c>
      <c r="J106" s="15" t="str">
        <f>REPLACE($D106,1,1,LOWER(LEFT($D106)))</f>
        <v>otherEducation</v>
      </c>
      <c r="K106" s="38" t="str">
        <f t="shared" si="9"/>
        <v>@Column(name = "otherEducation")
	private String otherEducation; // Các khóa, hình thức đào tạo khác</v>
      </c>
      <c r="L106" s="38" t="str">
        <f t="shared" si="10"/>
        <v>private String otherEducation; // Các khóa, hình thức đào tạo khác</v>
      </c>
    </row>
    <row r="107" spans="2:12" ht="28.8" x14ac:dyDescent="0.3">
      <c r="B107" s="31">
        <f t="shared" si="14"/>
        <v>101</v>
      </c>
      <c r="C107" s="25"/>
      <c r="D107" s="19" t="s">
        <v>249</v>
      </c>
      <c r="E107" s="19" t="s">
        <v>8</v>
      </c>
      <c r="F107" s="19">
        <v>150</v>
      </c>
      <c r="G107" s="33"/>
      <c r="H107" s="19"/>
      <c r="I107" s="20" t="s">
        <v>246</v>
      </c>
      <c r="J107" s="15" t="str">
        <f>REPLACE($D107,1,1,LOWER(LEFT($D107)))</f>
        <v>language1</v>
      </c>
      <c r="K107" s="38" t="str">
        <f t="shared" si="9"/>
        <v>@Column(name = "language1")
	private String language1; // NGOẠI NGỮ: Ngoại ngữ 1</v>
      </c>
      <c r="L107" s="38" t="str">
        <f t="shared" si="10"/>
        <v>private String language1; // NGOẠI NGỮ: Ngoại ngữ 1</v>
      </c>
    </row>
    <row r="108" spans="2:12" ht="43.2" x14ac:dyDescent="0.3">
      <c r="B108" s="31">
        <f t="shared" si="14"/>
        <v>102</v>
      </c>
      <c r="C108" s="25"/>
      <c r="D108" s="19" t="s">
        <v>259</v>
      </c>
      <c r="E108" s="19" t="s">
        <v>8</v>
      </c>
      <c r="F108" s="19">
        <v>200</v>
      </c>
      <c r="G108" s="33"/>
      <c r="H108" s="19"/>
      <c r="I108" s="20" t="s">
        <v>248</v>
      </c>
      <c r="J108" s="15" t="str">
        <f>REPLACE($D108,1,1,LOWER(LEFT($D108)))</f>
        <v>language1Description</v>
      </c>
      <c r="K108" s="38" t="str">
        <f t="shared" si="9"/>
        <v>@Column(name = "language1Description")
	private String language1Description; // NGOẠI NGỮ: Ghi chú</v>
      </c>
      <c r="L108" s="38" t="str">
        <f t="shared" si="10"/>
        <v>private String language1Description; // NGOẠI NGỮ: Ghi chú</v>
      </c>
    </row>
    <row r="109" spans="2:12" ht="28.8" x14ac:dyDescent="0.3">
      <c r="B109" s="31">
        <f t="shared" si="14"/>
        <v>103</v>
      </c>
      <c r="C109" s="25"/>
      <c r="D109" s="19" t="s">
        <v>250</v>
      </c>
      <c r="E109" s="19" t="s">
        <v>8</v>
      </c>
      <c r="F109" s="19">
        <v>150</v>
      </c>
      <c r="G109" s="33"/>
      <c r="H109" s="19"/>
      <c r="I109" s="20" t="s">
        <v>247</v>
      </c>
      <c r="J109" s="15" t="str">
        <f>REPLACE($D109,1,1,LOWER(LEFT($D109)))</f>
        <v>language2</v>
      </c>
      <c r="K109" s="38" t="str">
        <f t="shared" si="9"/>
        <v>@Column(name = "language2")
	private String language2; // NGOẠI NGỮ: Ngoại ngữ 2</v>
      </c>
      <c r="L109" s="38" t="str">
        <f t="shared" si="10"/>
        <v>private String language2; // NGOẠI NGỮ: Ngoại ngữ 2</v>
      </c>
    </row>
    <row r="110" spans="2:12" ht="43.2" x14ac:dyDescent="0.3">
      <c r="B110" s="31">
        <f t="shared" si="14"/>
        <v>104</v>
      </c>
      <c r="C110" s="25"/>
      <c r="D110" s="19" t="s">
        <v>260</v>
      </c>
      <c r="E110" s="19" t="s">
        <v>8</v>
      </c>
      <c r="F110" s="19">
        <v>200</v>
      </c>
      <c r="G110" s="33"/>
      <c r="H110" s="19"/>
      <c r="I110" s="20" t="s">
        <v>248</v>
      </c>
      <c r="J110" s="15" t="str">
        <f>REPLACE($D110,1,1,LOWER(LEFT($D110)))</f>
        <v>language2Description</v>
      </c>
      <c r="K110" s="38" t="str">
        <f t="shared" si="9"/>
        <v>@Column(name = "language2Description")
	private String language2Description; // NGOẠI NGỮ: Ghi chú</v>
      </c>
      <c r="L110" s="38" t="str">
        <f t="shared" si="10"/>
        <v>private String language2Description; // NGOẠI NGỮ: Ghi chú</v>
      </c>
    </row>
    <row r="111" spans="2:12" ht="28.8" x14ac:dyDescent="0.3">
      <c r="B111" s="31">
        <f t="shared" si="14"/>
        <v>105</v>
      </c>
      <c r="C111" s="25"/>
      <c r="D111" s="19" t="s">
        <v>268</v>
      </c>
      <c r="E111" s="19" t="s">
        <v>8</v>
      </c>
      <c r="F111" s="19">
        <v>200</v>
      </c>
      <c r="G111" s="33"/>
      <c r="H111" s="19"/>
      <c r="I111" s="20"/>
      <c r="J111" s="15" t="str">
        <f>REPLACE($D111,1,1,LOWER(LEFT($D111)))</f>
        <v>languageOther</v>
      </c>
      <c r="K111" s="38" t="str">
        <f t="shared" si="9"/>
        <v xml:space="preserve">@Column(name = "languageOther")
	private String languageOther; // </v>
      </c>
      <c r="L111" s="38" t="str">
        <f t="shared" si="10"/>
        <v xml:space="preserve">private String languageOther; // </v>
      </c>
    </row>
    <row r="112" spans="2:12" x14ac:dyDescent="0.3">
      <c r="B112" s="42" t="s">
        <v>293</v>
      </c>
      <c r="C112" s="43"/>
      <c r="D112" s="43"/>
      <c r="E112" s="43"/>
      <c r="F112" s="43"/>
      <c r="G112" s="43"/>
      <c r="H112" s="43"/>
      <c r="I112" s="44"/>
      <c r="K112" s="38"/>
      <c r="L112" s="38"/>
    </row>
    <row r="113" spans="2:12" ht="28.8" x14ac:dyDescent="0.3">
      <c r="B113" s="31">
        <f>ROW()-7</f>
        <v>106</v>
      </c>
      <c r="C113" s="25"/>
      <c r="D113" s="19" t="s">
        <v>162</v>
      </c>
      <c r="E113" s="19" t="s">
        <v>8</v>
      </c>
      <c r="F113" s="19">
        <v>50</v>
      </c>
      <c r="G113" s="33"/>
      <c r="H113" s="19"/>
      <c r="I113" s="20" t="s">
        <v>163</v>
      </c>
      <c r="J113" s="15" t="str">
        <f t="shared" ref="J113:J177" si="15">REPLACE($D113,1,1,LOWER(LEFT($D113)))</f>
        <v>relationShip</v>
      </c>
      <c r="K113" s="38" t="str">
        <f t="shared" si="9"/>
        <v>@Column(name = "relationShip")
	private String relationShip; // Quan hệ</v>
      </c>
      <c r="L113" s="38" t="str">
        <f t="shared" si="10"/>
        <v>private String relationShip; // Quan hệ</v>
      </c>
    </row>
    <row r="114" spans="2:12" ht="28.8" x14ac:dyDescent="0.3">
      <c r="B114" s="31">
        <f t="shared" ref="B114:B135" si="16">ROW()-7</f>
        <v>107</v>
      </c>
      <c r="C114" s="25"/>
      <c r="D114" s="19" t="s">
        <v>25</v>
      </c>
      <c r="E114" s="19" t="s">
        <v>8</v>
      </c>
      <c r="F114" s="19">
        <v>50</v>
      </c>
      <c r="G114" s="33"/>
      <c r="H114" s="19"/>
      <c r="I114" s="20" t="s">
        <v>44</v>
      </c>
      <c r="J114" s="15" t="str">
        <f t="shared" si="15"/>
        <v>name</v>
      </c>
      <c r="K114" s="38" t="str">
        <f t="shared" si="9"/>
        <v>@Column(name = "name")
	private String name; // Họ tên</v>
      </c>
      <c r="L114" s="38" t="str">
        <f t="shared" si="10"/>
        <v>private String name; // Họ tên</v>
      </c>
    </row>
    <row r="115" spans="2:12" ht="28.8" x14ac:dyDescent="0.3">
      <c r="B115" s="31">
        <f t="shared" si="16"/>
        <v>108</v>
      </c>
      <c r="C115" s="25"/>
      <c r="D115" s="19" t="s">
        <v>70</v>
      </c>
      <c r="E115" s="19" t="s">
        <v>14</v>
      </c>
      <c r="F115" s="19"/>
      <c r="G115" s="33"/>
      <c r="H115" s="19"/>
      <c r="I115" s="20" t="s">
        <v>57</v>
      </c>
      <c r="J115" s="15" t="str">
        <f t="shared" si="15"/>
        <v>birthday</v>
      </c>
      <c r="K115" s="38" t="str">
        <f t="shared" si="9"/>
        <v>@Column(name = "birthday")
	private TimeStamp birthday; // Ngày sinh</v>
      </c>
      <c r="L115" s="38" t="str">
        <f t="shared" si="10"/>
        <v>private TimeStamp birthday; // Ngày sinh</v>
      </c>
    </row>
    <row r="116" spans="2:12" ht="28.8" x14ac:dyDescent="0.3">
      <c r="B116" s="31">
        <f t="shared" si="16"/>
        <v>109</v>
      </c>
      <c r="C116" s="25"/>
      <c r="D116" s="19" t="s">
        <v>68</v>
      </c>
      <c r="E116" s="19" t="s">
        <v>20</v>
      </c>
      <c r="F116" s="19"/>
      <c r="G116" s="33"/>
      <c r="H116" s="19"/>
      <c r="I116" s="20" t="s">
        <v>58</v>
      </c>
      <c r="J116" s="15" t="str">
        <f t="shared" si="15"/>
        <v>gender</v>
      </c>
      <c r="K116" s="38" t="str">
        <f t="shared" si="9"/>
        <v>@Column(name = "gender")
	private int gender; // Giới tính</v>
      </c>
      <c r="L116" s="38" t="str">
        <f t="shared" si="10"/>
        <v>private int gender; // Giới tính</v>
      </c>
    </row>
    <row r="117" spans="2:12" ht="28.8" x14ac:dyDescent="0.3">
      <c r="B117" s="31">
        <f t="shared" si="16"/>
        <v>110</v>
      </c>
      <c r="C117" s="25"/>
      <c r="D117" s="19" t="s">
        <v>161</v>
      </c>
      <c r="E117" s="19" t="s">
        <v>8</v>
      </c>
      <c r="F117" s="19">
        <v>150</v>
      </c>
      <c r="G117" s="33"/>
      <c r="H117" s="19"/>
      <c r="I117" s="20" t="s">
        <v>164</v>
      </c>
      <c r="J117" s="15" t="str">
        <f t="shared" si="15"/>
        <v>job</v>
      </c>
      <c r="K117" s="38" t="str">
        <f t="shared" si="9"/>
        <v>@Column(name = "job")
	private String job; // Nghề nghiệp</v>
      </c>
      <c r="L117" s="38" t="str">
        <f t="shared" si="10"/>
        <v>private String job; // Nghề nghiệp</v>
      </c>
    </row>
    <row r="118" spans="2:12" ht="28.8" x14ac:dyDescent="0.3">
      <c r="B118" s="31">
        <f t="shared" si="16"/>
        <v>111</v>
      </c>
      <c r="C118" s="25"/>
      <c r="D118" s="19" t="s">
        <v>203</v>
      </c>
      <c r="E118" s="19" t="s">
        <v>8</v>
      </c>
      <c r="F118" s="19">
        <v>250</v>
      </c>
      <c r="G118" s="33"/>
      <c r="H118" s="19"/>
      <c r="I118" s="20" t="s">
        <v>204</v>
      </c>
      <c r="J118" s="15" t="str">
        <f t="shared" si="15"/>
        <v>workUnit</v>
      </c>
      <c r="K118" s="38" t="str">
        <f t="shared" si="9"/>
        <v>@Column(name = "workUnit")
	private String workUnit; // Nơi công tác/làm việc</v>
      </c>
      <c r="L118" s="38" t="str">
        <f t="shared" si="10"/>
        <v>private String workUnit; // Nơi công tác/làm việc</v>
      </c>
    </row>
    <row r="119" spans="2:12" ht="43.2" x14ac:dyDescent="0.3">
      <c r="B119" s="31">
        <f t="shared" si="16"/>
        <v>112</v>
      </c>
      <c r="C119" s="25"/>
      <c r="D119" s="19" t="s">
        <v>125</v>
      </c>
      <c r="E119" s="19" t="s">
        <v>8</v>
      </c>
      <c r="F119" s="19">
        <v>250</v>
      </c>
      <c r="G119" s="33"/>
      <c r="H119" s="19"/>
      <c r="I119" s="20" t="s">
        <v>80</v>
      </c>
      <c r="J119" s="15" t="str">
        <f t="shared" si="15"/>
        <v>permanentAddress</v>
      </c>
      <c r="K119" s="38" t="str">
        <f t="shared" si="9"/>
        <v>@Column(name = "permanentAddress")
	private String permanentAddress; // Hộ khẩu thường trú</v>
      </c>
      <c r="L119" s="38" t="str">
        <f t="shared" si="10"/>
        <v>private String permanentAddress; // Hộ khẩu thường trú</v>
      </c>
    </row>
    <row r="120" spans="2:12" ht="28.8" x14ac:dyDescent="0.3">
      <c r="B120" s="31">
        <f t="shared" si="16"/>
        <v>113</v>
      </c>
      <c r="C120" s="25"/>
      <c r="D120" s="19" t="s">
        <v>121</v>
      </c>
      <c r="E120" s="19" t="s">
        <v>8</v>
      </c>
      <c r="F120" s="19">
        <v>250</v>
      </c>
      <c r="G120" s="33"/>
      <c r="H120" s="19"/>
      <c r="I120" s="20" t="s">
        <v>81</v>
      </c>
      <c r="J120" s="15" t="str">
        <f t="shared" si="15"/>
        <v>currentAddress</v>
      </c>
      <c r="K120" s="38" t="str">
        <f t="shared" si="9"/>
        <v>@Column(name = "currentAddress")
	private String currentAddress; // Nơi ở hiện tại</v>
      </c>
      <c r="L120" s="38" t="str">
        <f t="shared" si="10"/>
        <v>private String currentAddress; // Nơi ở hiện tại</v>
      </c>
    </row>
    <row r="121" spans="2:12" ht="28.8" x14ac:dyDescent="0.3">
      <c r="B121" s="31">
        <f t="shared" si="16"/>
        <v>114</v>
      </c>
      <c r="C121" s="25"/>
      <c r="D121" s="19" t="s">
        <v>116</v>
      </c>
      <c r="E121" s="19" t="s">
        <v>8</v>
      </c>
      <c r="F121" s="19">
        <v>50</v>
      </c>
      <c r="G121" s="33"/>
      <c r="H121" s="19"/>
      <c r="I121" s="20" t="s">
        <v>82</v>
      </c>
      <c r="J121" s="15" t="str">
        <f t="shared" si="15"/>
        <v>cardId</v>
      </c>
      <c r="K121" s="38" t="str">
        <f t="shared" si="9"/>
        <v>@Column(name = "cardId")
	private String cardId; // Số CMT/Thẻ căn cước</v>
      </c>
      <c r="L121" s="38" t="str">
        <f t="shared" si="10"/>
        <v>private String cardId; // Số CMT/Thẻ căn cước</v>
      </c>
    </row>
    <row r="122" spans="2:12" ht="43.2" x14ac:dyDescent="0.3">
      <c r="B122" s="31">
        <f t="shared" si="16"/>
        <v>115</v>
      </c>
      <c r="C122" s="25"/>
      <c r="D122" s="19" t="s">
        <v>117</v>
      </c>
      <c r="E122" s="19" t="s">
        <v>8</v>
      </c>
      <c r="F122" s="19">
        <v>50</v>
      </c>
      <c r="G122" s="33"/>
      <c r="H122" s="19"/>
      <c r="I122" s="20" t="s">
        <v>83</v>
      </c>
      <c r="J122" s="15" t="str">
        <f t="shared" si="15"/>
        <v>cardDate</v>
      </c>
      <c r="K122" s="38" t="str">
        <f t="shared" si="9"/>
        <v>@Column(name = "cardDate")
	private String cardDate; // Ngày cấp Số CMT/Thẻ căn cước</v>
      </c>
      <c r="L122" s="38" t="str">
        <f t="shared" si="10"/>
        <v>private String cardDate; // Ngày cấp Số CMT/Thẻ căn cước</v>
      </c>
    </row>
    <row r="123" spans="2:12" ht="43.2" x14ac:dyDescent="0.3">
      <c r="B123" s="31">
        <f t="shared" si="16"/>
        <v>116</v>
      </c>
      <c r="C123" s="25"/>
      <c r="D123" s="19" t="s">
        <v>118</v>
      </c>
      <c r="E123" s="19" t="s">
        <v>8</v>
      </c>
      <c r="F123" s="19">
        <v>50</v>
      </c>
      <c r="G123" s="33"/>
      <c r="H123" s="19"/>
      <c r="I123" s="20" t="s">
        <v>84</v>
      </c>
      <c r="J123" s="15" t="str">
        <f t="shared" si="15"/>
        <v>cardAddress</v>
      </c>
      <c r="K123" s="38" t="str">
        <f t="shared" si="9"/>
        <v>@Column(name = "cardAddress")
	private String cardAddress; // Nơi cấp Số CMT/Thẻ căn cước</v>
      </c>
      <c r="L123" s="38" t="str">
        <f t="shared" si="10"/>
        <v>private String cardAddress; // Nơi cấp Số CMT/Thẻ căn cước</v>
      </c>
    </row>
    <row r="124" spans="2:12" ht="28.8" x14ac:dyDescent="0.3">
      <c r="B124" s="31">
        <f t="shared" si="16"/>
        <v>117</v>
      </c>
      <c r="C124" s="25"/>
      <c r="D124" s="19" t="s">
        <v>112</v>
      </c>
      <c r="E124" s="19" t="s">
        <v>8</v>
      </c>
      <c r="F124" s="19">
        <v>50</v>
      </c>
      <c r="G124" s="33"/>
      <c r="H124" s="19"/>
      <c r="I124" s="20" t="s">
        <v>85</v>
      </c>
      <c r="J124" s="15" t="str">
        <f t="shared" si="15"/>
        <v>passportNumber</v>
      </c>
      <c r="K124" s="38" t="str">
        <f t="shared" si="9"/>
        <v>@Column(name = "passportNumber")
	private String passportNumber; // Số sổ hộ chiếu</v>
      </c>
      <c r="L124" s="38" t="str">
        <f t="shared" si="10"/>
        <v>private String passportNumber; // Số sổ hộ chiếu</v>
      </c>
    </row>
    <row r="125" spans="2:12" ht="28.8" x14ac:dyDescent="0.3">
      <c r="B125" s="31">
        <f t="shared" si="16"/>
        <v>118</v>
      </c>
      <c r="C125" s="25"/>
      <c r="D125" s="19" t="s">
        <v>119</v>
      </c>
      <c r="E125" s="19" t="s">
        <v>8</v>
      </c>
      <c r="F125" s="19">
        <v>50</v>
      </c>
      <c r="G125" s="33"/>
      <c r="H125" s="19"/>
      <c r="I125" s="20" t="s">
        <v>86</v>
      </c>
      <c r="J125" s="15" t="str">
        <f t="shared" si="15"/>
        <v>passportDate</v>
      </c>
      <c r="K125" s="38" t="str">
        <f t="shared" si="9"/>
        <v>@Column(name = "passportDate")
	private String passportDate; // Ngày cấp hộ chiếu</v>
      </c>
      <c r="L125" s="38" t="str">
        <f t="shared" si="10"/>
        <v>private String passportDate; // Ngày cấp hộ chiếu</v>
      </c>
    </row>
    <row r="126" spans="2:12" ht="43.2" x14ac:dyDescent="0.3">
      <c r="B126" s="31">
        <f t="shared" si="16"/>
        <v>119</v>
      </c>
      <c r="C126" s="25"/>
      <c r="D126" s="19" t="s">
        <v>120</v>
      </c>
      <c r="E126" s="19" t="s">
        <v>8</v>
      </c>
      <c r="F126" s="19">
        <v>50</v>
      </c>
      <c r="G126" s="33"/>
      <c r="H126" s="19"/>
      <c r="I126" s="20" t="s">
        <v>87</v>
      </c>
      <c r="J126" s="15" t="str">
        <f t="shared" si="15"/>
        <v>passportExpiredDate</v>
      </c>
      <c r="K126" s="38" t="str">
        <f t="shared" si="9"/>
        <v>@Column(name = "passportExpiredDate")
	private String passportExpiredDate; // Ngày hết hạn hộ chiếu</v>
      </c>
      <c r="L126" s="38" t="str">
        <f t="shared" si="10"/>
        <v>private String passportExpiredDate; // Ngày hết hạn hộ chiếu</v>
      </c>
    </row>
    <row r="127" spans="2:12" ht="28.8" x14ac:dyDescent="0.3">
      <c r="B127" s="31">
        <f t="shared" si="16"/>
        <v>120</v>
      </c>
      <c r="C127" s="25"/>
      <c r="D127" s="19" t="s">
        <v>105</v>
      </c>
      <c r="E127" s="19" t="s">
        <v>8</v>
      </c>
      <c r="F127" s="19">
        <v>50</v>
      </c>
      <c r="G127" s="33"/>
      <c r="H127" s="19"/>
      <c r="I127" s="20" t="s">
        <v>88</v>
      </c>
      <c r="J127" s="15" t="str">
        <f t="shared" si="15"/>
        <v>homePhone</v>
      </c>
      <c r="K127" s="38" t="str">
        <f t="shared" si="9"/>
        <v>@Column(name = "homePhone")
	private String homePhone; // Điện thoại nhà riêng</v>
      </c>
      <c r="L127" s="38" t="str">
        <f t="shared" si="10"/>
        <v>private String homePhone; // Điện thoại nhà riêng</v>
      </c>
    </row>
    <row r="128" spans="2:12" ht="28.8" x14ac:dyDescent="0.3">
      <c r="B128" s="31">
        <f t="shared" si="16"/>
        <v>121</v>
      </c>
      <c r="C128" s="25"/>
      <c r="D128" s="19" t="s">
        <v>113</v>
      </c>
      <c r="E128" s="19" t="s">
        <v>8</v>
      </c>
      <c r="F128" s="19">
        <v>50</v>
      </c>
      <c r="G128" s="33"/>
      <c r="H128" s="19"/>
      <c r="I128" s="20" t="s">
        <v>89</v>
      </c>
      <c r="J128" s="15" t="str">
        <f t="shared" si="15"/>
        <v>mobilePhone</v>
      </c>
      <c r="K128" s="38" t="str">
        <f t="shared" si="9"/>
        <v>@Column(name = "mobilePhone")
	private String mobilePhone; // Điện thoại di động</v>
      </c>
      <c r="L128" s="38" t="str">
        <f t="shared" si="10"/>
        <v>private String mobilePhone; // Điện thoại di động</v>
      </c>
    </row>
    <row r="129" spans="2:12" ht="28.8" x14ac:dyDescent="0.3">
      <c r="B129" s="31">
        <f t="shared" si="16"/>
        <v>122</v>
      </c>
      <c r="C129" s="25"/>
      <c r="D129" s="19" t="s">
        <v>104</v>
      </c>
      <c r="E129" s="19" t="s">
        <v>8</v>
      </c>
      <c r="F129" s="19">
        <v>50</v>
      </c>
      <c r="G129" s="33"/>
      <c r="H129" s="19"/>
      <c r="I129" s="20" t="s">
        <v>90</v>
      </c>
      <c r="J129" s="15" t="str">
        <f t="shared" si="15"/>
        <v>email</v>
      </c>
      <c r="K129" s="38" t="str">
        <f t="shared" si="9"/>
        <v>@Column(name = "email")
	private String email; // Email BVB</v>
      </c>
      <c r="L129" s="38" t="str">
        <f t="shared" si="10"/>
        <v>private String email; // Email BVB</v>
      </c>
    </row>
    <row r="130" spans="2:12" ht="28.8" x14ac:dyDescent="0.3">
      <c r="B130" s="31">
        <f t="shared" si="16"/>
        <v>123</v>
      </c>
      <c r="C130" s="25"/>
      <c r="D130" s="19" t="s">
        <v>103</v>
      </c>
      <c r="E130" s="19" t="s">
        <v>8</v>
      </c>
      <c r="F130" s="19">
        <v>50</v>
      </c>
      <c r="G130" s="33"/>
      <c r="H130" s="19"/>
      <c r="I130" s="20" t="s">
        <v>91</v>
      </c>
      <c r="J130" s="15" t="str">
        <f t="shared" si="15"/>
        <v>emailPrivate</v>
      </c>
      <c r="K130" s="38" t="str">
        <f t="shared" si="9"/>
        <v>@Column(name = "emailPrivate")
	private String emailPrivate; // Email cá nhân</v>
      </c>
      <c r="L130" s="38" t="str">
        <f t="shared" si="10"/>
        <v>private String emailPrivate; // Email cá nhân</v>
      </c>
    </row>
    <row r="131" spans="2:12" ht="28.8" x14ac:dyDescent="0.3">
      <c r="B131" s="31">
        <f t="shared" si="16"/>
        <v>124</v>
      </c>
      <c r="C131" s="25"/>
      <c r="D131" s="19" t="s">
        <v>6</v>
      </c>
      <c r="E131" s="19" t="s">
        <v>8</v>
      </c>
      <c r="F131" s="19">
        <v>200</v>
      </c>
      <c r="G131" s="33"/>
      <c r="H131" s="19"/>
      <c r="I131" s="20"/>
      <c r="J131" s="15" t="str">
        <f t="shared" si="15"/>
        <v>description</v>
      </c>
      <c r="K131" s="38" t="str">
        <f t="shared" si="9"/>
        <v xml:space="preserve">@Column(name = "description")
	private String description; // </v>
      </c>
      <c r="L131" s="38" t="str">
        <f t="shared" si="10"/>
        <v xml:space="preserve">private String description; // </v>
      </c>
    </row>
    <row r="132" spans="2:12" ht="28.8" x14ac:dyDescent="0.3">
      <c r="B132" s="31">
        <f t="shared" si="16"/>
        <v>125</v>
      </c>
      <c r="C132" s="25"/>
      <c r="D132" s="19" t="s">
        <v>12</v>
      </c>
      <c r="E132" s="19" t="s">
        <v>8</v>
      </c>
      <c r="F132" s="19">
        <v>50</v>
      </c>
      <c r="G132" s="33"/>
      <c r="H132" s="19"/>
      <c r="I132" s="20"/>
      <c r="J132" s="15" t="str">
        <f t="shared" si="15"/>
        <v>createdBy</v>
      </c>
      <c r="K132" s="38" t="str">
        <f t="shared" si="9"/>
        <v xml:space="preserve">@Column(name = "createdBy")
	private String createdBy; // </v>
      </c>
      <c r="L132" s="38" t="str">
        <f t="shared" si="10"/>
        <v xml:space="preserve">private String createdBy; // </v>
      </c>
    </row>
    <row r="133" spans="2:12" ht="28.8" x14ac:dyDescent="0.3">
      <c r="B133" s="31">
        <f t="shared" si="16"/>
        <v>126</v>
      </c>
      <c r="C133" s="25"/>
      <c r="D133" s="19" t="s">
        <v>13</v>
      </c>
      <c r="E133" s="19" t="s">
        <v>14</v>
      </c>
      <c r="F133" s="19"/>
      <c r="G133" s="33"/>
      <c r="H133" s="19"/>
      <c r="I133" s="20"/>
      <c r="J133" s="15" t="str">
        <f t="shared" si="15"/>
        <v>createdDate</v>
      </c>
      <c r="K133" s="38" t="str">
        <f t="shared" ref="K133:K176" si="17">"@Column(name = """&amp;$J133&amp;""")
	private "&amp;$E133&amp;" "&amp;$J133&amp;"; // "&amp;$I133</f>
        <v xml:space="preserve">@Column(name = "createdDate")
	private TimeStamp createdDate; // </v>
      </c>
      <c r="L133" s="38" t="str">
        <f t="shared" ref="L133:L176" si="18">"private "&amp;$E133&amp;" "&amp;$J133&amp;"; // "&amp;$I133</f>
        <v xml:space="preserve">private TimeStamp createdDate; // </v>
      </c>
    </row>
    <row r="134" spans="2:12" ht="28.8" x14ac:dyDescent="0.3">
      <c r="B134" s="31">
        <f t="shared" si="16"/>
        <v>127</v>
      </c>
      <c r="C134" s="25"/>
      <c r="D134" s="19" t="s">
        <v>15</v>
      </c>
      <c r="E134" s="19" t="s">
        <v>8</v>
      </c>
      <c r="F134" s="19">
        <v>50</v>
      </c>
      <c r="G134" s="33"/>
      <c r="H134" s="19"/>
      <c r="I134" s="20"/>
      <c r="J134" s="15" t="str">
        <f t="shared" si="15"/>
        <v>modifiedBy</v>
      </c>
      <c r="K134" s="38" t="str">
        <f t="shared" si="17"/>
        <v xml:space="preserve">@Column(name = "modifiedBy")
	private String modifiedBy; // </v>
      </c>
      <c r="L134" s="38" t="str">
        <f t="shared" si="18"/>
        <v xml:space="preserve">private String modifiedBy; // </v>
      </c>
    </row>
    <row r="135" spans="2:12" ht="29.4" thickBot="1" x14ac:dyDescent="0.35">
      <c r="B135" s="31">
        <f t="shared" si="16"/>
        <v>128</v>
      </c>
      <c r="C135" s="25"/>
      <c r="D135" s="23" t="s">
        <v>16</v>
      </c>
      <c r="E135" s="23" t="s">
        <v>14</v>
      </c>
      <c r="F135" s="23"/>
      <c r="G135" s="33"/>
      <c r="H135" s="19"/>
      <c r="I135" s="20"/>
      <c r="J135" s="15" t="str">
        <f t="shared" si="15"/>
        <v>modifiedDate</v>
      </c>
      <c r="K135" s="38" t="str">
        <f t="shared" si="17"/>
        <v xml:space="preserve">@Column(name = "modifiedDate")
	private TimeStamp modifiedDate; // </v>
      </c>
      <c r="L135" s="38" t="str">
        <f t="shared" si="18"/>
        <v xml:space="preserve">private TimeStamp modifiedDate; // </v>
      </c>
    </row>
    <row r="136" spans="2:12" x14ac:dyDescent="0.3">
      <c r="B136" s="42" t="s">
        <v>294</v>
      </c>
      <c r="C136" s="43"/>
      <c r="D136" s="43"/>
      <c r="E136" s="43"/>
      <c r="F136" s="43"/>
      <c r="G136" s="43"/>
      <c r="H136" s="43"/>
      <c r="I136" s="44"/>
      <c r="K136" s="38"/>
      <c r="L136" s="38"/>
    </row>
    <row r="137" spans="2:12" ht="28.8" x14ac:dyDescent="0.3">
      <c r="B137" s="31">
        <f>ROW()-8</f>
        <v>129</v>
      </c>
      <c r="C137" s="25"/>
      <c r="D137" s="19" t="s">
        <v>17</v>
      </c>
      <c r="E137" s="19" t="s">
        <v>8</v>
      </c>
      <c r="F137" s="19">
        <v>50</v>
      </c>
      <c r="G137" s="33"/>
      <c r="H137" s="19"/>
      <c r="I137" s="20" t="s">
        <v>276</v>
      </c>
      <c r="J137" s="15" t="str">
        <f t="shared" si="15"/>
        <v>code</v>
      </c>
      <c r="K137" s="38" t="str">
        <f t="shared" si="17"/>
        <v>@Column(name = "code")
	private String code; // Skill: Mã</v>
      </c>
      <c r="L137" s="38" t="str">
        <f t="shared" si="18"/>
        <v>private String code; // Skill: Mã</v>
      </c>
    </row>
    <row r="138" spans="2:12" ht="28.8" x14ac:dyDescent="0.3">
      <c r="B138" s="31">
        <f t="shared" ref="B138:B148" si="19">ROW()-8</f>
        <v>130</v>
      </c>
      <c r="C138" s="25"/>
      <c r="D138" s="19" t="s">
        <v>282</v>
      </c>
      <c r="E138" s="19" t="s">
        <v>14</v>
      </c>
      <c r="F138" s="19"/>
      <c r="G138" s="33"/>
      <c r="H138" s="19"/>
      <c r="I138" s="20" t="s">
        <v>271</v>
      </c>
      <c r="J138" s="15" t="str">
        <f t="shared" si="15"/>
        <v>fromDate</v>
      </c>
      <c r="K138" s="38" t="str">
        <f t="shared" si="17"/>
        <v>@Column(name = "fromDate")
	private TimeStamp fromDate; // Skill: Thời gian</v>
      </c>
      <c r="L138" s="38" t="str">
        <f t="shared" si="18"/>
        <v>private TimeStamp fromDate; // Skill: Thời gian</v>
      </c>
    </row>
    <row r="139" spans="2:12" ht="28.8" x14ac:dyDescent="0.3">
      <c r="B139" s="31">
        <f t="shared" si="19"/>
        <v>131</v>
      </c>
      <c r="C139" s="25"/>
      <c r="D139" s="19" t="s">
        <v>283</v>
      </c>
      <c r="E139" s="19" t="s">
        <v>14</v>
      </c>
      <c r="F139" s="19"/>
      <c r="G139" s="33"/>
      <c r="H139" s="19"/>
      <c r="I139" s="20" t="s">
        <v>271</v>
      </c>
      <c r="J139" s="15" t="str">
        <f t="shared" si="15"/>
        <v>toDate</v>
      </c>
      <c r="K139" s="38" t="str">
        <f t="shared" si="17"/>
        <v>@Column(name = "toDate")
	private TimeStamp toDate; // Skill: Thời gian</v>
      </c>
      <c r="L139" s="38" t="str">
        <f t="shared" si="18"/>
        <v>private TimeStamp toDate; // Skill: Thời gian</v>
      </c>
    </row>
    <row r="140" spans="2:12" ht="28.8" x14ac:dyDescent="0.3">
      <c r="B140" s="31">
        <f t="shared" si="19"/>
        <v>132</v>
      </c>
      <c r="C140" s="25"/>
      <c r="D140" s="19" t="s">
        <v>277</v>
      </c>
      <c r="E140" s="19" t="s">
        <v>8</v>
      </c>
      <c r="F140" s="19">
        <v>50</v>
      </c>
      <c r="G140" s="33"/>
      <c r="H140" s="19"/>
      <c r="I140" s="20" t="s">
        <v>272</v>
      </c>
      <c r="J140" s="15" t="str">
        <f t="shared" si="15"/>
        <v>company</v>
      </c>
      <c r="K140" s="38" t="str">
        <f t="shared" si="17"/>
        <v>@Column(name = "company")
	private String company; // Skill: Đơn vị công tác</v>
      </c>
      <c r="L140" s="38" t="str">
        <f t="shared" si="18"/>
        <v>private String company; // Skill: Đơn vị công tác</v>
      </c>
    </row>
    <row r="141" spans="2:12" ht="28.8" x14ac:dyDescent="0.3">
      <c r="B141" s="31">
        <f t="shared" si="19"/>
        <v>133</v>
      </c>
      <c r="C141" s="25"/>
      <c r="D141" s="19" t="s">
        <v>278</v>
      </c>
      <c r="E141" s="19" t="s">
        <v>8</v>
      </c>
      <c r="F141" s="19">
        <v>50</v>
      </c>
      <c r="G141" s="33"/>
      <c r="H141" s="19"/>
      <c r="I141" s="20" t="s">
        <v>273</v>
      </c>
      <c r="J141" s="15" t="str">
        <f t="shared" si="15"/>
        <v>department</v>
      </c>
      <c r="K141" s="38" t="str">
        <f t="shared" si="17"/>
        <v>@Column(name = "department")
	private String department; // Skill: Phòng ban</v>
      </c>
      <c r="L141" s="38" t="str">
        <f t="shared" si="18"/>
        <v>private String department; // Skill: Phòng ban</v>
      </c>
    </row>
    <row r="142" spans="2:12" ht="28.8" x14ac:dyDescent="0.3">
      <c r="B142" s="31">
        <f t="shared" si="19"/>
        <v>134</v>
      </c>
      <c r="C142" s="25"/>
      <c r="D142" s="19" t="s">
        <v>279</v>
      </c>
      <c r="E142" s="19" t="s">
        <v>8</v>
      </c>
      <c r="F142" s="19">
        <v>50</v>
      </c>
      <c r="G142" s="33"/>
      <c r="H142" s="19"/>
      <c r="I142" s="20" t="s">
        <v>274</v>
      </c>
      <c r="J142" s="15" t="str">
        <f t="shared" si="15"/>
        <v>position</v>
      </c>
      <c r="K142" s="38" t="str">
        <f t="shared" si="17"/>
        <v>@Column(name = "position")
	private String position; // Skill: Chức danh</v>
      </c>
      <c r="L142" s="38" t="str">
        <f t="shared" si="18"/>
        <v>private String position; // Skill: Chức danh</v>
      </c>
    </row>
    <row r="143" spans="2:12" ht="28.8" x14ac:dyDescent="0.3">
      <c r="B143" s="31">
        <f t="shared" si="19"/>
        <v>135</v>
      </c>
      <c r="C143" s="25"/>
      <c r="D143" s="19" t="s">
        <v>280</v>
      </c>
      <c r="E143" s="19" t="s">
        <v>151</v>
      </c>
      <c r="F143" s="19"/>
      <c r="G143" s="33"/>
      <c r="H143" s="19"/>
      <c r="I143" s="20" t="s">
        <v>275</v>
      </c>
      <c r="J143" s="15" t="str">
        <f t="shared" si="15"/>
        <v>salary</v>
      </c>
      <c r="K143" s="38" t="str">
        <f t="shared" si="17"/>
        <v>@Column(name = "salary")
	private Double salary; // Skill: Mức lương</v>
      </c>
      <c r="L143" s="38" t="str">
        <f t="shared" si="18"/>
        <v>private Double salary; // Skill: Mức lương</v>
      </c>
    </row>
    <row r="144" spans="2:12" ht="28.8" x14ac:dyDescent="0.3">
      <c r="B144" s="31">
        <f t="shared" si="19"/>
        <v>136</v>
      </c>
      <c r="C144" s="25"/>
      <c r="D144" s="19" t="s">
        <v>6</v>
      </c>
      <c r="E144" s="19" t="s">
        <v>8</v>
      </c>
      <c r="F144" s="19">
        <v>200</v>
      </c>
      <c r="G144" s="33"/>
      <c r="H144" s="19"/>
      <c r="I144" s="20"/>
      <c r="J144" s="15" t="str">
        <f t="shared" si="15"/>
        <v>description</v>
      </c>
      <c r="K144" s="38" t="str">
        <f t="shared" si="17"/>
        <v xml:space="preserve">@Column(name = "description")
	private String description; // </v>
      </c>
      <c r="L144" s="38" t="str">
        <f t="shared" si="18"/>
        <v xml:space="preserve">private String description; // </v>
      </c>
    </row>
    <row r="145" spans="2:12" ht="28.8" x14ac:dyDescent="0.3">
      <c r="B145" s="31">
        <f t="shared" si="19"/>
        <v>137</v>
      </c>
      <c r="C145" s="25"/>
      <c r="D145" s="19" t="s">
        <v>12</v>
      </c>
      <c r="E145" s="19" t="s">
        <v>8</v>
      </c>
      <c r="F145" s="19">
        <v>50</v>
      </c>
      <c r="G145" s="33"/>
      <c r="H145" s="19"/>
      <c r="I145" s="20"/>
      <c r="J145" s="15" t="str">
        <f t="shared" si="15"/>
        <v>createdBy</v>
      </c>
      <c r="K145" s="38" t="str">
        <f t="shared" si="17"/>
        <v xml:space="preserve">@Column(name = "createdBy")
	private String createdBy; // </v>
      </c>
      <c r="L145" s="38" t="str">
        <f t="shared" si="18"/>
        <v xml:space="preserve">private String createdBy; // </v>
      </c>
    </row>
    <row r="146" spans="2:12" ht="28.8" x14ac:dyDescent="0.3">
      <c r="B146" s="31">
        <f t="shared" si="19"/>
        <v>138</v>
      </c>
      <c r="C146" s="25"/>
      <c r="D146" s="19" t="s">
        <v>13</v>
      </c>
      <c r="E146" s="19" t="s">
        <v>14</v>
      </c>
      <c r="F146" s="19"/>
      <c r="G146" s="33"/>
      <c r="H146" s="19"/>
      <c r="I146" s="20"/>
      <c r="J146" s="15" t="str">
        <f t="shared" si="15"/>
        <v>createdDate</v>
      </c>
      <c r="K146" s="38" t="str">
        <f t="shared" si="17"/>
        <v xml:space="preserve">@Column(name = "createdDate")
	private TimeStamp createdDate; // </v>
      </c>
      <c r="L146" s="38" t="str">
        <f t="shared" si="18"/>
        <v xml:space="preserve">private TimeStamp createdDate; // </v>
      </c>
    </row>
    <row r="147" spans="2:12" ht="28.8" x14ac:dyDescent="0.3">
      <c r="B147" s="31">
        <f t="shared" si="19"/>
        <v>139</v>
      </c>
      <c r="C147" s="25"/>
      <c r="D147" s="19" t="s">
        <v>15</v>
      </c>
      <c r="E147" s="19" t="s">
        <v>8</v>
      </c>
      <c r="F147" s="19">
        <v>50</v>
      </c>
      <c r="G147" s="33"/>
      <c r="H147" s="19"/>
      <c r="I147" s="20"/>
      <c r="J147" s="15" t="str">
        <f t="shared" si="15"/>
        <v>modifiedBy</v>
      </c>
      <c r="K147" s="38" t="str">
        <f t="shared" si="17"/>
        <v xml:space="preserve">@Column(name = "modifiedBy")
	private String modifiedBy; // </v>
      </c>
      <c r="L147" s="38" t="str">
        <f t="shared" si="18"/>
        <v xml:space="preserve">private String modifiedBy; // </v>
      </c>
    </row>
    <row r="148" spans="2:12" ht="29.4" thickBot="1" x14ac:dyDescent="0.35">
      <c r="B148" s="31">
        <f t="shared" si="19"/>
        <v>140</v>
      </c>
      <c r="C148" s="25"/>
      <c r="D148" s="23" t="s">
        <v>16</v>
      </c>
      <c r="E148" s="23" t="s">
        <v>14</v>
      </c>
      <c r="F148" s="23"/>
      <c r="G148" s="33"/>
      <c r="H148" s="19"/>
      <c r="I148" s="20"/>
      <c r="J148" s="15" t="str">
        <f t="shared" si="15"/>
        <v>modifiedDate</v>
      </c>
      <c r="K148" s="38" t="str">
        <f t="shared" si="17"/>
        <v xml:space="preserve">@Column(name = "modifiedDate")
	private TimeStamp modifiedDate; // </v>
      </c>
      <c r="L148" s="38" t="str">
        <f t="shared" si="18"/>
        <v xml:space="preserve">private TimeStamp modifiedDate; // </v>
      </c>
    </row>
    <row r="149" spans="2:12" x14ac:dyDescent="0.3">
      <c r="B149" s="42" t="s">
        <v>295</v>
      </c>
      <c r="C149" s="43"/>
      <c r="D149" s="43"/>
      <c r="E149" s="43"/>
      <c r="F149" s="43"/>
      <c r="G149" s="43"/>
      <c r="H149" s="43"/>
      <c r="I149" s="44"/>
      <c r="K149" s="38"/>
      <c r="L149" s="38"/>
    </row>
    <row r="150" spans="2:12" ht="28.8" x14ac:dyDescent="0.3">
      <c r="B150" s="31">
        <f>ROW()-9</f>
        <v>141</v>
      </c>
      <c r="C150" s="25"/>
      <c r="D150" s="19" t="s">
        <v>284</v>
      </c>
      <c r="E150" s="19" t="s">
        <v>8</v>
      </c>
      <c r="F150" s="19">
        <v>100</v>
      </c>
      <c r="G150" s="33"/>
      <c r="H150" s="19"/>
      <c r="I150" s="20" t="s">
        <v>281</v>
      </c>
      <c r="J150" s="15" t="str">
        <f t="shared" si="15"/>
        <v>awards</v>
      </c>
      <c r="K150" s="38" t="str">
        <f t="shared" si="17"/>
        <v>@Column(name = "awards")
	private String awards; // Danh hiệu</v>
      </c>
      <c r="L150" s="38" t="str">
        <f t="shared" si="18"/>
        <v>private String awards; // Danh hiệu</v>
      </c>
    </row>
    <row r="151" spans="2:12" ht="28.8" x14ac:dyDescent="0.3">
      <c r="B151" s="31">
        <f t="shared" ref="B151:B156" si="20">ROW()-9</f>
        <v>142</v>
      </c>
      <c r="C151" s="25"/>
      <c r="D151" s="19" t="s">
        <v>285</v>
      </c>
      <c r="E151" s="19" t="s">
        <v>14</v>
      </c>
      <c r="F151" s="19"/>
      <c r="G151" s="33"/>
      <c r="H151" s="19"/>
      <c r="I151" s="20" t="s">
        <v>286</v>
      </c>
      <c r="J151" s="15" t="str">
        <f t="shared" si="15"/>
        <v>awardDate</v>
      </c>
      <c r="K151" s="38" t="str">
        <f t="shared" si="17"/>
        <v>@Column(name = "awardDate")
	private TimeStamp awardDate; // Ngày trao giải</v>
      </c>
      <c r="L151" s="38" t="str">
        <f t="shared" si="18"/>
        <v>private TimeStamp awardDate; // Ngày trao giải</v>
      </c>
    </row>
    <row r="152" spans="2:12" ht="28.8" x14ac:dyDescent="0.3">
      <c r="B152" s="31">
        <f t="shared" si="20"/>
        <v>143</v>
      </c>
      <c r="C152" s="25"/>
      <c r="D152" s="19" t="s">
        <v>6</v>
      </c>
      <c r="E152" s="19" t="s">
        <v>8</v>
      </c>
      <c r="F152" s="19">
        <v>200</v>
      </c>
      <c r="G152" s="33"/>
      <c r="H152" s="19"/>
      <c r="I152" s="20"/>
      <c r="J152" s="15" t="str">
        <f t="shared" si="15"/>
        <v>description</v>
      </c>
      <c r="K152" s="38" t="str">
        <f t="shared" si="17"/>
        <v xml:space="preserve">@Column(name = "description")
	private String description; // </v>
      </c>
      <c r="L152" s="38" t="str">
        <f t="shared" si="18"/>
        <v xml:space="preserve">private String description; // </v>
      </c>
    </row>
    <row r="153" spans="2:12" ht="28.8" x14ac:dyDescent="0.3">
      <c r="B153" s="31">
        <f t="shared" si="20"/>
        <v>144</v>
      </c>
      <c r="C153" s="25"/>
      <c r="D153" s="19" t="s">
        <v>12</v>
      </c>
      <c r="E153" s="19" t="s">
        <v>8</v>
      </c>
      <c r="F153" s="19">
        <v>50</v>
      </c>
      <c r="G153" s="33"/>
      <c r="H153" s="19"/>
      <c r="I153" s="20"/>
      <c r="J153" s="15" t="str">
        <f t="shared" si="15"/>
        <v>createdBy</v>
      </c>
      <c r="K153" s="38" t="str">
        <f t="shared" si="17"/>
        <v xml:space="preserve">@Column(name = "createdBy")
	private String createdBy; // </v>
      </c>
      <c r="L153" s="38" t="str">
        <f t="shared" si="18"/>
        <v xml:space="preserve">private String createdBy; // </v>
      </c>
    </row>
    <row r="154" spans="2:12" ht="28.8" x14ac:dyDescent="0.3">
      <c r="B154" s="31">
        <f t="shared" si="20"/>
        <v>145</v>
      </c>
      <c r="C154" s="25"/>
      <c r="D154" s="19" t="s">
        <v>13</v>
      </c>
      <c r="E154" s="19" t="s">
        <v>14</v>
      </c>
      <c r="F154" s="19"/>
      <c r="G154" s="33"/>
      <c r="H154" s="19"/>
      <c r="I154" s="20"/>
      <c r="J154" s="15" t="str">
        <f t="shared" si="15"/>
        <v>createdDate</v>
      </c>
      <c r="K154" s="38" t="str">
        <f t="shared" si="17"/>
        <v xml:space="preserve">@Column(name = "createdDate")
	private TimeStamp createdDate; // </v>
      </c>
      <c r="L154" s="38" t="str">
        <f t="shared" si="18"/>
        <v xml:space="preserve">private TimeStamp createdDate; // </v>
      </c>
    </row>
    <row r="155" spans="2:12" ht="28.8" x14ac:dyDescent="0.3">
      <c r="B155" s="31">
        <f t="shared" si="20"/>
        <v>146</v>
      </c>
      <c r="C155" s="25"/>
      <c r="D155" s="19" t="s">
        <v>15</v>
      </c>
      <c r="E155" s="19" t="s">
        <v>8</v>
      </c>
      <c r="F155" s="19">
        <v>50</v>
      </c>
      <c r="G155" s="33"/>
      <c r="H155" s="19"/>
      <c r="I155" s="20"/>
      <c r="J155" s="15" t="str">
        <f t="shared" si="15"/>
        <v>modifiedBy</v>
      </c>
      <c r="K155" s="38" t="str">
        <f t="shared" si="17"/>
        <v xml:space="preserve">@Column(name = "modifiedBy")
	private String modifiedBy; // </v>
      </c>
      <c r="L155" s="38" t="str">
        <f t="shared" si="18"/>
        <v xml:space="preserve">private String modifiedBy; // </v>
      </c>
    </row>
    <row r="156" spans="2:12" ht="29.4" thickBot="1" x14ac:dyDescent="0.35">
      <c r="B156" s="31">
        <f t="shared" si="20"/>
        <v>147</v>
      </c>
      <c r="C156" s="25"/>
      <c r="D156" s="23" t="s">
        <v>16</v>
      </c>
      <c r="E156" s="23" t="s">
        <v>14</v>
      </c>
      <c r="F156" s="23"/>
      <c r="G156" s="33"/>
      <c r="H156" s="19"/>
      <c r="I156" s="20"/>
      <c r="J156" s="15" t="str">
        <f t="shared" si="15"/>
        <v>modifiedDate</v>
      </c>
      <c r="K156" s="38" t="str">
        <f t="shared" si="17"/>
        <v xml:space="preserve">@Column(name = "modifiedDate")
	private TimeStamp modifiedDate; // </v>
      </c>
      <c r="L156" s="38" t="str">
        <f t="shared" si="18"/>
        <v xml:space="preserve">private TimeStamp modifiedDate; // </v>
      </c>
    </row>
    <row r="157" spans="2:12" x14ac:dyDescent="0.3">
      <c r="B157" s="42" t="s">
        <v>296</v>
      </c>
      <c r="C157" s="43"/>
      <c r="D157" s="43"/>
      <c r="E157" s="43"/>
      <c r="F157" s="43"/>
      <c r="G157" s="43"/>
      <c r="H157" s="43"/>
      <c r="I157" s="44"/>
      <c r="K157" s="38"/>
      <c r="L157" s="38"/>
    </row>
    <row r="158" spans="2:12" ht="28.8" x14ac:dyDescent="0.3">
      <c r="B158" s="31">
        <f>ROW()-10</f>
        <v>148</v>
      </c>
      <c r="C158" s="25"/>
      <c r="D158" s="15" t="s">
        <v>150</v>
      </c>
      <c r="E158" s="19" t="s">
        <v>8</v>
      </c>
      <c r="F158" s="19"/>
      <c r="G158" s="33"/>
      <c r="H158" s="19"/>
      <c r="I158" s="20" t="s">
        <v>153</v>
      </c>
      <c r="J158" s="15" t="str">
        <f t="shared" si="15"/>
        <v>fileId</v>
      </c>
      <c r="K158" s="38" t="str">
        <f t="shared" si="17"/>
        <v>@Column(name = "fileId")
	private String fileId; // Id file</v>
      </c>
      <c r="L158" s="38" t="str">
        <f t="shared" si="18"/>
        <v>private String fileId; // Id file</v>
      </c>
    </row>
    <row r="159" spans="2:12" ht="28.8" x14ac:dyDescent="0.3">
      <c r="B159" s="31">
        <f t="shared" ref="B159:B167" si="21">ROW()-10</f>
        <v>149</v>
      </c>
      <c r="C159" s="25"/>
      <c r="D159" s="19" t="s">
        <v>154</v>
      </c>
      <c r="E159" s="19" t="s">
        <v>8</v>
      </c>
      <c r="F159" s="19"/>
      <c r="G159" s="33"/>
      <c r="H159" s="19"/>
      <c r="I159" s="20" t="s">
        <v>155</v>
      </c>
      <c r="J159" s="15" t="str">
        <f t="shared" si="15"/>
        <v>folder</v>
      </c>
      <c r="K159" s="38" t="str">
        <f t="shared" si="17"/>
        <v>@Column(name = "folder")
	private String folder; // Thư mục lưu trữ file</v>
      </c>
      <c r="L159" s="38" t="str">
        <f t="shared" si="18"/>
        <v>private String folder; // Thư mục lưu trữ file</v>
      </c>
    </row>
    <row r="160" spans="2:12" ht="28.8" x14ac:dyDescent="0.3">
      <c r="B160" s="31">
        <f t="shared" si="21"/>
        <v>150</v>
      </c>
      <c r="C160" s="25"/>
      <c r="D160" s="19" t="s">
        <v>147</v>
      </c>
      <c r="E160" s="19" t="s">
        <v>8</v>
      </c>
      <c r="F160" s="19"/>
      <c r="G160" s="33"/>
      <c r="H160" s="19"/>
      <c r="I160" s="20" t="s">
        <v>156</v>
      </c>
      <c r="J160" s="15" t="str">
        <f t="shared" si="15"/>
        <v>fileName</v>
      </c>
      <c r="K160" s="38" t="str">
        <f t="shared" si="17"/>
        <v>@Column(name = "fileName")
	private String fileName; // Tên file</v>
      </c>
      <c r="L160" s="38" t="str">
        <f t="shared" si="18"/>
        <v>private String fileName; // Tên file</v>
      </c>
    </row>
    <row r="161" spans="2:12" ht="28.8" x14ac:dyDescent="0.3">
      <c r="B161" s="31">
        <f t="shared" si="21"/>
        <v>151</v>
      </c>
      <c r="C161" s="25"/>
      <c r="D161" s="19" t="s">
        <v>148</v>
      </c>
      <c r="E161" s="19" t="s">
        <v>8</v>
      </c>
      <c r="F161" s="19"/>
      <c r="G161" s="33"/>
      <c r="H161" s="19"/>
      <c r="I161" s="20" t="s">
        <v>157</v>
      </c>
      <c r="J161" s="15" t="str">
        <f t="shared" si="15"/>
        <v>fileType</v>
      </c>
      <c r="K161" s="38" t="str">
        <f t="shared" si="17"/>
        <v>@Column(name = "fileType")
	private String fileType; // Loại file</v>
      </c>
      <c r="L161" s="38" t="str">
        <f t="shared" si="18"/>
        <v>private String fileType; // Loại file</v>
      </c>
    </row>
    <row r="162" spans="2:12" ht="28.8" x14ac:dyDescent="0.3">
      <c r="B162" s="31">
        <f t="shared" si="21"/>
        <v>152</v>
      </c>
      <c r="C162" s="25"/>
      <c r="D162" s="19" t="s">
        <v>149</v>
      </c>
      <c r="E162" s="19" t="s">
        <v>151</v>
      </c>
      <c r="F162" s="19"/>
      <c r="G162" s="33"/>
      <c r="H162" s="19"/>
      <c r="I162" s="20" t="s">
        <v>158</v>
      </c>
      <c r="J162" s="15" t="str">
        <f t="shared" si="15"/>
        <v>fileSize</v>
      </c>
      <c r="K162" s="38" t="str">
        <f t="shared" si="17"/>
        <v>@Column(name = "fileSize")
	private Double fileSize; // Dung lượng file</v>
      </c>
      <c r="L162" s="38" t="str">
        <f t="shared" si="18"/>
        <v>private Double fileSize; // Dung lượng file</v>
      </c>
    </row>
    <row r="163" spans="2:12" ht="28.8" x14ac:dyDescent="0.3">
      <c r="B163" s="31">
        <f t="shared" si="21"/>
        <v>153</v>
      </c>
      <c r="C163" s="25"/>
      <c r="D163" s="19" t="s">
        <v>6</v>
      </c>
      <c r="E163" s="19" t="s">
        <v>8</v>
      </c>
      <c r="F163" s="19">
        <v>200</v>
      </c>
      <c r="G163" s="33"/>
      <c r="H163" s="19"/>
      <c r="I163" s="20"/>
      <c r="J163" s="15" t="str">
        <f t="shared" si="15"/>
        <v>description</v>
      </c>
      <c r="K163" s="38" t="str">
        <f t="shared" si="17"/>
        <v xml:space="preserve">@Column(name = "description")
	private String description; // </v>
      </c>
      <c r="L163" s="38" t="str">
        <f t="shared" si="18"/>
        <v xml:space="preserve">private String description; // </v>
      </c>
    </row>
    <row r="164" spans="2:12" ht="28.8" x14ac:dyDescent="0.3">
      <c r="B164" s="31">
        <f t="shared" si="21"/>
        <v>154</v>
      </c>
      <c r="C164" s="25"/>
      <c r="D164" s="19" t="s">
        <v>12</v>
      </c>
      <c r="E164" s="19" t="s">
        <v>8</v>
      </c>
      <c r="F164" s="19">
        <v>50</v>
      </c>
      <c r="G164" s="33"/>
      <c r="H164" s="19"/>
      <c r="I164" s="20"/>
      <c r="J164" s="15" t="str">
        <f t="shared" si="15"/>
        <v>createdBy</v>
      </c>
      <c r="K164" s="38" t="str">
        <f t="shared" si="17"/>
        <v xml:space="preserve">@Column(name = "createdBy")
	private String createdBy; // </v>
      </c>
      <c r="L164" s="38" t="str">
        <f t="shared" si="18"/>
        <v xml:space="preserve">private String createdBy; // </v>
      </c>
    </row>
    <row r="165" spans="2:12" ht="28.8" x14ac:dyDescent="0.3">
      <c r="B165" s="31">
        <f t="shared" si="21"/>
        <v>155</v>
      </c>
      <c r="C165" s="25"/>
      <c r="D165" s="19" t="s">
        <v>13</v>
      </c>
      <c r="E165" s="19" t="s">
        <v>14</v>
      </c>
      <c r="F165" s="19"/>
      <c r="G165" s="33"/>
      <c r="H165" s="19"/>
      <c r="I165" s="20"/>
      <c r="J165" s="15" t="str">
        <f t="shared" si="15"/>
        <v>createdDate</v>
      </c>
      <c r="K165" s="38" t="str">
        <f t="shared" si="17"/>
        <v xml:space="preserve">@Column(name = "createdDate")
	private TimeStamp createdDate; // </v>
      </c>
      <c r="L165" s="38" t="str">
        <f t="shared" si="18"/>
        <v xml:space="preserve">private TimeStamp createdDate; // </v>
      </c>
    </row>
    <row r="166" spans="2:12" ht="28.8" x14ac:dyDescent="0.3">
      <c r="B166" s="31">
        <f t="shared" si="21"/>
        <v>156</v>
      </c>
      <c r="C166" s="25"/>
      <c r="D166" s="19" t="s">
        <v>15</v>
      </c>
      <c r="E166" s="19" t="s">
        <v>8</v>
      </c>
      <c r="F166" s="19">
        <v>50</v>
      </c>
      <c r="G166" s="33"/>
      <c r="H166" s="19"/>
      <c r="I166" s="20"/>
      <c r="J166" s="15" t="str">
        <f t="shared" si="15"/>
        <v>modifiedBy</v>
      </c>
      <c r="K166" s="38" t="str">
        <f t="shared" si="17"/>
        <v xml:space="preserve">@Column(name = "modifiedBy")
	private String modifiedBy; // </v>
      </c>
      <c r="L166" s="38" t="str">
        <f t="shared" si="18"/>
        <v xml:space="preserve">private String modifiedBy; // </v>
      </c>
    </row>
    <row r="167" spans="2:12" ht="29.4" thickBot="1" x14ac:dyDescent="0.35">
      <c r="B167" s="31">
        <f t="shared" si="21"/>
        <v>157</v>
      </c>
      <c r="C167" s="25"/>
      <c r="D167" s="23" t="s">
        <v>16</v>
      </c>
      <c r="E167" s="23" t="s">
        <v>14</v>
      </c>
      <c r="F167" s="23"/>
      <c r="G167" s="33"/>
      <c r="H167" s="19"/>
      <c r="I167" s="20"/>
      <c r="J167" s="15" t="str">
        <f t="shared" si="15"/>
        <v>modifiedDate</v>
      </c>
      <c r="K167" s="38" t="str">
        <f t="shared" si="17"/>
        <v xml:space="preserve">@Column(name = "modifiedDate")
	private TimeStamp modifiedDate; // </v>
      </c>
      <c r="L167" s="38" t="str">
        <f t="shared" si="18"/>
        <v xml:space="preserve">private TimeStamp modifiedDate; // </v>
      </c>
    </row>
    <row r="168" spans="2:12" x14ac:dyDescent="0.3">
      <c r="B168" s="42" t="s">
        <v>297</v>
      </c>
      <c r="C168" s="43"/>
      <c r="D168" s="43"/>
      <c r="E168" s="43"/>
      <c r="F168" s="43"/>
      <c r="G168" s="43"/>
      <c r="H168" s="43"/>
      <c r="I168" s="44"/>
      <c r="K168" s="38"/>
      <c r="L168" s="38"/>
    </row>
    <row r="169" spans="2:12" ht="28.8" x14ac:dyDescent="0.3">
      <c r="B169" s="31">
        <f>ROW()-11</f>
        <v>158</v>
      </c>
      <c r="C169" s="25"/>
      <c r="D169" s="19" t="s">
        <v>152</v>
      </c>
      <c r="E169" s="19" t="s">
        <v>8</v>
      </c>
      <c r="F169" s="19"/>
      <c r="G169" s="33"/>
      <c r="H169" s="19"/>
      <c r="I169" s="20" t="s">
        <v>159</v>
      </c>
      <c r="J169" s="15" t="str">
        <f t="shared" si="15"/>
        <v>content</v>
      </c>
      <c r="K169" s="38" t="str">
        <f t="shared" si="17"/>
        <v>@Column(name = "content")
	private String content; // Nội dung hàng đợi</v>
      </c>
      <c r="L169" s="38" t="str">
        <f t="shared" si="18"/>
        <v>private String content; // Nội dung hàng đợi</v>
      </c>
    </row>
    <row r="170" spans="2:12" ht="28.8" x14ac:dyDescent="0.3">
      <c r="B170" s="31">
        <f t="shared" ref="B170:B176" si="22">ROW()-11</f>
        <v>159</v>
      </c>
      <c r="C170" s="25"/>
      <c r="D170" s="19" t="s">
        <v>30</v>
      </c>
      <c r="E170" s="19" t="s">
        <v>8</v>
      </c>
      <c r="F170" s="19"/>
      <c r="G170" s="33"/>
      <c r="H170" s="19"/>
      <c r="I170" s="20" t="s">
        <v>160</v>
      </c>
      <c r="J170" s="15" t="str">
        <f t="shared" si="15"/>
        <v>status</v>
      </c>
      <c r="K170" s="38" t="str">
        <f t="shared" si="17"/>
        <v>@Column(name = "status")
	private String status; // Trạng thái hàng đợi</v>
      </c>
      <c r="L170" s="38" t="str">
        <f t="shared" si="18"/>
        <v>private String status; // Trạng thái hàng đợi</v>
      </c>
    </row>
    <row r="171" spans="2:12" ht="28.8" x14ac:dyDescent="0.3">
      <c r="B171" s="31">
        <f t="shared" si="22"/>
        <v>160</v>
      </c>
      <c r="C171" s="25"/>
      <c r="D171" s="19" t="s">
        <v>299</v>
      </c>
      <c r="E171" s="19" t="s">
        <v>8</v>
      </c>
      <c r="F171" s="19"/>
      <c r="G171" s="33"/>
      <c r="H171" s="19"/>
      <c r="I171" s="20" t="s">
        <v>300</v>
      </c>
      <c r="J171" s="15" t="str">
        <f t="shared" si="15"/>
        <v>nextStatus</v>
      </c>
      <c r="K171" s="38" t="str">
        <f t="shared" si="17"/>
        <v>@Column(name = "nextStatus")
	private String nextStatus; // Trạng thái hàng đợi tiếp theo</v>
      </c>
      <c r="L171" s="38" t="str">
        <f t="shared" si="18"/>
        <v>private String nextStatus; // Trạng thái hàng đợi tiếp theo</v>
      </c>
    </row>
    <row r="172" spans="2:12" ht="28.8" x14ac:dyDescent="0.3">
      <c r="B172" s="31">
        <f t="shared" si="22"/>
        <v>161</v>
      </c>
      <c r="C172" s="25"/>
      <c r="D172" s="19" t="s">
        <v>6</v>
      </c>
      <c r="E172" s="19" t="s">
        <v>8</v>
      </c>
      <c r="F172" s="19">
        <v>200</v>
      </c>
      <c r="G172" s="33"/>
      <c r="H172" s="19"/>
      <c r="I172" s="20"/>
      <c r="J172" s="15" t="str">
        <f t="shared" si="15"/>
        <v>description</v>
      </c>
      <c r="K172" s="38" t="str">
        <f t="shared" si="17"/>
        <v xml:space="preserve">@Column(name = "description")
	private String description; // </v>
      </c>
      <c r="L172" s="38" t="str">
        <f t="shared" si="18"/>
        <v xml:space="preserve">private String description; // </v>
      </c>
    </row>
    <row r="173" spans="2:12" ht="28.8" x14ac:dyDescent="0.3">
      <c r="B173" s="31">
        <f t="shared" si="22"/>
        <v>162</v>
      </c>
      <c r="C173" s="25"/>
      <c r="D173" s="19" t="s">
        <v>12</v>
      </c>
      <c r="E173" s="19" t="s">
        <v>8</v>
      </c>
      <c r="F173" s="19">
        <v>50</v>
      </c>
      <c r="G173" s="33"/>
      <c r="H173" s="19"/>
      <c r="I173" s="20"/>
      <c r="J173" s="15" t="str">
        <f t="shared" si="15"/>
        <v>createdBy</v>
      </c>
      <c r="K173" s="38" t="str">
        <f t="shared" si="17"/>
        <v xml:space="preserve">@Column(name = "createdBy")
	private String createdBy; // </v>
      </c>
      <c r="L173" s="38" t="str">
        <f t="shared" si="18"/>
        <v xml:space="preserve">private String createdBy; // </v>
      </c>
    </row>
    <row r="174" spans="2:12" ht="28.8" x14ac:dyDescent="0.3">
      <c r="B174" s="31">
        <f t="shared" si="22"/>
        <v>163</v>
      </c>
      <c r="C174" s="25"/>
      <c r="D174" s="19" t="s">
        <v>13</v>
      </c>
      <c r="E174" s="19" t="s">
        <v>14</v>
      </c>
      <c r="F174" s="19"/>
      <c r="G174" s="33"/>
      <c r="H174" s="19"/>
      <c r="I174" s="20"/>
      <c r="J174" s="15" t="str">
        <f t="shared" si="15"/>
        <v>createdDate</v>
      </c>
      <c r="K174" s="38" t="str">
        <f t="shared" si="17"/>
        <v xml:space="preserve">@Column(name = "createdDate")
	private TimeStamp createdDate; // </v>
      </c>
      <c r="L174" s="38" t="str">
        <f t="shared" si="18"/>
        <v xml:space="preserve">private TimeStamp createdDate; // </v>
      </c>
    </row>
    <row r="175" spans="2:12" ht="28.8" x14ac:dyDescent="0.3">
      <c r="B175" s="31">
        <f t="shared" si="22"/>
        <v>164</v>
      </c>
      <c r="C175" s="25"/>
      <c r="D175" s="19" t="s">
        <v>15</v>
      </c>
      <c r="E175" s="19" t="s">
        <v>8</v>
      </c>
      <c r="F175" s="19">
        <v>50</v>
      </c>
      <c r="G175" s="33"/>
      <c r="H175" s="19"/>
      <c r="I175" s="20"/>
      <c r="J175" s="15" t="str">
        <f t="shared" si="15"/>
        <v>modifiedBy</v>
      </c>
      <c r="K175" s="38" t="str">
        <f t="shared" si="17"/>
        <v xml:space="preserve">@Column(name = "modifiedBy")
	private String modifiedBy; // </v>
      </c>
      <c r="L175" s="38" t="str">
        <f t="shared" si="18"/>
        <v xml:space="preserve">private String modifiedBy; // </v>
      </c>
    </row>
    <row r="176" spans="2:12" ht="29.4" thickBot="1" x14ac:dyDescent="0.35">
      <c r="B176" s="31">
        <f t="shared" si="22"/>
        <v>165</v>
      </c>
      <c r="C176" s="25"/>
      <c r="D176" s="23" t="s">
        <v>16</v>
      </c>
      <c r="E176" s="23" t="s">
        <v>14</v>
      </c>
      <c r="F176" s="23"/>
      <c r="G176" s="33"/>
      <c r="H176" s="19"/>
      <c r="I176" s="20"/>
      <c r="J176" s="15" t="str">
        <f t="shared" si="15"/>
        <v>modifiedDate</v>
      </c>
      <c r="K176" s="38" t="str">
        <f t="shared" si="17"/>
        <v xml:space="preserve">@Column(name = "modifiedDate")
	private TimeStamp modifiedDate; // </v>
      </c>
      <c r="L176" s="38" t="str">
        <f t="shared" si="18"/>
        <v xml:space="preserve">private TimeStamp modifiedDate; // </v>
      </c>
    </row>
  </sheetData>
  <dataConsolidate/>
  <mergeCells count="11">
    <mergeCell ref="B112:I112"/>
    <mergeCell ref="B136:I136"/>
    <mergeCell ref="B149:I149"/>
    <mergeCell ref="B157:I157"/>
    <mergeCell ref="B168:I168"/>
    <mergeCell ref="B3:I3"/>
    <mergeCell ref="B15:I15"/>
    <mergeCell ref="B55:I55"/>
    <mergeCell ref="B76:I76"/>
    <mergeCell ref="B83:I83"/>
    <mergeCell ref="B91:I9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153B9-0757-43DF-B2F2-868691FED1DC}">
  <sheetPr>
    <tabColor rgb="FF00B0F0"/>
  </sheetPr>
  <dimension ref="B1:L12"/>
  <sheetViews>
    <sheetView workbookViewId="0">
      <selection activeCell="C5" sqref="C5"/>
    </sheetView>
  </sheetViews>
  <sheetFormatPr defaultRowHeight="14.4" x14ac:dyDescent="0.3"/>
  <cols>
    <col min="1" max="1" width="3.77734375" customWidth="1"/>
    <col min="2" max="2" width="4.88671875" customWidth="1"/>
    <col min="3" max="3" width="3.77734375" style="10" customWidth="1"/>
    <col min="4" max="4" width="22.77734375" customWidth="1"/>
    <col min="5" max="5" width="10.109375" bestFit="1" customWidth="1"/>
    <col min="6" max="6" width="12" customWidth="1"/>
    <col min="7" max="7" width="5.6640625" customWidth="1"/>
    <col min="8" max="8" width="22.44140625" customWidth="1"/>
    <col min="9" max="9" width="31.77734375" customWidth="1"/>
    <col min="10" max="10" width="13.88671875" customWidth="1"/>
    <col min="11" max="12" width="34.6640625" style="45" customWidth="1"/>
  </cols>
  <sheetData>
    <row r="1" spans="2:12" ht="15" thickBot="1" x14ac:dyDescent="0.35"/>
    <row r="2" spans="2:12" x14ac:dyDescent="0.3">
      <c r="B2" s="9" t="s">
        <v>0</v>
      </c>
      <c r="C2" s="1" t="s">
        <v>18</v>
      </c>
      <c r="D2" s="1" t="s">
        <v>1</v>
      </c>
      <c r="E2" s="1" t="s">
        <v>2</v>
      </c>
      <c r="F2" s="1" t="s">
        <v>3</v>
      </c>
      <c r="G2" s="1" t="s">
        <v>4</v>
      </c>
      <c r="H2" s="1" t="s">
        <v>5</v>
      </c>
      <c r="I2" s="2" t="s">
        <v>6</v>
      </c>
    </row>
    <row r="3" spans="2:12" ht="43.2" x14ac:dyDescent="0.3">
      <c r="B3" s="3">
        <f>ROW() -2</f>
        <v>1</v>
      </c>
      <c r="C3" s="11" t="s">
        <v>19</v>
      </c>
      <c r="D3" s="4" t="s">
        <v>17</v>
      </c>
      <c r="E3" s="4" t="s">
        <v>8</v>
      </c>
      <c r="F3" s="4"/>
      <c r="G3" s="4"/>
      <c r="H3" s="4"/>
      <c r="I3" s="5" t="s">
        <v>22</v>
      </c>
      <c r="J3" t="str">
        <f>REPLACE($D3,1,1,LOWER(LEFT($D3)))</f>
        <v>code</v>
      </c>
      <c r="K3" s="45" t="str">
        <f>"@Column(name = """&amp;$J3&amp;""")
private "&amp;$E3&amp;" "&amp;$J3&amp;"; // "&amp;$I3</f>
        <v>@Column(name = "code")
private String code; // Mã phòng ban</v>
      </c>
      <c r="L3" s="45" t="str">
        <f>"private "&amp;$E3&amp;" "&amp;$J3&amp;"; // "&amp;$I3</f>
        <v>private String code; // Mã phòng ban</v>
      </c>
    </row>
    <row r="4" spans="2:12" ht="43.2" x14ac:dyDescent="0.3">
      <c r="B4" s="3">
        <f t="shared" ref="B4:B12" si="0">ROW() -2</f>
        <v>2</v>
      </c>
      <c r="C4" s="13"/>
      <c r="D4" s="4" t="s">
        <v>27</v>
      </c>
      <c r="E4" s="4" t="s">
        <v>20</v>
      </c>
      <c r="F4" s="4"/>
      <c r="G4" s="4"/>
      <c r="H4" s="4">
        <v>1</v>
      </c>
      <c r="I4" s="5" t="s">
        <v>28</v>
      </c>
      <c r="J4" t="str">
        <f>REPLACE($D4,1,1,LOWER(LEFT($D4)))</f>
        <v>parentLevel</v>
      </c>
      <c r="K4" s="45" t="str">
        <f>"@Column(name = """&amp;$J4&amp;""")
private "&amp;$E4&amp;" "&amp;$J4&amp;"; // "&amp;$I4</f>
        <v>@Column(name = "parentLevel")
private int parentLevel; // Vị trí hiển thị bậc 1</v>
      </c>
      <c r="L4" s="45" t="str">
        <f>"private "&amp;$E4&amp;" "&amp;$J4&amp;"; // "&amp;$I4</f>
        <v>private int parentLevel; // Vị trí hiển thị bậc 1</v>
      </c>
    </row>
    <row r="5" spans="2:12" ht="43.2" x14ac:dyDescent="0.3">
      <c r="B5" s="3">
        <f t="shared" si="0"/>
        <v>3</v>
      </c>
      <c r="C5" s="13"/>
      <c r="D5" s="4" t="s">
        <v>26</v>
      </c>
      <c r="E5" s="4" t="s">
        <v>20</v>
      </c>
      <c r="F5" s="4"/>
      <c r="G5" s="4"/>
      <c r="H5" s="4">
        <v>1</v>
      </c>
      <c r="I5" s="5" t="s">
        <v>29</v>
      </c>
      <c r="J5" t="str">
        <f t="shared" ref="J5:J12" si="1">REPLACE($D5,1,1,LOWER(LEFT($D5)))</f>
        <v>level</v>
      </c>
      <c r="K5" s="45" t="str">
        <f t="shared" ref="K5:K12" si="2">"@Column(name = """&amp;$J5&amp;""")
private "&amp;$E5&amp;" "&amp;$J5&amp;"; // "&amp;$I5</f>
        <v>@Column(name = "level")
private int level; // Vị trí hiển thị bậc 2</v>
      </c>
      <c r="L5" s="45" t="str">
        <f t="shared" ref="L5:L12" si="3">"private "&amp;$E5&amp;" "&amp;$J5&amp;"; // "&amp;$I5</f>
        <v>private int level; // Vị trí hiển thị bậc 2</v>
      </c>
    </row>
    <row r="6" spans="2:12" ht="43.2" x14ac:dyDescent="0.3">
      <c r="B6" s="3">
        <f t="shared" si="0"/>
        <v>4</v>
      </c>
      <c r="C6" s="11"/>
      <c r="D6" s="4" t="s">
        <v>25</v>
      </c>
      <c r="E6" s="4" t="s">
        <v>8</v>
      </c>
      <c r="F6" s="4">
        <v>250</v>
      </c>
      <c r="G6" s="4"/>
      <c r="H6" s="4"/>
      <c r="I6" s="5" t="s">
        <v>33</v>
      </c>
      <c r="J6" t="str">
        <f t="shared" si="1"/>
        <v>name</v>
      </c>
      <c r="K6" s="45" t="str">
        <f t="shared" si="2"/>
        <v>@Column(name = "name")
private String name; // Tên phòng ban</v>
      </c>
      <c r="L6" s="45" t="str">
        <f t="shared" si="3"/>
        <v>private String name; // Tên phòng ban</v>
      </c>
    </row>
    <row r="7" spans="2:12" ht="43.2" x14ac:dyDescent="0.3">
      <c r="B7" s="3">
        <f t="shared" si="0"/>
        <v>5</v>
      </c>
      <c r="C7" s="11"/>
      <c r="D7" s="4" t="s">
        <v>34</v>
      </c>
      <c r="E7" s="4" t="s">
        <v>8</v>
      </c>
      <c r="F7" s="4"/>
      <c r="G7" s="4"/>
      <c r="H7" s="4"/>
      <c r="I7" s="5" t="s">
        <v>115</v>
      </c>
      <c r="J7" t="str">
        <f t="shared" si="1"/>
        <v>category</v>
      </c>
      <c r="K7" s="45" t="str">
        <f t="shared" si="2"/>
        <v>@Column(name = "category")
private String category; // Loại phòng</v>
      </c>
      <c r="L7" s="45" t="str">
        <f t="shared" si="3"/>
        <v>private String category; // Loại phòng</v>
      </c>
    </row>
    <row r="8" spans="2:12" ht="43.2" x14ac:dyDescent="0.3">
      <c r="B8" s="3">
        <f t="shared" si="0"/>
        <v>6</v>
      </c>
      <c r="C8" s="11"/>
      <c r="D8" s="4" t="s">
        <v>6</v>
      </c>
      <c r="E8" s="4" t="s">
        <v>8</v>
      </c>
      <c r="F8" s="4">
        <v>200</v>
      </c>
      <c r="G8" s="4"/>
      <c r="H8" s="4"/>
      <c r="I8" s="5"/>
      <c r="J8" t="str">
        <f t="shared" si="1"/>
        <v>description</v>
      </c>
      <c r="K8" s="45" t="str">
        <f t="shared" si="2"/>
        <v xml:space="preserve">@Column(name = "description")
private String description; // </v>
      </c>
      <c r="L8" s="45" t="str">
        <f t="shared" si="3"/>
        <v xml:space="preserve">private String description; // </v>
      </c>
    </row>
    <row r="9" spans="2:12" ht="43.2" x14ac:dyDescent="0.3">
      <c r="B9" s="3">
        <f t="shared" si="0"/>
        <v>7</v>
      </c>
      <c r="C9" s="11"/>
      <c r="D9" s="4" t="s">
        <v>12</v>
      </c>
      <c r="E9" s="4" t="s">
        <v>8</v>
      </c>
      <c r="F9" s="4">
        <v>50</v>
      </c>
      <c r="G9" s="4"/>
      <c r="H9" s="4"/>
      <c r="I9" s="5"/>
      <c r="J9" t="str">
        <f t="shared" si="1"/>
        <v>createdBy</v>
      </c>
      <c r="K9" s="45" t="str">
        <f t="shared" si="2"/>
        <v xml:space="preserve">@Column(name = "createdBy")
private String createdBy; // </v>
      </c>
      <c r="L9" s="45" t="str">
        <f t="shared" si="3"/>
        <v xml:space="preserve">private String createdBy; // </v>
      </c>
    </row>
    <row r="10" spans="2:12" ht="43.2" x14ac:dyDescent="0.3">
      <c r="B10" s="3">
        <f t="shared" si="0"/>
        <v>8</v>
      </c>
      <c r="C10" s="11"/>
      <c r="D10" s="4" t="s">
        <v>13</v>
      </c>
      <c r="E10" s="4" t="s">
        <v>14</v>
      </c>
      <c r="F10" s="4"/>
      <c r="G10" s="4"/>
      <c r="H10" s="4"/>
      <c r="I10" s="5"/>
      <c r="J10" t="str">
        <f t="shared" si="1"/>
        <v>createdDate</v>
      </c>
      <c r="K10" s="45" t="str">
        <f t="shared" si="2"/>
        <v xml:space="preserve">@Column(name = "createdDate")
private TimeStamp createdDate; // </v>
      </c>
      <c r="L10" s="45" t="str">
        <f t="shared" si="3"/>
        <v xml:space="preserve">private TimeStamp createdDate; // </v>
      </c>
    </row>
    <row r="11" spans="2:12" ht="43.2" x14ac:dyDescent="0.3">
      <c r="B11" s="3">
        <f t="shared" si="0"/>
        <v>9</v>
      </c>
      <c r="C11" s="11"/>
      <c r="D11" s="4" t="s">
        <v>15</v>
      </c>
      <c r="E11" s="4" t="s">
        <v>8</v>
      </c>
      <c r="F11" s="4">
        <v>50</v>
      </c>
      <c r="G11" s="4"/>
      <c r="H11" s="4"/>
      <c r="I11" s="5"/>
      <c r="J11" t="str">
        <f t="shared" si="1"/>
        <v>modifiedBy</v>
      </c>
      <c r="K11" s="45" t="str">
        <f t="shared" si="2"/>
        <v xml:space="preserve">@Column(name = "modifiedBy")
private String modifiedBy; // </v>
      </c>
      <c r="L11" s="45" t="str">
        <f t="shared" si="3"/>
        <v xml:space="preserve">private String modifiedBy; // </v>
      </c>
    </row>
    <row r="12" spans="2:12" ht="43.8" thickBot="1" x14ac:dyDescent="0.35">
      <c r="B12" s="6">
        <f t="shared" si="0"/>
        <v>10</v>
      </c>
      <c r="C12" s="12"/>
      <c r="D12" s="7" t="s">
        <v>16</v>
      </c>
      <c r="E12" s="7" t="s">
        <v>14</v>
      </c>
      <c r="F12" s="7"/>
      <c r="G12" s="7"/>
      <c r="H12" s="7"/>
      <c r="I12" s="8"/>
      <c r="J12" t="str">
        <f t="shared" si="1"/>
        <v>modifiedDate</v>
      </c>
      <c r="K12" s="45" t="str">
        <f t="shared" si="2"/>
        <v xml:space="preserve">@Column(name = "modifiedDate")
private TimeStamp modifiedDate; // </v>
      </c>
      <c r="L12" s="45" t="str">
        <f t="shared" si="3"/>
        <v xml:space="preserve">private TimeStamp modifiedDate; //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EBED-A082-44C2-8231-6683B917E27B}">
  <dimension ref="B1:I12"/>
  <sheetViews>
    <sheetView workbookViewId="0">
      <selection activeCell="D3" sqref="D3"/>
    </sheetView>
  </sheetViews>
  <sheetFormatPr defaultRowHeight="14.4" x14ac:dyDescent="0.3"/>
  <cols>
    <col min="1" max="1" width="3.77734375" customWidth="1"/>
    <col min="2" max="2" width="4.88671875" customWidth="1"/>
    <col min="3" max="3" width="3.77734375" style="10" customWidth="1"/>
    <col min="4" max="4" width="22.77734375" customWidth="1"/>
    <col min="5" max="5" width="10.109375" bestFit="1" customWidth="1"/>
    <col min="6" max="6" width="12" customWidth="1"/>
    <col min="7" max="7" width="5.6640625" customWidth="1"/>
    <col min="8" max="8" width="22.44140625"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f>ROW() -2</f>
        <v>1</v>
      </c>
      <c r="C3" s="11" t="s">
        <v>19</v>
      </c>
      <c r="D3" s="4" t="s">
        <v>17</v>
      </c>
      <c r="E3" s="4" t="s">
        <v>8</v>
      </c>
      <c r="F3" s="4"/>
      <c r="G3" s="4"/>
      <c r="H3" s="4"/>
      <c r="I3" s="5" t="s">
        <v>22</v>
      </c>
    </row>
    <row r="4" spans="2:9" x14ac:dyDescent="0.3">
      <c r="B4" s="3">
        <f t="shared" ref="B4:B12" si="0">ROW() -2</f>
        <v>2</v>
      </c>
      <c r="C4" s="13"/>
      <c r="D4" s="4"/>
      <c r="E4" s="4"/>
      <c r="F4" s="4"/>
      <c r="G4" s="4"/>
      <c r="H4" s="4"/>
      <c r="I4" s="5"/>
    </row>
    <row r="5" spans="2:9" x14ac:dyDescent="0.3">
      <c r="B5" s="3">
        <f t="shared" si="0"/>
        <v>3</v>
      </c>
      <c r="C5" s="13"/>
      <c r="D5" s="4"/>
      <c r="E5" s="4"/>
      <c r="F5" s="4"/>
      <c r="G5" s="4"/>
      <c r="H5" s="4"/>
      <c r="I5" s="5"/>
    </row>
    <row r="6" spans="2:9" x14ac:dyDescent="0.3">
      <c r="B6" s="3">
        <f t="shared" si="0"/>
        <v>4</v>
      </c>
      <c r="C6" s="11"/>
      <c r="D6" s="4"/>
      <c r="E6" s="4"/>
      <c r="F6" s="4"/>
      <c r="G6" s="4"/>
      <c r="H6" s="4"/>
      <c r="I6" s="5"/>
    </row>
    <row r="7" spans="2:9" x14ac:dyDescent="0.3">
      <c r="B7" s="3">
        <f t="shared" si="0"/>
        <v>5</v>
      </c>
      <c r="C7" s="11"/>
      <c r="D7" s="4"/>
      <c r="E7" s="4"/>
      <c r="F7" s="4"/>
      <c r="G7" s="4"/>
      <c r="H7" s="4"/>
      <c r="I7" s="5"/>
    </row>
    <row r="8" spans="2:9" x14ac:dyDescent="0.3">
      <c r="B8" s="3">
        <f t="shared" si="0"/>
        <v>6</v>
      </c>
      <c r="C8" s="11"/>
      <c r="D8" s="4" t="s">
        <v>6</v>
      </c>
      <c r="E8" s="4" t="s">
        <v>8</v>
      </c>
      <c r="F8" s="4">
        <v>200</v>
      </c>
      <c r="G8" s="4"/>
      <c r="H8" s="4"/>
      <c r="I8" s="5"/>
    </row>
    <row r="9" spans="2:9" x14ac:dyDescent="0.3">
      <c r="B9" s="3">
        <f t="shared" si="0"/>
        <v>7</v>
      </c>
      <c r="C9" s="11"/>
      <c r="D9" s="4" t="s">
        <v>12</v>
      </c>
      <c r="E9" s="4" t="s">
        <v>8</v>
      </c>
      <c r="F9" s="4">
        <v>50</v>
      </c>
      <c r="G9" s="4"/>
      <c r="H9" s="4"/>
      <c r="I9" s="5"/>
    </row>
    <row r="10" spans="2:9" x14ac:dyDescent="0.3">
      <c r="B10" s="3">
        <f t="shared" si="0"/>
        <v>8</v>
      </c>
      <c r="C10" s="11"/>
      <c r="D10" s="4" t="s">
        <v>13</v>
      </c>
      <c r="E10" s="4" t="s">
        <v>14</v>
      </c>
      <c r="F10" s="4"/>
      <c r="G10" s="4"/>
      <c r="H10" s="4"/>
      <c r="I10" s="5"/>
    </row>
    <row r="11" spans="2:9" x14ac:dyDescent="0.3">
      <c r="B11" s="3">
        <f t="shared" si="0"/>
        <v>9</v>
      </c>
      <c r="C11" s="11"/>
      <c r="D11" s="4" t="s">
        <v>15</v>
      </c>
      <c r="E11" s="4" t="s">
        <v>8</v>
      </c>
      <c r="F11" s="4">
        <v>50</v>
      </c>
      <c r="G11" s="4"/>
      <c r="H11" s="4"/>
      <c r="I11" s="5"/>
    </row>
    <row r="12" spans="2:9" ht="15" thickBot="1" x14ac:dyDescent="0.35">
      <c r="B12" s="6">
        <f t="shared" si="0"/>
        <v>10</v>
      </c>
      <c r="C12" s="12"/>
      <c r="D12" s="7" t="s">
        <v>16</v>
      </c>
      <c r="E12" s="7" t="s">
        <v>14</v>
      </c>
      <c r="F12" s="7"/>
      <c r="G12" s="7"/>
      <c r="H12" s="7"/>
      <c r="I1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836E-96DD-41E3-8903-FF0B2401E18C}">
  <sheetPr>
    <tabColor rgb="FF00B0F0"/>
  </sheetPr>
  <dimension ref="B1:I11"/>
  <sheetViews>
    <sheetView workbookViewId="0">
      <selection activeCell="B2" sqref="B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17</v>
      </c>
      <c r="E3" s="19"/>
      <c r="F3" s="19"/>
      <c r="G3" s="19"/>
      <c r="H3" s="19"/>
      <c r="I3" s="20" t="s">
        <v>134</v>
      </c>
    </row>
    <row r="4" spans="2:9" x14ac:dyDescent="0.3">
      <c r="B4" s="17">
        <v>2</v>
      </c>
      <c r="C4" s="18"/>
      <c r="D4" s="19" t="s">
        <v>25</v>
      </c>
      <c r="E4" s="19"/>
      <c r="F4" s="19"/>
      <c r="G4" s="19"/>
      <c r="H4" s="19"/>
      <c r="I4" s="20" t="s">
        <v>141</v>
      </c>
    </row>
    <row r="5" spans="2:9" x14ac:dyDescent="0.3">
      <c r="B5" s="17">
        <v>3</v>
      </c>
      <c r="C5" s="18"/>
      <c r="D5" s="19" t="s">
        <v>26</v>
      </c>
      <c r="E5" s="19"/>
      <c r="F5" s="19"/>
      <c r="G5" s="19"/>
      <c r="H5" s="19"/>
      <c r="I5" s="20" t="s">
        <v>142</v>
      </c>
    </row>
    <row r="6" spans="2:9" x14ac:dyDescent="0.3">
      <c r="B6" s="17">
        <v>6</v>
      </c>
      <c r="C6" s="18" t="s">
        <v>21</v>
      </c>
      <c r="D6" s="19" t="s">
        <v>132</v>
      </c>
      <c r="E6" s="19"/>
      <c r="F6" s="19"/>
      <c r="G6" s="19"/>
      <c r="H6" s="37" t="s">
        <v>35</v>
      </c>
      <c r="I6" s="21" t="s">
        <v>135</v>
      </c>
    </row>
    <row r="7" spans="2:9" x14ac:dyDescent="0.3">
      <c r="B7" s="17">
        <v>10</v>
      </c>
      <c r="C7" s="18"/>
      <c r="D7" s="19" t="s">
        <v>6</v>
      </c>
      <c r="E7" s="19" t="s">
        <v>8</v>
      </c>
      <c r="F7" s="19">
        <v>200</v>
      </c>
      <c r="G7" s="19"/>
      <c r="H7" s="19"/>
      <c r="I7" s="20"/>
    </row>
    <row r="8" spans="2:9" x14ac:dyDescent="0.3">
      <c r="B8" s="17">
        <v>11</v>
      </c>
      <c r="C8" s="18"/>
      <c r="D8" s="19" t="s">
        <v>12</v>
      </c>
      <c r="E8" s="19" t="s">
        <v>8</v>
      </c>
      <c r="F8" s="19">
        <v>50</v>
      </c>
      <c r="G8" s="19"/>
      <c r="H8" s="19"/>
      <c r="I8" s="20"/>
    </row>
    <row r="9" spans="2:9" x14ac:dyDescent="0.3">
      <c r="B9" s="17">
        <v>12</v>
      </c>
      <c r="C9" s="18"/>
      <c r="D9" s="19" t="s">
        <v>13</v>
      </c>
      <c r="E9" s="19" t="s">
        <v>14</v>
      </c>
      <c r="F9" s="19"/>
      <c r="G9" s="19"/>
      <c r="H9" s="19"/>
      <c r="I9" s="20"/>
    </row>
    <row r="10" spans="2:9" x14ac:dyDescent="0.3">
      <c r="B10" s="17">
        <v>13</v>
      </c>
      <c r="C10" s="18"/>
      <c r="D10" s="19" t="s">
        <v>15</v>
      </c>
      <c r="E10" s="19" t="s">
        <v>8</v>
      </c>
      <c r="F10" s="19">
        <v>50</v>
      </c>
      <c r="G10" s="19"/>
      <c r="H10" s="19"/>
      <c r="I10" s="20"/>
    </row>
    <row r="11" spans="2:9" ht="15" thickBot="1" x14ac:dyDescent="0.35">
      <c r="B11" s="36">
        <v>14</v>
      </c>
      <c r="C11" s="22"/>
      <c r="D11" s="23" t="s">
        <v>16</v>
      </c>
      <c r="E11" s="23" t="s">
        <v>14</v>
      </c>
      <c r="F11" s="23"/>
      <c r="G11" s="23"/>
      <c r="H11" s="23"/>
      <c r="I11"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1AA8-0877-46A5-BC01-8C53F4A5D50A}">
  <sheetPr>
    <tabColor rgb="FF00B0F0"/>
  </sheetPr>
  <dimension ref="B1:I12"/>
  <sheetViews>
    <sheetView workbookViewId="0">
      <selection activeCell="B2" sqref="B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17</v>
      </c>
      <c r="E3" s="19"/>
      <c r="F3" s="19"/>
      <c r="G3" s="19"/>
      <c r="H3" s="19"/>
      <c r="I3" s="20" t="s">
        <v>133</v>
      </c>
    </row>
    <row r="4" spans="2:9" x14ac:dyDescent="0.3">
      <c r="B4" s="17">
        <v>2</v>
      </c>
      <c r="C4" s="18"/>
      <c r="D4" s="19" t="s">
        <v>25</v>
      </c>
      <c r="E4" s="19"/>
      <c r="F4" s="19"/>
      <c r="G4" s="19"/>
      <c r="H4" s="19"/>
      <c r="I4" s="20" t="s">
        <v>143</v>
      </c>
    </row>
    <row r="5" spans="2:9" x14ac:dyDescent="0.3">
      <c r="B5" s="17">
        <v>3</v>
      </c>
      <c r="C5" s="18"/>
      <c r="D5" s="19" t="s">
        <v>26</v>
      </c>
      <c r="E5" s="19"/>
      <c r="F5" s="19"/>
      <c r="G5" s="19"/>
      <c r="H5" s="19"/>
      <c r="I5" s="20" t="s">
        <v>144</v>
      </c>
    </row>
    <row r="6" spans="2:9" x14ac:dyDescent="0.3">
      <c r="B6" s="17">
        <v>5</v>
      </c>
      <c r="C6" s="18" t="s">
        <v>21</v>
      </c>
      <c r="D6" s="19" t="s">
        <v>130</v>
      </c>
      <c r="E6" s="19"/>
      <c r="F6" s="19"/>
      <c r="G6" s="19"/>
      <c r="H6" s="19"/>
      <c r="I6" s="21" t="s">
        <v>134</v>
      </c>
    </row>
    <row r="7" spans="2:9" x14ac:dyDescent="0.3">
      <c r="B7" s="17">
        <v>6</v>
      </c>
      <c r="C7" s="18" t="s">
        <v>21</v>
      </c>
      <c r="D7" s="19" t="s">
        <v>132</v>
      </c>
      <c r="E7" s="19"/>
      <c r="F7" s="19"/>
      <c r="G7" s="19"/>
      <c r="H7" s="37" t="s">
        <v>35</v>
      </c>
      <c r="I7" s="21" t="s">
        <v>135</v>
      </c>
    </row>
    <row r="8" spans="2:9" x14ac:dyDescent="0.3">
      <c r="B8" s="17">
        <v>10</v>
      </c>
      <c r="C8" s="18"/>
      <c r="D8" s="19" t="s">
        <v>6</v>
      </c>
      <c r="E8" s="19" t="s">
        <v>8</v>
      </c>
      <c r="F8" s="19">
        <v>200</v>
      </c>
      <c r="G8" s="19"/>
      <c r="H8" s="19"/>
      <c r="I8" s="20"/>
    </row>
    <row r="9" spans="2:9" x14ac:dyDescent="0.3">
      <c r="B9" s="17">
        <v>11</v>
      </c>
      <c r="C9" s="18"/>
      <c r="D9" s="19" t="s">
        <v>12</v>
      </c>
      <c r="E9" s="19" t="s">
        <v>8</v>
      </c>
      <c r="F9" s="19">
        <v>50</v>
      </c>
      <c r="G9" s="19"/>
      <c r="H9" s="19"/>
      <c r="I9" s="20"/>
    </row>
    <row r="10" spans="2:9" x14ac:dyDescent="0.3">
      <c r="B10" s="17">
        <v>12</v>
      </c>
      <c r="C10" s="18"/>
      <c r="D10" s="19" t="s">
        <v>13</v>
      </c>
      <c r="E10" s="19" t="s">
        <v>14</v>
      </c>
      <c r="F10" s="19"/>
      <c r="G10" s="19"/>
      <c r="H10" s="19"/>
      <c r="I10" s="20"/>
    </row>
    <row r="11" spans="2:9" x14ac:dyDescent="0.3">
      <c r="B11" s="17">
        <v>13</v>
      </c>
      <c r="C11" s="18"/>
      <c r="D11" s="19" t="s">
        <v>15</v>
      </c>
      <c r="E11" s="19" t="s">
        <v>8</v>
      </c>
      <c r="F11" s="19">
        <v>50</v>
      </c>
      <c r="G11" s="19"/>
      <c r="H11" s="19"/>
      <c r="I11" s="20"/>
    </row>
    <row r="12" spans="2:9" ht="15" thickBot="1" x14ac:dyDescent="0.35">
      <c r="B12" s="36">
        <v>14</v>
      </c>
      <c r="C12" s="22"/>
      <c r="D12" s="23" t="s">
        <v>16</v>
      </c>
      <c r="E12" s="23" t="s">
        <v>14</v>
      </c>
      <c r="F12" s="23"/>
      <c r="G12" s="23"/>
      <c r="H12" s="23"/>
      <c r="I12"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5CC19-2F57-4037-8032-E99AD3CB99A8}">
  <sheetPr>
    <tabColor rgb="FF00B0F0"/>
  </sheetPr>
  <dimension ref="B1:I13"/>
  <sheetViews>
    <sheetView workbookViewId="0">
      <selection activeCell="C2" sqref="C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17</v>
      </c>
      <c r="E3" s="19"/>
      <c r="F3" s="19"/>
      <c r="G3" s="19"/>
      <c r="H3" s="19"/>
      <c r="I3" s="20" t="s">
        <v>136</v>
      </c>
    </row>
    <row r="4" spans="2:9" x14ac:dyDescent="0.3">
      <c r="B4" s="17">
        <v>2</v>
      </c>
      <c r="C4" s="18"/>
      <c r="D4" s="19" t="s">
        <v>25</v>
      </c>
      <c r="E4" s="19"/>
      <c r="F4" s="19"/>
      <c r="G4" s="19"/>
      <c r="H4" s="19"/>
      <c r="I4" s="20" t="s">
        <v>137</v>
      </c>
    </row>
    <row r="5" spans="2:9" x14ac:dyDescent="0.3">
      <c r="B5" s="17">
        <v>3</v>
      </c>
      <c r="C5" s="18"/>
      <c r="D5" s="19" t="s">
        <v>26</v>
      </c>
      <c r="E5" s="19"/>
      <c r="F5" s="19"/>
      <c r="G5" s="19"/>
      <c r="H5" s="19"/>
      <c r="I5" s="20" t="s">
        <v>138</v>
      </c>
    </row>
    <row r="6" spans="2:9" x14ac:dyDescent="0.3">
      <c r="B6" s="17">
        <v>4</v>
      </c>
      <c r="C6" s="18" t="s">
        <v>21</v>
      </c>
      <c r="D6" s="19" t="s">
        <v>129</v>
      </c>
      <c r="E6" s="19"/>
      <c r="F6" s="19"/>
      <c r="G6" s="19"/>
      <c r="H6" s="19"/>
      <c r="I6" s="20" t="s">
        <v>133</v>
      </c>
    </row>
    <row r="7" spans="2:9" x14ac:dyDescent="0.3">
      <c r="B7" s="17">
        <v>5</v>
      </c>
      <c r="C7" s="18" t="s">
        <v>21</v>
      </c>
      <c r="D7" s="19" t="s">
        <v>130</v>
      </c>
      <c r="E7" s="19"/>
      <c r="F7" s="19"/>
      <c r="G7" s="19"/>
      <c r="H7" s="19"/>
      <c r="I7" s="21" t="s">
        <v>134</v>
      </c>
    </row>
    <row r="8" spans="2:9" x14ac:dyDescent="0.3">
      <c r="B8" s="17">
        <v>6</v>
      </c>
      <c r="C8" s="18" t="s">
        <v>21</v>
      </c>
      <c r="D8" s="19" t="s">
        <v>132</v>
      </c>
      <c r="E8" s="19"/>
      <c r="F8" s="19"/>
      <c r="G8" s="19"/>
      <c r="H8" s="37" t="s">
        <v>35</v>
      </c>
      <c r="I8" s="21" t="s">
        <v>135</v>
      </c>
    </row>
    <row r="9" spans="2:9" x14ac:dyDescent="0.3">
      <c r="B9" s="17">
        <v>10</v>
      </c>
      <c r="C9" s="18"/>
      <c r="D9" s="19" t="s">
        <v>6</v>
      </c>
      <c r="E9" s="19" t="s">
        <v>8</v>
      </c>
      <c r="F9" s="19">
        <v>200</v>
      </c>
      <c r="G9" s="19"/>
      <c r="H9" s="19"/>
      <c r="I9" s="20"/>
    </row>
    <row r="10" spans="2:9" x14ac:dyDescent="0.3">
      <c r="B10" s="17">
        <v>11</v>
      </c>
      <c r="C10" s="18"/>
      <c r="D10" s="19" t="s">
        <v>12</v>
      </c>
      <c r="E10" s="19" t="s">
        <v>8</v>
      </c>
      <c r="F10" s="19">
        <v>50</v>
      </c>
      <c r="G10" s="19"/>
      <c r="H10" s="19"/>
      <c r="I10" s="20"/>
    </row>
    <row r="11" spans="2:9" x14ac:dyDescent="0.3">
      <c r="B11" s="17">
        <v>12</v>
      </c>
      <c r="C11" s="18"/>
      <c r="D11" s="19" t="s">
        <v>13</v>
      </c>
      <c r="E11" s="19" t="s">
        <v>14</v>
      </c>
      <c r="F11" s="19"/>
      <c r="G11" s="19"/>
      <c r="H11" s="19"/>
      <c r="I11" s="20"/>
    </row>
    <row r="12" spans="2:9" x14ac:dyDescent="0.3">
      <c r="B12" s="17">
        <v>13</v>
      </c>
      <c r="C12" s="18"/>
      <c r="D12" s="19" t="s">
        <v>15</v>
      </c>
      <c r="E12" s="19" t="s">
        <v>8</v>
      </c>
      <c r="F12" s="19">
        <v>50</v>
      </c>
      <c r="G12" s="19"/>
      <c r="H12" s="19"/>
      <c r="I12" s="20"/>
    </row>
    <row r="13" spans="2:9" ht="15" thickBot="1" x14ac:dyDescent="0.35">
      <c r="B13" s="36">
        <v>14</v>
      </c>
      <c r="C13" s="22"/>
      <c r="D13" s="23" t="s">
        <v>16</v>
      </c>
      <c r="E13" s="23" t="s">
        <v>14</v>
      </c>
      <c r="F13" s="23"/>
      <c r="G13" s="23"/>
      <c r="H13" s="23"/>
      <c r="I13"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4C22-8279-4EF5-877E-12683F39CE42}">
  <sheetPr>
    <tabColor rgb="FF00B0F0"/>
  </sheetPr>
  <dimension ref="B1:I10"/>
  <sheetViews>
    <sheetView workbookViewId="0">
      <selection activeCell="B2" sqref="B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25" t="s">
        <v>19</v>
      </c>
      <c r="D3" s="19" t="s">
        <v>17</v>
      </c>
      <c r="E3" s="19" t="s">
        <v>8</v>
      </c>
      <c r="F3" s="19">
        <v>50</v>
      </c>
      <c r="G3" s="19"/>
      <c r="H3" s="19"/>
      <c r="I3" s="20"/>
    </row>
    <row r="4" spans="2:9" x14ac:dyDescent="0.3">
      <c r="B4" s="17">
        <v>2</v>
      </c>
      <c r="C4" s="25"/>
      <c r="D4" s="19" t="s">
        <v>25</v>
      </c>
      <c r="E4" s="19" t="s">
        <v>8</v>
      </c>
      <c r="F4" s="19">
        <v>50</v>
      </c>
      <c r="G4" s="19"/>
      <c r="H4" s="19"/>
      <c r="I4" s="20"/>
    </row>
    <row r="5" spans="2:9" x14ac:dyDescent="0.3">
      <c r="B5" s="17">
        <v>3</v>
      </c>
      <c r="C5" s="25"/>
      <c r="D5" s="19" t="s">
        <v>128</v>
      </c>
      <c r="E5" s="19" t="s">
        <v>8</v>
      </c>
      <c r="F5" s="19">
        <v>50</v>
      </c>
      <c r="G5" s="19"/>
      <c r="H5" s="19"/>
      <c r="I5" s="20"/>
    </row>
    <row r="6" spans="2:9" x14ac:dyDescent="0.3">
      <c r="B6" s="17">
        <v>10</v>
      </c>
      <c r="C6" s="25"/>
      <c r="D6" s="19" t="s">
        <v>6</v>
      </c>
      <c r="E6" s="19" t="s">
        <v>8</v>
      </c>
      <c r="F6" s="19">
        <v>200</v>
      </c>
      <c r="G6" s="19"/>
      <c r="H6" s="19"/>
      <c r="I6" s="20"/>
    </row>
    <row r="7" spans="2:9" x14ac:dyDescent="0.3">
      <c r="B7" s="17">
        <v>11</v>
      </c>
      <c r="C7" s="25"/>
      <c r="D7" s="19" t="s">
        <v>12</v>
      </c>
      <c r="E7" s="19" t="s">
        <v>8</v>
      </c>
      <c r="F7" s="19">
        <v>50</v>
      </c>
      <c r="G7" s="19"/>
      <c r="H7" s="19"/>
      <c r="I7" s="20"/>
    </row>
    <row r="8" spans="2:9" x14ac:dyDescent="0.3">
      <c r="B8" s="17">
        <v>12</v>
      </c>
      <c r="C8" s="25"/>
      <c r="D8" s="19" t="s">
        <v>13</v>
      </c>
      <c r="E8" s="19" t="s">
        <v>14</v>
      </c>
      <c r="F8" s="19"/>
      <c r="G8" s="19"/>
      <c r="H8" s="19"/>
      <c r="I8" s="20"/>
    </row>
    <row r="9" spans="2:9" x14ac:dyDescent="0.3">
      <c r="B9" s="17">
        <v>13</v>
      </c>
      <c r="C9" s="25"/>
      <c r="D9" s="19" t="s">
        <v>15</v>
      </c>
      <c r="E9" s="19" t="s">
        <v>8</v>
      </c>
      <c r="F9" s="19">
        <v>50</v>
      </c>
      <c r="G9" s="19"/>
      <c r="H9" s="19"/>
      <c r="I9" s="20"/>
    </row>
    <row r="10" spans="2:9" ht="15" thickBot="1" x14ac:dyDescent="0.35">
      <c r="B10" s="36">
        <v>14</v>
      </c>
      <c r="C10" s="26"/>
      <c r="D10" s="23" t="s">
        <v>16</v>
      </c>
      <c r="E10" s="23" t="s">
        <v>14</v>
      </c>
      <c r="F10" s="23"/>
      <c r="G10" s="23"/>
      <c r="H10" s="23"/>
      <c r="I10" s="24"/>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I16"/>
  <sheetViews>
    <sheetView workbookViewId="0">
      <selection activeCell="B2" sqref="B2:I16"/>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7</v>
      </c>
      <c r="E3" s="19" t="s">
        <v>8</v>
      </c>
      <c r="F3" s="19">
        <v>50</v>
      </c>
      <c r="G3" s="19"/>
      <c r="H3" s="19"/>
      <c r="I3" s="20"/>
    </row>
    <row r="4" spans="2:9" x14ac:dyDescent="0.3">
      <c r="B4" s="17">
        <v>2</v>
      </c>
      <c r="C4" s="18"/>
      <c r="D4" s="19" t="s">
        <v>9</v>
      </c>
      <c r="E4" s="19" t="s">
        <v>8</v>
      </c>
      <c r="F4" s="19">
        <v>50</v>
      </c>
      <c r="G4" s="19"/>
      <c r="H4" s="19"/>
      <c r="I4" s="20"/>
    </row>
    <row r="5" spans="2:9" x14ac:dyDescent="0.3">
      <c r="B5" s="17">
        <v>3</v>
      </c>
      <c r="C5" s="18"/>
      <c r="D5" s="19" t="s">
        <v>10</v>
      </c>
      <c r="E5" s="19" t="s">
        <v>8</v>
      </c>
      <c r="F5" s="19">
        <v>50</v>
      </c>
      <c r="G5" s="19"/>
      <c r="H5" s="19"/>
      <c r="I5" s="20"/>
    </row>
    <row r="6" spans="2:9" x14ac:dyDescent="0.3">
      <c r="B6" s="17">
        <v>4</v>
      </c>
      <c r="C6" s="18"/>
      <c r="D6" s="19" t="s">
        <v>11</v>
      </c>
      <c r="E6" s="19" t="s">
        <v>8</v>
      </c>
      <c r="F6" s="19">
        <v>50</v>
      </c>
      <c r="G6" s="19"/>
      <c r="H6" s="19"/>
      <c r="I6" s="20"/>
    </row>
    <row r="7" spans="2:9" ht="57.6" x14ac:dyDescent="0.3">
      <c r="B7" s="17">
        <v>5</v>
      </c>
      <c r="C7" s="18"/>
      <c r="D7" s="19" t="s">
        <v>30</v>
      </c>
      <c r="E7" s="19" t="s">
        <v>20</v>
      </c>
      <c r="F7" s="19"/>
      <c r="G7" s="19"/>
      <c r="H7" s="19">
        <v>1</v>
      </c>
      <c r="I7" s="21" t="s">
        <v>31</v>
      </c>
    </row>
    <row r="8" spans="2:9" ht="43.2" x14ac:dyDescent="0.3">
      <c r="B8" s="17">
        <v>6</v>
      </c>
      <c r="C8" s="18"/>
      <c r="D8" s="19" t="s">
        <v>2</v>
      </c>
      <c r="E8" s="19"/>
      <c r="F8" s="19"/>
      <c r="G8" s="19"/>
      <c r="H8" s="19">
        <v>2</v>
      </c>
      <c r="I8" s="21" t="s">
        <v>36</v>
      </c>
    </row>
    <row r="9" spans="2:9" x14ac:dyDescent="0.3">
      <c r="B9" s="17">
        <v>7</v>
      </c>
      <c r="C9" s="18"/>
      <c r="D9" s="19" t="s">
        <v>41</v>
      </c>
      <c r="E9" s="19" t="s">
        <v>42</v>
      </c>
      <c r="F9" s="19"/>
      <c r="G9" s="19"/>
      <c r="H9" s="19" t="b">
        <v>0</v>
      </c>
      <c r="I9" s="21" t="s">
        <v>43</v>
      </c>
    </row>
    <row r="10" spans="2:9" ht="72" x14ac:dyDescent="0.3">
      <c r="B10" s="17">
        <v>8</v>
      </c>
      <c r="C10" s="18"/>
      <c r="D10" s="19" t="s">
        <v>37</v>
      </c>
      <c r="E10" s="19" t="s">
        <v>20</v>
      </c>
      <c r="F10" s="19"/>
      <c r="G10" s="19"/>
      <c r="H10" s="19">
        <v>0</v>
      </c>
      <c r="I10" s="21" t="s">
        <v>38</v>
      </c>
    </row>
    <row r="11" spans="2:9" x14ac:dyDescent="0.3">
      <c r="B11" s="17">
        <v>9</v>
      </c>
      <c r="C11" s="18"/>
      <c r="D11" s="19" t="s">
        <v>40</v>
      </c>
      <c r="E11" s="19" t="s">
        <v>14</v>
      </c>
      <c r="F11" s="19"/>
      <c r="G11" s="19"/>
      <c r="H11" s="19"/>
      <c r="I11" s="21" t="s">
        <v>39</v>
      </c>
    </row>
    <row r="12" spans="2:9" x14ac:dyDescent="0.3">
      <c r="B12" s="17">
        <v>10</v>
      </c>
      <c r="C12" s="18"/>
      <c r="D12" s="19" t="s">
        <v>6</v>
      </c>
      <c r="E12" s="19" t="s">
        <v>8</v>
      </c>
      <c r="F12" s="19">
        <v>200</v>
      </c>
      <c r="G12" s="19"/>
      <c r="H12" s="19"/>
      <c r="I12" s="20"/>
    </row>
    <row r="13" spans="2:9" x14ac:dyDescent="0.3">
      <c r="B13" s="17">
        <v>11</v>
      </c>
      <c r="C13" s="18"/>
      <c r="D13" s="19" t="s">
        <v>12</v>
      </c>
      <c r="E13" s="19" t="s">
        <v>8</v>
      </c>
      <c r="F13" s="19">
        <v>50</v>
      </c>
      <c r="G13" s="19"/>
      <c r="H13" s="19"/>
      <c r="I13" s="20"/>
    </row>
    <row r="14" spans="2:9" x14ac:dyDescent="0.3">
      <c r="B14" s="17">
        <v>12</v>
      </c>
      <c r="C14" s="18"/>
      <c r="D14" s="19" t="s">
        <v>13</v>
      </c>
      <c r="E14" s="19" t="s">
        <v>14</v>
      </c>
      <c r="F14" s="19"/>
      <c r="G14" s="19"/>
      <c r="H14" s="19"/>
      <c r="I14" s="20"/>
    </row>
    <row r="15" spans="2:9" x14ac:dyDescent="0.3">
      <c r="B15" s="17">
        <v>13</v>
      </c>
      <c r="C15" s="18"/>
      <c r="D15" s="19" t="s">
        <v>15</v>
      </c>
      <c r="E15" s="19" t="s">
        <v>8</v>
      </c>
      <c r="F15" s="19">
        <v>50</v>
      </c>
      <c r="G15" s="19"/>
      <c r="H15" s="19"/>
      <c r="I15" s="20"/>
    </row>
    <row r="16" spans="2:9" ht="15" thickBot="1" x14ac:dyDescent="0.35">
      <c r="B16" s="36">
        <v>14</v>
      </c>
      <c r="C16" s="22"/>
      <c r="D16" s="23" t="s">
        <v>16</v>
      </c>
      <c r="E16" s="23" t="s">
        <v>14</v>
      </c>
      <c r="F16" s="23"/>
      <c r="G16" s="23"/>
      <c r="H16" s="23"/>
      <c r="I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C3DCB-637E-437C-B3E2-529B0564E845}">
  <sheetPr>
    <tabColor rgb="FF00B0F0"/>
  </sheetPr>
  <dimension ref="B1:I12"/>
  <sheetViews>
    <sheetView topLeftCell="A2" workbookViewId="0">
      <selection activeCell="D3" sqref="D3"/>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t="s">
        <v>17</v>
      </c>
      <c r="E3" s="4" t="s">
        <v>8</v>
      </c>
      <c r="F3" s="4">
        <v>50</v>
      </c>
      <c r="G3" s="4"/>
      <c r="H3" s="4"/>
      <c r="I3" s="5"/>
    </row>
    <row r="4" spans="2:9" x14ac:dyDescent="0.3">
      <c r="B4" s="3">
        <v>2</v>
      </c>
      <c r="C4" s="13"/>
      <c r="D4" s="4" t="s">
        <v>25</v>
      </c>
      <c r="E4" s="4" t="s">
        <v>8</v>
      </c>
      <c r="F4" s="4">
        <v>50</v>
      </c>
      <c r="G4" s="4"/>
      <c r="H4" s="4"/>
      <c r="I4" s="5"/>
    </row>
    <row r="5" spans="2:9" x14ac:dyDescent="0.3">
      <c r="B5" s="3">
        <v>3</v>
      </c>
      <c r="C5" s="13"/>
      <c r="D5" s="4" t="s">
        <v>27</v>
      </c>
      <c r="E5" s="4" t="s">
        <v>20</v>
      </c>
      <c r="F5" s="4"/>
      <c r="G5" s="4"/>
      <c r="H5" s="4">
        <v>1</v>
      </c>
      <c r="I5" s="5" t="s">
        <v>28</v>
      </c>
    </row>
    <row r="6" spans="2:9" x14ac:dyDescent="0.3">
      <c r="B6" s="3">
        <v>4</v>
      </c>
      <c r="C6" s="13"/>
      <c r="D6" s="4" t="s">
        <v>26</v>
      </c>
      <c r="E6" s="4" t="s">
        <v>20</v>
      </c>
      <c r="F6" s="4"/>
      <c r="G6" s="4"/>
      <c r="H6" s="4">
        <v>1</v>
      </c>
      <c r="I6" s="5" t="s">
        <v>29</v>
      </c>
    </row>
    <row r="7" spans="2:9" s="15" customFormat="1" ht="57.6" x14ac:dyDescent="0.3">
      <c r="B7" s="17">
        <v>5</v>
      </c>
      <c r="C7" s="18"/>
      <c r="D7" s="19" t="s">
        <v>30</v>
      </c>
      <c r="E7" s="19" t="s">
        <v>20</v>
      </c>
      <c r="F7" s="19"/>
      <c r="G7" s="19"/>
      <c r="H7" s="19">
        <v>1</v>
      </c>
      <c r="I7" s="21" t="s">
        <v>31</v>
      </c>
    </row>
    <row r="8" spans="2:9" x14ac:dyDescent="0.3">
      <c r="B8" s="3">
        <v>5</v>
      </c>
      <c r="C8" s="13"/>
      <c r="D8" s="4" t="s">
        <v>6</v>
      </c>
      <c r="E8" s="4" t="s">
        <v>8</v>
      </c>
      <c r="F8" s="4">
        <v>200</v>
      </c>
      <c r="G8" s="4"/>
      <c r="H8" s="4"/>
      <c r="I8" s="5"/>
    </row>
    <row r="9" spans="2:9" x14ac:dyDescent="0.3">
      <c r="B9" s="3">
        <v>6</v>
      </c>
      <c r="C9" s="13"/>
      <c r="D9" s="4" t="s">
        <v>12</v>
      </c>
      <c r="E9" s="4" t="s">
        <v>8</v>
      </c>
      <c r="F9" s="4">
        <v>50</v>
      </c>
      <c r="G9" s="4"/>
      <c r="H9" s="4"/>
      <c r="I9" s="5"/>
    </row>
    <row r="10" spans="2:9" x14ac:dyDescent="0.3">
      <c r="B10" s="3">
        <v>7</v>
      </c>
      <c r="C10" s="13"/>
      <c r="D10" s="4" t="s">
        <v>13</v>
      </c>
      <c r="E10" s="4" t="s">
        <v>14</v>
      </c>
      <c r="F10" s="4"/>
      <c r="G10" s="4"/>
      <c r="H10" s="4"/>
      <c r="I10" s="5"/>
    </row>
    <row r="11" spans="2:9" x14ac:dyDescent="0.3">
      <c r="B11" s="3">
        <v>8</v>
      </c>
      <c r="C11" s="13"/>
      <c r="D11" s="4" t="s">
        <v>15</v>
      </c>
      <c r="E11" s="4" t="s">
        <v>8</v>
      </c>
      <c r="F11" s="4">
        <v>50</v>
      </c>
      <c r="G11" s="4"/>
      <c r="H11" s="4"/>
      <c r="I11" s="5"/>
    </row>
    <row r="12" spans="2:9" ht="15" thickBot="1" x14ac:dyDescent="0.35">
      <c r="B12" s="6">
        <v>9</v>
      </c>
      <c r="C12" s="14"/>
      <c r="D12" s="7" t="s">
        <v>16</v>
      </c>
      <c r="E12" s="7" t="s">
        <v>14</v>
      </c>
      <c r="F12" s="7"/>
      <c r="G12" s="7"/>
      <c r="H12" s="7"/>
      <c r="I1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0274-DCF8-4D2D-B599-F703C464CFEF}">
  <sheetPr>
    <tabColor rgb="FF00B0F0"/>
  </sheetPr>
  <dimension ref="B1:I9"/>
  <sheetViews>
    <sheetView workbookViewId="0">
      <selection activeCell="D9" sqref="D9"/>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t="s">
        <v>7</v>
      </c>
      <c r="E3" s="4" t="s">
        <v>8</v>
      </c>
      <c r="F3" s="4">
        <v>50</v>
      </c>
      <c r="G3" s="4"/>
      <c r="H3" s="4"/>
      <c r="I3" s="5"/>
    </row>
    <row r="4" spans="2:9" x14ac:dyDescent="0.3">
      <c r="B4" s="3">
        <v>2</v>
      </c>
      <c r="C4" s="13" t="s">
        <v>19</v>
      </c>
      <c r="D4" s="4" t="s">
        <v>32</v>
      </c>
      <c r="E4" s="4" t="s">
        <v>8</v>
      </c>
      <c r="F4" s="4">
        <v>50</v>
      </c>
      <c r="G4" s="4"/>
      <c r="H4" s="4"/>
      <c r="I4" s="5"/>
    </row>
    <row r="5" spans="2:9" x14ac:dyDescent="0.3">
      <c r="B5" s="3">
        <v>3</v>
      </c>
      <c r="C5" s="13"/>
      <c r="D5" s="4" t="s">
        <v>6</v>
      </c>
      <c r="E5" s="4" t="s">
        <v>8</v>
      </c>
      <c r="F5" s="4">
        <v>200</v>
      </c>
      <c r="G5" s="4"/>
      <c r="H5" s="4"/>
      <c r="I5" s="5"/>
    </row>
    <row r="6" spans="2:9" x14ac:dyDescent="0.3">
      <c r="B6" s="3">
        <v>4</v>
      </c>
      <c r="C6" s="13"/>
      <c r="D6" s="4" t="s">
        <v>12</v>
      </c>
      <c r="E6" s="4" t="s">
        <v>8</v>
      </c>
      <c r="F6" s="4">
        <v>50</v>
      </c>
      <c r="G6" s="4"/>
      <c r="H6" s="4"/>
      <c r="I6" s="5"/>
    </row>
    <row r="7" spans="2:9" x14ac:dyDescent="0.3">
      <c r="B7" s="3">
        <v>5</v>
      </c>
      <c r="C7" s="13"/>
      <c r="D7" s="4" t="s">
        <v>13</v>
      </c>
      <c r="E7" s="4" t="s">
        <v>14</v>
      </c>
      <c r="F7" s="4"/>
      <c r="G7" s="4"/>
      <c r="H7" s="4"/>
      <c r="I7" s="5"/>
    </row>
    <row r="8" spans="2:9" x14ac:dyDescent="0.3">
      <c r="B8" s="3">
        <v>6</v>
      </c>
      <c r="C8" s="13"/>
      <c r="D8" s="4" t="s">
        <v>15</v>
      </c>
      <c r="E8" s="4" t="s">
        <v>8</v>
      </c>
      <c r="F8" s="4">
        <v>50</v>
      </c>
      <c r="G8" s="4"/>
      <c r="H8" s="4"/>
      <c r="I8" s="5"/>
    </row>
    <row r="9" spans="2:9" ht="15" thickBot="1" x14ac:dyDescent="0.35">
      <c r="B9" s="6">
        <v>7</v>
      </c>
      <c r="C9" s="14"/>
      <c r="D9" s="7" t="s">
        <v>16</v>
      </c>
      <c r="E9" s="7" t="s">
        <v>14</v>
      </c>
      <c r="F9" s="7"/>
      <c r="G9" s="7"/>
      <c r="H9" s="7"/>
      <c r="I9"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C62B-F663-4300-BDB6-7A4D2FDD995D}">
  <dimension ref="B1:I9"/>
  <sheetViews>
    <sheetView workbookViewId="0">
      <selection activeCell="B2" sqref="B2"/>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c r="E3" s="4"/>
      <c r="F3" s="4"/>
      <c r="G3" s="4"/>
      <c r="H3" s="4"/>
      <c r="I3" s="5"/>
    </row>
    <row r="4" spans="2:9" x14ac:dyDescent="0.3">
      <c r="B4" s="3">
        <v>2</v>
      </c>
      <c r="C4" s="13"/>
      <c r="D4" s="4"/>
      <c r="E4" s="4"/>
      <c r="F4" s="4"/>
      <c r="G4" s="4"/>
      <c r="H4" s="4"/>
      <c r="I4" s="5"/>
    </row>
    <row r="5" spans="2:9" x14ac:dyDescent="0.3">
      <c r="B5" s="3">
        <v>3</v>
      </c>
      <c r="C5" s="13"/>
      <c r="D5" s="4" t="s">
        <v>6</v>
      </c>
      <c r="E5" s="4" t="s">
        <v>8</v>
      </c>
      <c r="F5" s="4">
        <v>200</v>
      </c>
      <c r="G5" s="4"/>
      <c r="H5" s="4"/>
      <c r="I5" s="5"/>
    </row>
    <row r="6" spans="2:9" x14ac:dyDescent="0.3">
      <c r="B6" s="3">
        <v>4</v>
      </c>
      <c r="C6" s="13"/>
      <c r="D6" s="4" t="s">
        <v>12</v>
      </c>
      <c r="E6" s="4" t="s">
        <v>8</v>
      </c>
      <c r="F6" s="4">
        <v>50</v>
      </c>
      <c r="G6" s="4"/>
      <c r="H6" s="4"/>
      <c r="I6" s="5"/>
    </row>
    <row r="7" spans="2:9" x14ac:dyDescent="0.3">
      <c r="B7" s="3">
        <v>5</v>
      </c>
      <c r="C7" s="13"/>
      <c r="D7" s="4" t="s">
        <v>13</v>
      </c>
      <c r="E7" s="4" t="s">
        <v>14</v>
      </c>
      <c r="F7" s="4"/>
      <c r="G7" s="4"/>
      <c r="H7" s="4"/>
      <c r="I7" s="5"/>
    </row>
    <row r="8" spans="2:9" x14ac:dyDescent="0.3">
      <c r="B8" s="3">
        <v>6</v>
      </c>
      <c r="C8" s="13"/>
      <c r="D8" s="4" t="s">
        <v>15</v>
      </c>
      <c r="E8" s="4" t="s">
        <v>8</v>
      </c>
      <c r="F8" s="4">
        <v>50</v>
      </c>
      <c r="G8" s="4"/>
      <c r="H8" s="4"/>
      <c r="I8" s="5"/>
    </row>
    <row r="9" spans="2:9" ht="15" thickBot="1" x14ac:dyDescent="0.35">
      <c r="B9" s="6">
        <v>7</v>
      </c>
      <c r="C9" s="14"/>
      <c r="D9" s="7" t="s">
        <v>16</v>
      </c>
      <c r="E9" s="7" t="s">
        <v>14</v>
      </c>
      <c r="F9" s="7"/>
      <c r="G9" s="7"/>
      <c r="H9" s="7"/>
      <c r="I9"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x n w h W I r I 9 Q W k A A A A 9 w A A A B I A H A B D b 2 5 m a W c v U G F j a 2 F n Z S 5 4 b W w g o h g A K K A U A A A A A A A A A A A A A A A A A A A A A A A A A A A A h Y + 9 D o I w H M R f h X S n X y y G / C m D q y Q m R O P a l A q N U A w t l n d z 8 J F 8 B T G K u j n e 3 e + S u / v 1 B v n U t d F F D 8 7 0 N k M M U x R p q / r K 2 D p D o z / G K 5 Q L 2 E p 1 k r W O Z t i 6 d H I m Q 4 3 3 5 5 S Q E A I O C e 6 H m n B K G T k U m 1 I 1 u p O x s c 5 L q z T 6 t K r / L S R g / x o j O G Y 8 w Y x y j i m Q x Y X C 2 C / B 5 8 H P 9 M e E 9 d j 6 c d B C 2 3 h X A l k k k P c J 8 Q B Q S w M E F A A C A A g A x n w 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8 I V j W a 6 b L M Q E A A K 4 B A A A T A B w A R m 9 y b X V s Y X M v U 2 V j d G l v b j E u b S C i G A A o o B Q A A A A A A A A A A A A A A A A A A A A A A A A A A A B t k M F K w 0 A Q h u + B v M O w R W g h x g r i w e K p R R B 6 q D T o w X r Y p t N k M Z k t 2 Y k o o S e f o A d P 4 s X e f A R z 8 F B f J G / i J t F T 3 c v C / 8 / / 7 T 9 r M G S l C a b t f T x w H d c x s c x w A R 0 R y H m C 0 B d w D g m y 6 4 A 9 U 5 1 n I V r l B u f + R E b Y v V A J + k N N j M S m K 0 Z n M 0 5 X s 7 E y D H o J o c 6 J M 4 U G D u F a I Z N M 0 a A f c 5 q I X s 9 r o S P J s m + Z L b z o r 2 9 r 5 e 7 X 7 Y h h L C m y l Y K n F d Z t m m J + k E k y S 5 2 l Q 5 3 k K d W m 6 T Y o r y j E N A i E B 2 x F Y H z k t Q e F u M q r c h N C p C Q c w X i 3 p R g 4 r s q X v c H R 7 p 3 A 2 G H r X B K f n v g 1 v b E C G 3 h T 8 L 1 R V f m c N v k N R X C / + 9 i j H I D R 8 F C V r w o W f 8 A 6 8 P l l K 9 S y T U z Q b k x s P 7 J 9 Y t 1 z H U X / L j 7 4 A V B L A Q I t A B Q A A g A I A M Z 8 I V i K y P U F p A A A A P c A A A A S A A A A A A A A A A A A A A A A A A A A A A B D b 2 5 m a W c v U G F j a 2 F n Z S 5 4 b W x Q S w E C L Q A U A A I A C A D G f C F Y D 8 r p q 6 Q A A A D p A A A A E w A A A A A A A A A A A A A A A A D w A A A A W 0 N v b n R l b n R f V H l w Z X N d L n h t b F B L A Q I t A B Q A A g A I A M Z 8 I V j W a 6 b L M Q E A A K 4 B A A A T A A A A A A A A A A A A A A A A A O E B A A B G b 3 J t d W x h c y 9 T Z W N 0 a W 9 u M S 5 t U E s F B g A A A A A D A A M A w g A A A F 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s L A A A A A A A A K 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y M z M i I C 8 + P E V u d H J 5 I F R 5 c G U 9 I k Z p b G x F c n J v c k N v Z G U i I F Z h b H V l P S J z V W 5 r b m 9 3 b i I g L z 4 8 R W 5 0 c n k g V H l w Z T 0 i R m l s b E V y c m 9 y Q 2 9 1 b n Q i I F Z h b H V l P S J s M C I g L z 4 8 R W 5 0 c n k g V H l w Z T 0 i R m l s b E x h c 3 R V c G R h d G V k I i B W Y W x 1 Z T 0 i Z D I w M j M t M D U t M T l U M D c 6 M T g 6 M j c u N T U 0 O T g 2 O V o i I C 8 + P E V u d H J 5 I F R 5 c G U 9 I k Z p b G x D b 2 x 1 b W 5 U e X B l c y I g V m F s d W U 9 I n N C Z 1 l E Q m d R P S I g L z 4 8 R W 5 0 c n k g V H l w Z T 0 i R m l s b E N v b H V t b k 5 h b W V z I i B W Y W x 1 Z T 0 i c 1 s m c X V v d D t T V F Q m c X V v d D s s J n F 1 b 3 Q 7 U X X h u 5 F j I G d p Y S A v I E z D o 2 5 o I H R o 4 b u V J n F 1 b 3 Q 7 L C Z x d W 9 0 O 0 T D o m 4 g c + G 7 k S Z x d W 9 0 O y w m c X V v d D t U a O G 7 n W k g x J F p 4 b u D b S B 0 a O G 7 k W 5 n I G v D q i Z x d W 9 0 O y w m c X V v d D s l I H N v I H b h u 5 t p I G T D o m 4 g c + G 7 k S B 0 a O G 6 v y B n a e G 7 m 2 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w L 0 F 1 d G 9 S Z W 1 v d m V k Q 2 9 s d W 1 u c z E u e 1 N U V C w w f S Z x d W 9 0 O y w m c X V v d D t T Z W N 0 a W 9 u M S 9 U Y W J s Z S A w L 0 F 1 d G 9 S Z W 1 v d m V k Q 2 9 s d W 1 u c z E u e 1 F 1 4 b u R Y y B n a W E g L y B M w 6 N u a C B 0 a O G 7 l S w x f S Z x d W 9 0 O y w m c X V v d D t T Z W N 0 a W 9 u M S 9 U Y W J s Z S A w L 0 F 1 d G 9 S Z W 1 v d m V k Q 2 9 s d W 1 u c z E u e 0 T D o m 4 g c + G 7 k S w y f S Z x d W 9 0 O y w m c X V v d D t T Z W N 0 a W 9 u M S 9 U Y W J s Z S A w L 0 F 1 d G 9 S Z W 1 v d m V k Q 2 9 s d W 1 u c z E u e 1 R o 4 b u d a S D E k W n h u 4 N t I H R o 4 b u R b m c g a 8 O q L D N 9 J n F 1 b 3 Q 7 L C Z x d W 9 0 O 1 N l Y 3 R p b 2 4 x L 1 R h Y m x l I D A v Q X V 0 b 1 J l b W 9 2 Z W R D b 2 x 1 b W 5 z M S 5 7 J S B z b y B 2 4 b u b a S B k w 6 J u I H P h u 5 E g d G j h u r 8 g Z 2 n h u 5 t p L D R 9 J n F 1 b 3 Q 7 X S w m c X V v d D t D b 2 x 1 b W 5 D b 3 V u d C Z x d W 9 0 O z o 1 L C Z x d W 9 0 O 0 t l e U N v b H V t b k 5 h b W V z J n F 1 b 3 Q 7 O l t d L C Z x d W 9 0 O 0 N v b H V t b k l k Z W 5 0 a X R p Z X M m c X V v d D s 6 W y Z x d W 9 0 O 1 N l Y 3 R p b 2 4 x L 1 R h Y m x l I D A v Q X V 0 b 1 J l b W 9 2 Z W R D b 2 x 1 b W 5 z M S 5 7 U 1 R U L D B 9 J n F 1 b 3 Q 7 L C Z x d W 9 0 O 1 N l Y 3 R p b 2 4 x L 1 R h Y m x l I D A v Q X V 0 b 1 J l b W 9 2 Z W R D b 2 x 1 b W 5 z M S 5 7 U X X h u 5 F j I G d p Y S A v I E z D o 2 5 o I H R o 4 b u V L D F 9 J n F 1 b 3 Q 7 L C Z x d W 9 0 O 1 N l Y 3 R p b 2 4 x L 1 R h Y m x l I D A v Q X V 0 b 1 J l b W 9 2 Z W R D b 2 x 1 b W 5 z M S 5 7 R M O i b i B z 4 b u R L D J 9 J n F 1 b 3 Q 7 L C Z x d W 9 0 O 1 N l Y 3 R p b 2 4 x L 1 R h Y m x l I D A v Q X V 0 b 1 J l b W 9 2 Z W R D b 2 x 1 b W 5 z M S 5 7 V G j h u 5 1 p I M S R a e G 7 g 2 0 g d G j h u 5 F u Z y B r w 6 o s M 3 0 m c X V v d D s s J n F 1 b 3 Q 7 U 2 V j d G l v b j E v V G F i b G U g M C 9 B d X R v U m V t b 3 Z l Z E N v b H V t b n M x L n s l I H N v I H b h u 5 t p I G T D o m 4 g c + G 7 k S B 0 a O G 6 v y B n a e G 7 m 2 k s N H 0 m c X V v d D t d L C Z x d W 9 0 O 1 J l b G F 0 a W 9 u c 2 h p c E l u Z m 8 m c X V v d D s 6 W 1 1 9 I i A v P j x F b n R y e S B U e X B l P S J B Z G R l Z F R v R G F 0 Y U 1 v Z G V s I i B W Y W x 1 Z T 0 i b D A 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B A y 7 O / 5 f t p R L l 0 S y v t 1 c J J A A A A A A I A A A A A A B B m A A A A A Q A A I A A A A G 0 h B t 9 T g z f F N B C 5 P W B 2 m q E I H k m v 5 e B Q z D n U I Q G x O U f B A A A A A A 6 A A A A A A g A A I A A A A A z U I F / i o W R S h j k Q 2 + U s G v v g k s a f x u R n / y I d D p 8 q I 5 6 1 U A A A A J W 0 v G u k G W C 9 0 R X R 9 p + q C 9 i y y O K n C J g G p a + 9 e b D m A 8 R a C g Q o K Z X e H Q K W R p c 0 3 c q c y Y e U w O c d + 9 q B u G M w V 4 q x 4 s G k I / Y e l B 8 r M t e 0 r t D 3 7 f R z Q A A A A J K N y 2 R T k Z g R Q b 7 b Y j A S h i o p s f a g B s 4 H H q H Y Y T q 2 B 0 Q a a s y K + I Y c J u Q L 0 u J e y H 8 c T q J H r o X L P b I 7 G a Q o + r 9 D v j o = < / D a t a M a s h u p > 
</file>

<file path=customXml/itemProps1.xml><?xml version="1.0" encoding="utf-8"?>
<ds:datastoreItem xmlns:ds="http://schemas.openxmlformats.org/officeDocument/2006/customXml" ds:itemID="{FEE33D66-A096-45E0-846B-E5F24DF0C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CountryInfo</vt:lpstr>
      <vt:lpstr>ProvinceInfo</vt:lpstr>
      <vt:lpstr>DistrictInfo</vt:lpstr>
      <vt:lpstr>WardComuneInfo</vt:lpstr>
      <vt:lpstr>EthnicInfo</vt:lpstr>
      <vt:lpstr>UserInfo</vt:lpstr>
      <vt:lpstr>RoleInfo</vt:lpstr>
      <vt:lpstr>UserRole</vt:lpstr>
      <vt:lpstr>FunctionInfo</vt:lpstr>
      <vt:lpstr>EmployeeInfo</vt:lpstr>
      <vt:lpstr>EmployeeSkill</vt:lpstr>
      <vt:lpstr>DepartmentInfo</vt:lpstr>
      <vt:lpstr>HolidayInfo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lamdongnd</dc:creator>
  <cp:lastModifiedBy>Đặng Lâm Đông</cp:lastModifiedBy>
  <dcterms:created xsi:type="dcterms:W3CDTF">2015-06-05T18:17:20Z</dcterms:created>
  <dcterms:modified xsi:type="dcterms:W3CDTF">2024-01-10T17:55:37Z</dcterms:modified>
</cp:coreProperties>
</file>