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5.수행_서울지하철역사분석-선정-품셈\"/>
    </mc:Choice>
  </mc:AlternateContent>
  <xr:revisionPtr revIDLastSave="0" documentId="13_ncr:1_{95910553-CD41-48D0-8A03-AB1367D10E56}" xr6:coauthVersionLast="47" xr6:coauthVersionMax="47" xr10:uidLastSave="{00000000-0000-0000-0000-000000000000}"/>
  <bookViews>
    <workbookView xWindow="4725" yWindow="2730" windowWidth="21600" windowHeight="11295" xr2:uid="{05E63133-101A-4E3D-8742-39588C6AE504}"/>
  </bookViews>
  <sheets>
    <sheet name="0.협의안" sheetId="3" r:id="rId1"/>
    <sheet name="1.지하철등급" sheetId="7" r:id="rId2"/>
    <sheet name="3.등급별비용" sheetId="9" r:id="rId3"/>
    <sheet name="4.제안" sheetId="10" r:id="rId4"/>
    <sheet name="4.제안_단계별비용" sheetId="15" r:id="rId5"/>
    <sheet name="별첨.타사업사례" sheetId="12" r:id="rId6"/>
    <sheet name="별첨.안1 선정기준" sheetId="4" r:id="rId7"/>
    <sheet name="별첨.안1선정근거자료" sheetId="5" r:id="rId8"/>
  </sheets>
  <definedNames>
    <definedName name="_xlnm._FilterDatabase" localSheetId="1" hidden="1">'1.지하철등급'!$A$2:$J$312</definedName>
    <definedName name="_xlnm._FilterDatabase" localSheetId="6" hidden="1">'별첨.안1 선정기준'!$A$4:$V$4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0" l="1"/>
  <c r="L34" i="10"/>
  <c r="K34" i="10"/>
  <c r="J34" i="10"/>
  <c r="I34" i="10"/>
  <c r="H34" i="10"/>
  <c r="S12" i="9"/>
  <c r="R12" i="9"/>
  <c r="S11" i="9"/>
  <c r="R11" i="9"/>
  <c r="S10" i="9"/>
  <c r="R10" i="9"/>
  <c r="S9" i="9"/>
  <c r="R9" i="9"/>
  <c r="S8" i="9"/>
  <c r="R8" i="9"/>
  <c r="S7" i="9"/>
  <c r="Q39" i="15"/>
  <c r="T38" i="15"/>
  <c r="M38" i="15"/>
  <c r="K38" i="15"/>
  <c r="O38" i="15" s="1"/>
  <c r="P38" i="15" s="1"/>
  <c r="AE38" i="15" s="1"/>
  <c r="I38" i="15"/>
  <c r="X38" i="15" s="1"/>
  <c r="G38" i="15"/>
  <c r="Z37" i="15"/>
  <c r="T37" i="15"/>
  <c r="K37" i="15"/>
  <c r="O37" i="15" s="1"/>
  <c r="I37" i="15"/>
  <c r="G37" i="15"/>
  <c r="F37" i="15"/>
  <c r="U37" i="15" s="1"/>
  <c r="V36" i="15"/>
  <c r="T36" i="15"/>
  <c r="K36" i="15"/>
  <c r="O36" i="15" s="1"/>
  <c r="I36" i="15"/>
  <c r="X36" i="15" s="1"/>
  <c r="H36" i="15"/>
  <c r="W36" i="15" s="1"/>
  <c r="G36" i="15"/>
  <c r="X35" i="15"/>
  <c r="T35" i="15"/>
  <c r="K35" i="15"/>
  <c r="J35" i="15"/>
  <c r="Y35" i="15" s="1"/>
  <c r="I35" i="15"/>
  <c r="G35" i="15"/>
  <c r="T34" i="15"/>
  <c r="O34" i="15"/>
  <c r="P34" i="15" s="1"/>
  <c r="AE34" i="15" s="1"/>
  <c r="K34" i="15"/>
  <c r="Z34" i="15" s="1"/>
  <c r="I34" i="15"/>
  <c r="X34" i="15" s="1"/>
  <c r="G34" i="15"/>
  <c r="V33" i="15"/>
  <c r="T33" i="15"/>
  <c r="O33" i="15"/>
  <c r="AD33" i="15" s="1"/>
  <c r="K33" i="15"/>
  <c r="I33" i="15"/>
  <c r="H33" i="15"/>
  <c r="W33" i="15" s="1"/>
  <c r="G33" i="15"/>
  <c r="Q26" i="15"/>
  <c r="X25" i="15"/>
  <c r="T25" i="15"/>
  <c r="K25" i="15"/>
  <c r="O25" i="15" s="1"/>
  <c r="I25" i="15"/>
  <c r="G25" i="15"/>
  <c r="V25" i="15" s="1"/>
  <c r="T24" i="15"/>
  <c r="K24" i="15"/>
  <c r="I24" i="15"/>
  <c r="X24" i="15" s="1"/>
  <c r="G24" i="15"/>
  <c r="M24" i="15" s="1"/>
  <c r="F24" i="15"/>
  <c r="U24" i="15" s="1"/>
  <c r="T23" i="15"/>
  <c r="K23" i="15"/>
  <c r="O23" i="15" s="1"/>
  <c r="I23" i="15"/>
  <c r="J23" i="15" s="1"/>
  <c r="Y23" i="15" s="1"/>
  <c r="G23" i="15"/>
  <c r="V23" i="15" s="1"/>
  <c r="V22" i="15"/>
  <c r="T22" i="15"/>
  <c r="O22" i="15"/>
  <c r="K22" i="15"/>
  <c r="I22" i="15"/>
  <c r="G22" i="15"/>
  <c r="T21" i="15"/>
  <c r="K21" i="15"/>
  <c r="O21" i="15" s="1"/>
  <c r="I21" i="15"/>
  <c r="J21" i="15" s="1"/>
  <c r="Y21" i="15" s="1"/>
  <c r="G21" i="15"/>
  <c r="V21" i="15" s="1"/>
  <c r="V20" i="15"/>
  <c r="T20" i="15"/>
  <c r="K20" i="15"/>
  <c r="L20" i="15" s="1"/>
  <c r="AA20" i="15" s="1"/>
  <c r="I20" i="15"/>
  <c r="X20" i="15" s="1"/>
  <c r="G20" i="15"/>
  <c r="M20" i="15" s="1"/>
  <c r="P2" i="15"/>
  <c r="F35" i="15" s="1"/>
  <c r="U35" i="15" s="1"/>
  <c r="P37" i="15" l="1"/>
  <c r="AE37" i="15" s="1"/>
  <c r="AD37" i="15"/>
  <c r="AD34" i="15"/>
  <c r="H20" i="15"/>
  <c r="J22" i="15"/>
  <c r="Y22" i="15" s="1"/>
  <c r="F23" i="15"/>
  <c r="U23" i="15" s="1"/>
  <c r="U26" i="15" s="1"/>
  <c r="X23" i="15"/>
  <c r="L24" i="15"/>
  <c r="AA24" i="15" s="1"/>
  <c r="F33" i="15"/>
  <c r="U33" i="15" s="1"/>
  <c r="H35" i="15"/>
  <c r="F36" i="15"/>
  <c r="U36" i="15" s="1"/>
  <c r="L37" i="15"/>
  <c r="AA37" i="15" s="1"/>
  <c r="Z38" i="15"/>
  <c r="F21" i="15"/>
  <c r="U21" i="15" s="1"/>
  <c r="X21" i="15"/>
  <c r="L22" i="15"/>
  <c r="AA22" i="15" s="1"/>
  <c r="O24" i="15"/>
  <c r="C24" i="15" s="1"/>
  <c r="J25" i="15"/>
  <c r="Y25" i="15" s="1"/>
  <c r="M33" i="15"/>
  <c r="L34" i="15"/>
  <c r="AA34" i="15" s="1"/>
  <c r="M36" i="15"/>
  <c r="J38" i="15"/>
  <c r="Y38" i="15" s="1"/>
  <c r="O20" i="15"/>
  <c r="P20" i="15" s="1"/>
  <c r="F22" i="15"/>
  <c r="U22" i="15" s="1"/>
  <c r="J33" i="15"/>
  <c r="Y33" i="15" s="1"/>
  <c r="F34" i="15"/>
  <c r="L35" i="15"/>
  <c r="AA35" i="15" s="1"/>
  <c r="J36" i="15"/>
  <c r="Y36" i="15" s="1"/>
  <c r="N38" i="15"/>
  <c r="AC38" i="15" s="1"/>
  <c r="F20" i="15"/>
  <c r="U20" i="15" s="1"/>
  <c r="T26" i="15"/>
  <c r="M22" i="15"/>
  <c r="H24" i="15"/>
  <c r="W24" i="15" s="1"/>
  <c r="V24" i="15"/>
  <c r="V26" i="15" s="1"/>
  <c r="L33" i="15"/>
  <c r="AA33" i="15" s="1"/>
  <c r="M34" i="15"/>
  <c r="V34" i="15"/>
  <c r="P36" i="15"/>
  <c r="AE36" i="15" s="1"/>
  <c r="J37" i="15"/>
  <c r="Y37" i="15" s="1"/>
  <c r="F38" i="15"/>
  <c r="U38" i="15" s="1"/>
  <c r="AD36" i="15"/>
  <c r="AB38" i="15"/>
  <c r="H22" i="15"/>
  <c r="W22" i="15" s="1"/>
  <c r="F25" i="15"/>
  <c r="U25" i="15" s="1"/>
  <c r="P33" i="15"/>
  <c r="AE33" i="15" s="1"/>
  <c r="AD38" i="15"/>
  <c r="T39" i="15"/>
  <c r="W35" i="15"/>
  <c r="C38" i="15"/>
  <c r="X33" i="15"/>
  <c r="X39" i="15" s="1"/>
  <c r="Z35" i="15"/>
  <c r="V37" i="15"/>
  <c r="Z33" i="15"/>
  <c r="H34" i="15"/>
  <c r="W34" i="15" s="1"/>
  <c r="U34" i="15"/>
  <c r="O35" i="15"/>
  <c r="V35" i="15"/>
  <c r="C36" i="15"/>
  <c r="X37" i="15"/>
  <c r="L38" i="15"/>
  <c r="AA38" i="15" s="1"/>
  <c r="C34" i="15"/>
  <c r="J34" i="15"/>
  <c r="Y34" i="15" s="1"/>
  <c r="L36" i="15"/>
  <c r="AA36" i="15" s="1"/>
  <c r="M37" i="15"/>
  <c r="C37" i="15" s="1"/>
  <c r="H38" i="15"/>
  <c r="C33" i="15"/>
  <c r="Z36" i="15"/>
  <c r="H37" i="15"/>
  <c r="W37" i="15" s="1"/>
  <c r="V38" i="15"/>
  <c r="R38" i="15" s="1"/>
  <c r="M35" i="15"/>
  <c r="AB35" i="15" s="1"/>
  <c r="P25" i="15"/>
  <c r="N24" i="15"/>
  <c r="N22" i="15"/>
  <c r="P23" i="15"/>
  <c r="N20" i="15"/>
  <c r="P21" i="15"/>
  <c r="AD26" i="15"/>
  <c r="X22" i="15"/>
  <c r="R22" i="15" s="1"/>
  <c r="Z20" i="15"/>
  <c r="R20" i="15" s="1"/>
  <c r="Z22" i="15"/>
  <c r="Z24" i="15"/>
  <c r="J20" i="15"/>
  <c r="Y20" i="15" s="1"/>
  <c r="Y26" i="15" s="1"/>
  <c r="W20" i="15"/>
  <c r="M21" i="15"/>
  <c r="Z21" i="15"/>
  <c r="R21" i="15" s="1"/>
  <c r="C22" i="15"/>
  <c r="P22" i="15"/>
  <c r="D22" i="15" s="1"/>
  <c r="M23" i="15"/>
  <c r="C23" i="15" s="1"/>
  <c r="Z23" i="15"/>
  <c r="R23" i="15" s="1"/>
  <c r="J24" i="15"/>
  <c r="Y24" i="15" s="1"/>
  <c r="P24" i="15"/>
  <c r="M25" i="15"/>
  <c r="Z25" i="15"/>
  <c r="R25" i="15" s="1"/>
  <c r="L21" i="15"/>
  <c r="AA21" i="15" s="1"/>
  <c r="H25" i="15"/>
  <c r="L23" i="15"/>
  <c r="AA23" i="15" s="1"/>
  <c r="L25" i="15"/>
  <c r="AA25" i="15" s="1"/>
  <c r="H21" i="15"/>
  <c r="H23" i="15"/>
  <c r="R35" i="15" l="1"/>
  <c r="C20" i="15"/>
  <c r="S24" i="15"/>
  <c r="N36" i="15"/>
  <c r="AC36" i="15" s="1"/>
  <c r="S36" i="15" s="1"/>
  <c r="AB36" i="15"/>
  <c r="R36" i="15" s="1"/>
  <c r="Y39" i="15"/>
  <c r="R24" i="15"/>
  <c r="N34" i="15"/>
  <c r="AB34" i="15"/>
  <c r="R34" i="15" s="1"/>
  <c r="P35" i="15"/>
  <c r="AE35" i="15" s="1"/>
  <c r="AE39" i="15" s="1"/>
  <c r="AD35" i="15"/>
  <c r="AD39" i="15" s="1"/>
  <c r="N37" i="15"/>
  <c r="AC37" i="15" s="1"/>
  <c r="S37" i="15" s="1"/>
  <c r="AB37" i="15"/>
  <c r="R37" i="15" s="1"/>
  <c r="S22" i="15"/>
  <c r="N33" i="15"/>
  <c r="AB33" i="15"/>
  <c r="U39" i="15"/>
  <c r="AA39" i="15"/>
  <c r="S20" i="15"/>
  <c r="AA26" i="15"/>
  <c r="N35" i="15"/>
  <c r="C35" i="15"/>
  <c r="D38" i="15"/>
  <c r="W38" i="15"/>
  <c r="S38" i="15" s="1"/>
  <c r="D36" i="15"/>
  <c r="V39" i="15"/>
  <c r="D37" i="15"/>
  <c r="Z39" i="15"/>
  <c r="N21" i="15"/>
  <c r="W23" i="15"/>
  <c r="S23" i="15" s="1"/>
  <c r="N23" i="15"/>
  <c r="D23" i="15" s="1"/>
  <c r="AE26" i="15"/>
  <c r="AC26" i="15"/>
  <c r="N25" i="15"/>
  <c r="C21" i="15"/>
  <c r="Z26" i="15"/>
  <c r="X26" i="15"/>
  <c r="D25" i="15"/>
  <c r="W25" i="15"/>
  <c r="D20" i="15"/>
  <c r="W21" i="15"/>
  <c r="S21" i="15" s="1"/>
  <c r="D21" i="15"/>
  <c r="C25" i="15"/>
  <c r="D24" i="15"/>
  <c r="AB39" i="15" l="1"/>
  <c r="AC33" i="15"/>
  <c r="D33" i="15"/>
  <c r="D35" i="15"/>
  <c r="AC35" i="15"/>
  <c r="S35" i="15" s="1"/>
  <c r="R33" i="15"/>
  <c r="R39" i="15" s="1"/>
  <c r="AC34" i="15"/>
  <c r="S34" i="15" s="1"/>
  <c r="D34" i="15"/>
  <c r="W39" i="15"/>
  <c r="W26" i="15"/>
  <c r="S25" i="15"/>
  <c r="S26" i="15" s="1"/>
  <c r="R26" i="15"/>
  <c r="AB26" i="15"/>
  <c r="AC39" i="15" l="1"/>
  <c r="S33" i="15"/>
  <c r="S39" i="15" s="1"/>
  <c r="Q13" i="15" l="1"/>
  <c r="T12" i="15"/>
  <c r="R12" i="15" s="1"/>
  <c r="K12" i="15"/>
  <c r="O12" i="15" s="1"/>
  <c r="I12" i="15"/>
  <c r="G12" i="15"/>
  <c r="T11" i="15"/>
  <c r="R11" i="15" s="1"/>
  <c r="K11" i="15"/>
  <c r="I11" i="15"/>
  <c r="G11" i="15"/>
  <c r="F11" i="15"/>
  <c r="T10" i="15"/>
  <c r="R10" i="15" s="1"/>
  <c r="K10" i="15"/>
  <c r="I10" i="15"/>
  <c r="G10" i="15"/>
  <c r="M10" i="15" s="1"/>
  <c r="T9" i="15"/>
  <c r="R9" i="15" s="1"/>
  <c r="K9" i="15"/>
  <c r="I9" i="15"/>
  <c r="J9" i="15" s="1"/>
  <c r="G9" i="15"/>
  <c r="M9" i="15" s="1"/>
  <c r="N9" i="15" s="1"/>
  <c r="T8" i="15"/>
  <c r="R8" i="15" s="1"/>
  <c r="K8" i="15"/>
  <c r="I8" i="15"/>
  <c r="G8" i="15"/>
  <c r="H8" i="15" s="1"/>
  <c r="T7" i="15"/>
  <c r="R7" i="15" s="1"/>
  <c r="K7" i="15"/>
  <c r="O7" i="15" s="1"/>
  <c r="I7" i="15"/>
  <c r="G7" i="15"/>
  <c r="M7" i="15" s="1"/>
  <c r="N7" i="15" s="1"/>
  <c r="F12" i="15"/>
  <c r="G47" i="10"/>
  <c r="G46" i="10"/>
  <c r="G45" i="10"/>
  <c r="G44" i="10"/>
  <c r="G43" i="10"/>
  <c r="G42" i="10"/>
  <c r="G41" i="10"/>
  <c r="G40" i="10"/>
  <c r="G39" i="10"/>
  <c r="G38" i="10"/>
  <c r="G37" i="10"/>
  <c r="G36" i="10"/>
  <c r="G15" i="10"/>
  <c r="G14" i="10"/>
  <c r="F15" i="10"/>
  <c r="F14" i="10"/>
  <c r="P2" i="9"/>
  <c r="F10" i="9" s="1"/>
  <c r="U10" i="9" s="1"/>
  <c r="K11" i="9"/>
  <c r="Z11" i="9" s="1"/>
  <c r="K10" i="9"/>
  <c r="O10" i="9" s="1"/>
  <c r="K9" i="9"/>
  <c r="O9" i="9" s="1"/>
  <c r="K8" i="9"/>
  <c r="O8" i="9" s="1"/>
  <c r="K7" i="9"/>
  <c r="Z7" i="9" s="1"/>
  <c r="K12" i="9"/>
  <c r="Z12" i="9" s="1"/>
  <c r="G11" i="9"/>
  <c r="V11" i="9" s="1"/>
  <c r="G10" i="9"/>
  <c r="V10" i="9" s="1"/>
  <c r="G9" i="9"/>
  <c r="V9" i="9" s="1"/>
  <c r="G8" i="9"/>
  <c r="G7" i="9"/>
  <c r="V7" i="9" s="1"/>
  <c r="G12" i="9"/>
  <c r="T12" i="9"/>
  <c r="T11" i="9"/>
  <c r="T10" i="9"/>
  <c r="T9" i="9"/>
  <c r="T8" i="9"/>
  <c r="T7" i="9"/>
  <c r="Q13" i="9"/>
  <c r="I12" i="9"/>
  <c r="I11" i="9"/>
  <c r="I10" i="9"/>
  <c r="I9" i="9"/>
  <c r="I8" i="9"/>
  <c r="I7" i="9"/>
  <c r="X7" i="9" s="1"/>
  <c r="M19" i="10"/>
  <c r="L19" i="10"/>
  <c r="K19" i="10"/>
  <c r="J19" i="10"/>
  <c r="I19" i="10"/>
  <c r="H19" i="10"/>
  <c r="G30" i="10"/>
  <c r="G29" i="10"/>
  <c r="G28" i="10"/>
  <c r="G27" i="10"/>
  <c r="G26" i="10"/>
  <c r="G25" i="10"/>
  <c r="G24" i="10"/>
  <c r="G23" i="10"/>
  <c r="G22" i="10"/>
  <c r="G21" i="10"/>
  <c r="G17" i="10"/>
  <c r="G13" i="10"/>
  <c r="G12" i="10"/>
  <c r="G11" i="10"/>
  <c r="G10" i="10"/>
  <c r="G16" i="10"/>
  <c r="G6" i="10"/>
  <c r="G9" i="10"/>
  <c r="G8" i="10"/>
  <c r="G5" i="10"/>
  <c r="G4" i="10"/>
  <c r="G7" i="10"/>
  <c r="M2" i="10"/>
  <c r="L2" i="10"/>
  <c r="K2" i="10"/>
  <c r="J2" i="10"/>
  <c r="I2" i="10"/>
  <c r="H2" i="10"/>
  <c r="O10" i="15" l="1"/>
  <c r="T13" i="15"/>
  <c r="J7" i="15"/>
  <c r="F9" i="15"/>
  <c r="U9" i="15" s="1"/>
  <c r="S9" i="15" s="1"/>
  <c r="H10" i="15"/>
  <c r="O8" i="15"/>
  <c r="L9" i="15"/>
  <c r="F7" i="15"/>
  <c r="U7" i="15" s="1"/>
  <c r="S7" i="15" s="1"/>
  <c r="M8" i="15"/>
  <c r="L11" i="15"/>
  <c r="C7" i="15"/>
  <c r="P7" i="15"/>
  <c r="N10" i="15"/>
  <c r="U12" i="15"/>
  <c r="S12" i="15" s="1"/>
  <c r="P12" i="15"/>
  <c r="J12" i="15"/>
  <c r="L7" i="15"/>
  <c r="J8" i="15"/>
  <c r="J10" i="15"/>
  <c r="H7" i="15"/>
  <c r="H11" i="15"/>
  <c r="U11" i="15"/>
  <c r="S11" i="15" s="1"/>
  <c r="F8" i="15"/>
  <c r="L8" i="15"/>
  <c r="O9" i="15"/>
  <c r="C9" i="15" s="1"/>
  <c r="F10" i="15"/>
  <c r="L10" i="15"/>
  <c r="O11" i="15"/>
  <c r="L12" i="15"/>
  <c r="P10" i="15"/>
  <c r="M11" i="15"/>
  <c r="H9" i="15"/>
  <c r="J11" i="15"/>
  <c r="M12" i="15"/>
  <c r="H12" i="15"/>
  <c r="G34" i="10"/>
  <c r="J10" i="9"/>
  <c r="Y10" i="9" s="1"/>
  <c r="J8" i="9"/>
  <c r="P10" i="9"/>
  <c r="P8" i="9"/>
  <c r="P9" i="9"/>
  <c r="H12" i="9"/>
  <c r="W12" i="9" s="1"/>
  <c r="H10" i="9"/>
  <c r="W10" i="9" s="1"/>
  <c r="F8" i="9"/>
  <c r="U8" i="9" s="1"/>
  <c r="F9" i="9"/>
  <c r="U9" i="9" s="1"/>
  <c r="F7" i="9"/>
  <c r="U7" i="9" s="1"/>
  <c r="H11" i="9"/>
  <c r="W11" i="9" s="1"/>
  <c r="H9" i="9"/>
  <c r="W9" i="9" s="1"/>
  <c r="J11" i="9"/>
  <c r="Y11" i="9" s="1"/>
  <c r="J12" i="9"/>
  <c r="Y12" i="9" s="1"/>
  <c r="L11" i="9"/>
  <c r="L10" i="9"/>
  <c r="L9" i="9"/>
  <c r="L8" i="9"/>
  <c r="AA8" i="9" s="1"/>
  <c r="Z8" i="9"/>
  <c r="O12" i="9"/>
  <c r="H8" i="9"/>
  <c r="W8" i="9" s="1"/>
  <c r="M7" i="9"/>
  <c r="N7" i="9" s="1"/>
  <c r="H7" i="9"/>
  <c r="W7" i="9" s="1"/>
  <c r="Z10" i="9"/>
  <c r="J7" i="9"/>
  <c r="Y7" i="9" s="1"/>
  <c r="O11" i="9"/>
  <c r="P11" i="9" s="1"/>
  <c r="T13" i="9"/>
  <c r="F11" i="9"/>
  <c r="U11" i="9" s="1"/>
  <c r="J9" i="9"/>
  <c r="Y9" i="9" s="1"/>
  <c r="F12" i="9"/>
  <c r="U12" i="9" s="1"/>
  <c r="L7" i="9"/>
  <c r="AA7" i="9" s="1"/>
  <c r="Y8" i="9"/>
  <c r="L12" i="9"/>
  <c r="AA12" i="9" s="1"/>
  <c r="M12" i="9"/>
  <c r="N12" i="9" s="1"/>
  <c r="V12" i="9"/>
  <c r="M8" i="9"/>
  <c r="N8" i="9" s="1"/>
  <c r="X8" i="9"/>
  <c r="M9" i="9"/>
  <c r="N9" i="9" s="1"/>
  <c r="X9" i="9"/>
  <c r="M10" i="9"/>
  <c r="N10" i="9" s="1"/>
  <c r="X10" i="9"/>
  <c r="M11" i="9"/>
  <c r="N11" i="9" s="1"/>
  <c r="X11" i="9"/>
  <c r="O7" i="9"/>
  <c r="P7" i="9" s="1"/>
  <c r="Z9" i="9"/>
  <c r="X12" i="9"/>
  <c r="V8" i="9"/>
  <c r="G19" i="10"/>
  <c r="G2" i="10"/>
  <c r="C8" i="15" l="1"/>
  <c r="C10" i="15"/>
  <c r="N8" i="15"/>
  <c r="P8" i="15"/>
  <c r="Y13" i="15"/>
  <c r="D10" i="15"/>
  <c r="U10" i="15"/>
  <c r="S10" i="15" s="1"/>
  <c r="N12" i="15"/>
  <c r="C12" i="15"/>
  <c r="V13" i="15"/>
  <c r="N11" i="15"/>
  <c r="U8" i="15"/>
  <c r="S8" i="15" s="1"/>
  <c r="D7" i="15"/>
  <c r="AA13" i="15"/>
  <c r="P9" i="15"/>
  <c r="C11" i="15"/>
  <c r="X13" i="15"/>
  <c r="AD13" i="15"/>
  <c r="P11" i="15"/>
  <c r="Z13" i="15"/>
  <c r="V13" i="9"/>
  <c r="Z13" i="9"/>
  <c r="AB8" i="9"/>
  <c r="U13" i="9"/>
  <c r="P12" i="9"/>
  <c r="AD12" i="9"/>
  <c r="X13" i="9"/>
  <c r="Y13" i="9"/>
  <c r="W13" i="9"/>
  <c r="AC7" i="9"/>
  <c r="AB7" i="9"/>
  <c r="AC9" i="9"/>
  <c r="AB9" i="9"/>
  <c r="AC11" i="9"/>
  <c r="AB11" i="9"/>
  <c r="AC10" i="9"/>
  <c r="AB10" i="9"/>
  <c r="AB12" i="9"/>
  <c r="AD8" i="9"/>
  <c r="AE10" i="9"/>
  <c r="AD10" i="9"/>
  <c r="AE9" i="9"/>
  <c r="AD9" i="9"/>
  <c r="AA11" i="9"/>
  <c r="AD7" i="9"/>
  <c r="AA10" i="9"/>
  <c r="AA9" i="9"/>
  <c r="AE11" i="9"/>
  <c r="AD11" i="9"/>
  <c r="C9" i="9"/>
  <c r="C10" i="9"/>
  <c r="C7" i="9"/>
  <c r="AC8" i="9"/>
  <c r="C8" i="9"/>
  <c r="C12" i="9"/>
  <c r="C11" i="9"/>
  <c r="D8" i="15" l="1"/>
  <c r="AE13" i="15"/>
  <c r="D12" i="15"/>
  <c r="AB13" i="15"/>
  <c r="R13" i="15"/>
  <c r="AC13" i="15"/>
  <c r="D11" i="15"/>
  <c r="W13" i="15"/>
  <c r="D9" i="15"/>
  <c r="U13" i="15"/>
  <c r="D12" i="9"/>
  <c r="AE12" i="9"/>
  <c r="AA13" i="9"/>
  <c r="AC12" i="9"/>
  <c r="D9" i="9"/>
  <c r="D10" i="9"/>
  <c r="AB13" i="9"/>
  <c r="AD13" i="9"/>
  <c r="R7" i="9"/>
  <c r="AE7" i="9"/>
  <c r="D7" i="9"/>
  <c r="D11" i="9"/>
  <c r="AE8" i="9"/>
  <c r="D8" i="9"/>
  <c r="S13" i="15" l="1"/>
  <c r="AC13" i="9"/>
  <c r="F47" i="10"/>
  <c r="F24" i="10"/>
  <c r="F23" i="10"/>
  <c r="F22" i="10"/>
  <c r="F21" i="10"/>
  <c r="F36" i="10"/>
  <c r="F28" i="10"/>
  <c r="F44" i="10"/>
  <c r="F7" i="10"/>
  <c r="F43" i="10"/>
  <c r="F41" i="10"/>
  <c r="F38" i="10"/>
  <c r="F12" i="10"/>
  <c r="F11" i="10"/>
  <c r="F10" i="10"/>
  <c r="F9" i="10"/>
  <c r="F8" i="10"/>
  <c r="F29" i="10"/>
  <c r="F5" i="10"/>
  <c r="F27" i="10"/>
  <c r="F4" i="10"/>
  <c r="F26" i="10"/>
  <c r="F25" i="10"/>
  <c r="F6" i="10"/>
  <c r="F39" i="10"/>
  <c r="F37" i="10"/>
  <c r="F46" i="10"/>
  <c r="F45" i="10"/>
  <c r="F42" i="10"/>
  <c r="F40" i="10"/>
  <c r="F13" i="10"/>
  <c r="F30" i="10"/>
  <c r="R13" i="9"/>
  <c r="AE13" i="9"/>
  <c r="F34" i="10" l="1"/>
  <c r="F2" i="10"/>
  <c r="F19" i="10"/>
  <c r="S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Jeon</author>
    <author>DanielJeon</author>
  </authors>
  <commentList>
    <comment ref="E5" authorId="0" shapeId="0" xr:uid="{B8400DED-857E-42F9-8DB8-8AE19B4641D0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G5" authorId="0" shapeId="0" xr:uid="{BCEC6194-7554-4036-9DA0-798C58747F76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M5" authorId="0" shapeId="0" xr:uid="{DB50BC75-9268-45F0-8B5C-3AE2ADCAFA12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+SDK+</t>
        </r>
        <r>
          <rPr>
            <sz val="9"/>
            <color indexed="81"/>
            <rFont val="돋움"/>
            <family val="3"/>
            <charset val="129"/>
          </rPr>
          <t>측위튜닝</t>
        </r>
        <r>
          <rPr>
            <sz val="9"/>
            <color indexed="81"/>
            <rFont val="Tahoma"/>
            <family val="2"/>
          </rPr>
          <t>)</t>
        </r>
      </text>
    </comment>
    <comment ref="T5" authorId="0" shapeId="0" xr:uid="{8BD1B956-2766-42B9-9E7E-4A8F7A5D23DE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V5" authorId="0" shapeId="0" xr:uid="{78AC317D-EC32-4ABB-AF6D-D4282FC94985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AB5" authorId="0" shapeId="0" xr:uid="{13AAC664-A6ED-43D3-9AAA-24D733FDE11E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+SDK)</t>
        </r>
      </text>
    </comment>
    <comment ref="B7" authorId="1" shapeId="0" xr:uid="{37146770-91CD-4DE3-B9EC-E773386DE972}">
      <text>
        <r>
          <rPr>
            <b/>
            <sz val="9"/>
            <color indexed="81"/>
            <rFont val="돋움"/>
            <family val="3"/>
            <charset val="129"/>
          </rPr>
          <t>서울역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고속터미널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잠실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B8" authorId="1" shapeId="0" xr:uid="{C3C4ACE4-14B2-4583-8365-EF97768D9A19}">
      <text>
        <r>
          <rPr>
            <b/>
            <sz val="9"/>
            <color indexed="81"/>
            <rFont val="돋움"/>
            <family val="3"/>
            <charset val="129"/>
          </rPr>
          <t>강남역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동대문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사당</t>
        </r>
      </text>
    </comment>
    <comment ref="B9" authorId="1" shapeId="0" xr:uid="{B7CBBC82-9B0D-4914-BED4-78C221615BF4}">
      <text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신림</t>
        </r>
      </text>
    </comment>
    <comment ref="B10" authorId="1" shapeId="0" xr:uid="{0881B13E-7074-4DE3-9852-52715BF6FE39}">
      <text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보라매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석촌</t>
        </r>
      </text>
    </comment>
    <comment ref="B11" authorId="1" shapeId="0" xr:uid="{7D086DA8-DB96-4959-8902-8C5E95BF76A1}">
      <text>
        <r>
          <rPr>
            <b/>
            <sz val="9"/>
            <color indexed="81"/>
            <rFont val="돋움"/>
            <family val="3"/>
            <charset val="129"/>
          </rPr>
          <t>역삼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낙성대</t>
        </r>
      </text>
    </comment>
    <comment ref="B12" authorId="1" shapeId="0" xr:uid="{FC22F885-DB23-43C5-9FF5-AE90C70D9460}">
      <text>
        <r>
          <rPr>
            <b/>
            <sz val="9"/>
            <color indexed="81"/>
            <rFont val="돋움"/>
            <family val="3"/>
            <charset val="129"/>
          </rPr>
          <t>방배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마장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Jeon</author>
    <author>DanielJeon</author>
  </authors>
  <commentList>
    <comment ref="E5" authorId="0" shapeId="0" xr:uid="{E98DAB2A-6368-4F25-95BC-B9EEBA791C98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G5" authorId="0" shapeId="0" xr:uid="{7A307A7F-A26C-49D5-89C3-29CC3D555CDD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M5" authorId="0" shapeId="0" xr:uid="{66412945-541E-440D-A362-C144A57C9FD1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+SDK+</t>
        </r>
        <r>
          <rPr>
            <sz val="9"/>
            <color indexed="81"/>
            <rFont val="돋움"/>
            <family val="3"/>
            <charset val="129"/>
          </rPr>
          <t>측위튜닝</t>
        </r>
        <r>
          <rPr>
            <sz val="9"/>
            <color indexed="81"/>
            <rFont val="Tahoma"/>
            <family val="2"/>
          </rPr>
          <t>)</t>
        </r>
      </text>
    </comment>
    <comment ref="T5" authorId="0" shapeId="0" xr:uid="{D1B2B0C9-9DFF-48E5-BC4F-3FF7445264A8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V5" authorId="0" shapeId="0" xr:uid="{276370F0-39ED-41CE-B231-825ECA542EB3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AB5" authorId="0" shapeId="0" xr:uid="{6D556F09-79F8-415A-86BE-3144A504F05B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+SDK)</t>
        </r>
      </text>
    </comment>
    <comment ref="B7" authorId="1" shapeId="0" xr:uid="{7BB8D58E-40CC-4DA6-9D51-30CA2FA61D62}">
      <text>
        <r>
          <rPr>
            <b/>
            <sz val="9"/>
            <color indexed="81"/>
            <rFont val="돋움"/>
            <family val="3"/>
            <charset val="129"/>
          </rPr>
          <t>서울역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고속터미널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잠실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B8" authorId="1" shapeId="0" xr:uid="{CDB4CAC6-F580-450C-BC7C-7C65E8A60BF4}">
      <text>
        <r>
          <rPr>
            <b/>
            <sz val="9"/>
            <color indexed="81"/>
            <rFont val="돋움"/>
            <family val="3"/>
            <charset val="129"/>
          </rPr>
          <t>강남역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동대문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사당</t>
        </r>
      </text>
    </comment>
    <comment ref="B9" authorId="1" shapeId="0" xr:uid="{AE7F1C3B-4027-4841-B1D5-A875BDE5D941}">
      <text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신림</t>
        </r>
      </text>
    </comment>
    <comment ref="B10" authorId="1" shapeId="0" xr:uid="{0487B19A-0792-43E3-8E8B-336A9CB4278F}">
      <text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보라매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석촌</t>
        </r>
      </text>
    </comment>
    <comment ref="B11" authorId="1" shapeId="0" xr:uid="{CC971FC6-5D76-4E37-B9F2-B736214E6EE0}">
      <text>
        <r>
          <rPr>
            <b/>
            <sz val="9"/>
            <color indexed="81"/>
            <rFont val="돋움"/>
            <family val="3"/>
            <charset val="129"/>
          </rPr>
          <t>역삼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낙성대</t>
        </r>
      </text>
    </comment>
    <comment ref="B12" authorId="1" shapeId="0" xr:uid="{4741A78A-EF8D-47C4-9375-A2EF4A63D4C7}">
      <text>
        <r>
          <rPr>
            <b/>
            <sz val="9"/>
            <color indexed="81"/>
            <rFont val="돋움"/>
            <family val="3"/>
            <charset val="129"/>
          </rPr>
          <t>방배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마장</t>
        </r>
      </text>
    </comment>
    <comment ref="E18" authorId="0" shapeId="0" xr:uid="{6709E44B-828F-4343-84CC-DB725FED2344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G18" authorId="0" shapeId="0" xr:uid="{566EEAB5-FB00-4B2E-961E-109427A5B2E1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M18" authorId="0" shapeId="0" xr:uid="{9D564C11-B2F7-4D33-A727-2136AA739855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+SDK+</t>
        </r>
        <r>
          <rPr>
            <sz val="9"/>
            <color indexed="81"/>
            <rFont val="돋움"/>
            <family val="3"/>
            <charset val="129"/>
          </rPr>
          <t>측위튜닝</t>
        </r>
        <r>
          <rPr>
            <sz val="9"/>
            <color indexed="81"/>
            <rFont val="Tahoma"/>
            <family val="2"/>
          </rPr>
          <t>)</t>
        </r>
      </text>
    </comment>
    <comment ref="T18" authorId="0" shapeId="0" xr:uid="{C8B4D0FA-7567-4E78-A498-91846D4C3D98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V18" authorId="0" shapeId="0" xr:uid="{AC22C762-1EF9-40C4-9589-EDAA29757332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AB18" authorId="0" shapeId="0" xr:uid="{90669282-0F1A-4433-BF9F-26D1F67DFFE3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+SDK)</t>
        </r>
      </text>
    </comment>
    <comment ref="B20" authorId="1" shapeId="0" xr:uid="{8109A66C-8651-424C-83D9-11FCBC9CFCE9}">
      <text>
        <r>
          <rPr>
            <b/>
            <sz val="9"/>
            <color indexed="81"/>
            <rFont val="돋움"/>
            <family val="3"/>
            <charset val="129"/>
          </rPr>
          <t>서울역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고속터미널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잠실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B21" authorId="1" shapeId="0" xr:uid="{C06A82AD-E66C-4F12-9E60-18195F813DC1}">
      <text>
        <r>
          <rPr>
            <b/>
            <sz val="9"/>
            <color indexed="81"/>
            <rFont val="돋움"/>
            <family val="3"/>
            <charset val="129"/>
          </rPr>
          <t>강남역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동대문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사당</t>
        </r>
      </text>
    </comment>
    <comment ref="B22" authorId="1" shapeId="0" xr:uid="{C510B775-8D0F-462D-8C24-B1145CB01206}">
      <text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신림</t>
        </r>
      </text>
    </comment>
    <comment ref="B23" authorId="1" shapeId="0" xr:uid="{06A50C9E-EFAD-4AD3-AF7A-8D9B4402B123}">
      <text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보라매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석촌</t>
        </r>
      </text>
    </comment>
    <comment ref="B24" authorId="1" shapeId="0" xr:uid="{A31EFAA3-38DE-4744-A976-432C07E9EE1D}">
      <text>
        <r>
          <rPr>
            <b/>
            <sz val="9"/>
            <color indexed="81"/>
            <rFont val="돋움"/>
            <family val="3"/>
            <charset val="129"/>
          </rPr>
          <t>역삼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낙성대</t>
        </r>
      </text>
    </comment>
    <comment ref="B25" authorId="1" shapeId="0" xr:uid="{E4934E29-5981-4016-957F-6B7FA7A5045E}">
      <text>
        <r>
          <rPr>
            <b/>
            <sz val="9"/>
            <color indexed="81"/>
            <rFont val="돋움"/>
            <family val="3"/>
            <charset val="129"/>
          </rPr>
          <t>방배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마장</t>
        </r>
      </text>
    </comment>
    <comment ref="E31" authorId="0" shapeId="0" xr:uid="{AA3B18D2-00D4-4DCB-A86D-B47652E95F16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G31" authorId="0" shapeId="0" xr:uid="{8232F446-91E9-4875-9A73-ADECD9BCCF14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M31" authorId="0" shapeId="0" xr:uid="{220770FE-95FE-4A06-AFD8-0550AF281E69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+SDK+</t>
        </r>
        <r>
          <rPr>
            <sz val="9"/>
            <color indexed="81"/>
            <rFont val="돋움"/>
            <family val="3"/>
            <charset val="129"/>
          </rPr>
          <t>측위튜닝</t>
        </r>
        <r>
          <rPr>
            <sz val="9"/>
            <color indexed="81"/>
            <rFont val="Tahoma"/>
            <family val="2"/>
          </rPr>
          <t>)</t>
        </r>
      </text>
    </comment>
    <comment ref="T31" authorId="0" shapeId="0" xr:uid="{963D3987-F5E4-4BBF-B3D8-C84F18CC7CB6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</text>
    </comment>
    <comment ref="V31" authorId="0" shapeId="0" xr:uid="{ED093E86-C700-45B8-9DFC-6B9BF4971A6A}">
      <text>
        <r>
          <rPr>
            <sz val="9"/>
            <color indexed="81"/>
            <rFont val="돋움"/>
            <family val="3"/>
            <charset val="129"/>
          </rPr>
          <t>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지원도구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
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현장조사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>)</t>
        </r>
      </text>
    </comment>
    <comment ref="AB31" authorId="0" shapeId="0" xr:uid="{C738A170-778C-497A-AB16-FE482F9742C6}">
      <text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센서현장조사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+DB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>+SDK)</t>
        </r>
      </text>
    </comment>
    <comment ref="B33" authorId="1" shapeId="0" xr:uid="{D5F07941-64E5-4C5C-9B17-908FF6E403D3}">
      <text>
        <r>
          <rPr>
            <b/>
            <sz val="9"/>
            <color indexed="81"/>
            <rFont val="돋움"/>
            <family val="3"/>
            <charset val="129"/>
          </rPr>
          <t>서울역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고속터미널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잠실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B34" authorId="1" shapeId="0" xr:uid="{0CBE50A3-CC20-40BB-A210-B826E46F3549}">
      <text>
        <r>
          <rPr>
            <b/>
            <sz val="9"/>
            <color indexed="81"/>
            <rFont val="돋움"/>
            <family val="3"/>
            <charset val="129"/>
          </rPr>
          <t>강남역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종로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동대문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사당</t>
        </r>
      </text>
    </comment>
    <comment ref="B35" authorId="1" shapeId="0" xr:uid="{088BBB8D-A76A-4DCD-96A7-914C47D758C5}">
      <text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신림</t>
        </r>
      </text>
    </comment>
    <comment ref="B36" authorId="1" shapeId="0" xr:uid="{4EE4AAF9-7243-493C-A5B1-681BBEB1D3E5}">
      <text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보라매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석촌</t>
        </r>
      </text>
    </comment>
    <comment ref="B37" authorId="1" shapeId="0" xr:uid="{FCB8D3A0-1A1B-49CC-9D8A-5FB1098F9A8E}">
      <text>
        <r>
          <rPr>
            <b/>
            <sz val="9"/>
            <color indexed="81"/>
            <rFont val="돋움"/>
            <family val="3"/>
            <charset val="129"/>
          </rPr>
          <t>역삼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낙성대</t>
        </r>
      </text>
    </comment>
    <comment ref="B38" authorId="1" shapeId="0" xr:uid="{B6CAD3EE-4EAA-492D-8F9A-BD6491A9705A}">
      <text>
        <r>
          <rPr>
            <b/>
            <sz val="9"/>
            <color indexed="81"/>
            <rFont val="돋움"/>
            <family val="3"/>
            <charset val="129"/>
          </rPr>
          <t>방배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봉천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마장</t>
        </r>
      </text>
    </comment>
  </commentList>
</comments>
</file>

<file path=xl/sharedStrings.xml><?xml version="1.0" encoding="utf-8"?>
<sst xmlns="http://schemas.openxmlformats.org/spreadsheetml/2006/main" count="2025" uniqueCount="787">
  <si>
    <t>역명</t>
  </si>
  <si>
    <t>등급</t>
  </si>
  <si>
    <t>면적점수</t>
  </si>
  <si>
    <t>환승점수</t>
  </si>
  <si>
    <t>지하상가점수</t>
  </si>
  <si>
    <t>연면적(㎡)</t>
  </si>
  <si>
    <t>환승노선</t>
  </si>
  <si>
    <t>환승노선수</t>
  </si>
  <si>
    <t>비고</t>
  </si>
  <si>
    <t>서울</t>
  </si>
  <si>
    <t>특</t>
  </si>
  <si>
    <t>1·4·경의중앙·공항철도</t>
  </si>
  <si>
    <t>복합역사(특); =서울역</t>
  </si>
  <si>
    <t>영등포</t>
  </si>
  <si>
    <t>복합역사(특); 지하상가 +18,392㎡</t>
  </si>
  <si>
    <t>왕십리</t>
  </si>
  <si>
    <t>2·5·경의중앙·수인분당</t>
  </si>
  <si>
    <t>복합역사(특)</t>
  </si>
  <si>
    <t>고속터미널</t>
  </si>
  <si>
    <t>3·7·9</t>
  </si>
  <si>
    <t>수서</t>
  </si>
  <si>
    <t>3·수인분당</t>
  </si>
  <si>
    <t>김포공항</t>
  </si>
  <si>
    <t>5·9·공항철도·김포골드·서해</t>
  </si>
  <si>
    <t>용산</t>
  </si>
  <si>
    <t>1·경의중앙</t>
  </si>
  <si>
    <t>신도림</t>
  </si>
  <si>
    <t>1·2</t>
  </si>
  <si>
    <t>청량리</t>
  </si>
  <si>
    <t>1·경의중앙·경춘·수인분당</t>
  </si>
  <si>
    <t>잠실</t>
  </si>
  <si>
    <t>2·8</t>
  </si>
  <si>
    <t>복합역사(특); 면적=8호선 잠실역 23,561㎡(2호선·롯데 일체 미합산)</t>
  </si>
  <si>
    <t>공덕</t>
  </si>
  <si>
    <t>A</t>
  </si>
  <si>
    <t>5·6·경의중앙·공항철도</t>
  </si>
  <si>
    <t>디지털미디어시티</t>
  </si>
  <si>
    <t>6·경의중앙·공항철도</t>
  </si>
  <si>
    <t>신논현</t>
  </si>
  <si>
    <t>B</t>
  </si>
  <si>
    <t>9·신분당</t>
  </si>
  <si>
    <t>동대문역사문화공원</t>
  </si>
  <si>
    <t>2·4·5</t>
  </si>
  <si>
    <t>동작</t>
  </si>
  <si>
    <t>4·9</t>
  </si>
  <si>
    <t>강남</t>
  </si>
  <si>
    <t>2·신분당</t>
  </si>
  <si>
    <t>종로3가</t>
  </si>
  <si>
    <t>1·3·5</t>
  </si>
  <si>
    <t>종합운동장</t>
  </si>
  <si>
    <t>2·9</t>
  </si>
  <si>
    <t>영등포구청</t>
  </si>
  <si>
    <t>2·5</t>
  </si>
  <si>
    <t>신길</t>
  </si>
  <si>
    <t>1·5</t>
  </si>
  <si>
    <t>신당</t>
  </si>
  <si>
    <t>2·6</t>
  </si>
  <si>
    <t>지하상가 +4,801㎡</t>
  </si>
  <si>
    <t>홍대입구</t>
  </si>
  <si>
    <t>2·경의중앙·공항철도</t>
  </si>
  <si>
    <t>도곡</t>
  </si>
  <si>
    <t>가락시장</t>
  </si>
  <si>
    <t>3·8</t>
  </si>
  <si>
    <t>양재</t>
  </si>
  <si>
    <t>3·신분당</t>
  </si>
  <si>
    <t>동묘앞</t>
  </si>
  <si>
    <t>1·6</t>
  </si>
  <si>
    <t>시청</t>
  </si>
  <si>
    <t>지하상가 +5,441㎡</t>
  </si>
  <si>
    <t>오금</t>
  </si>
  <si>
    <t>3·5</t>
  </si>
  <si>
    <t>태릉입구</t>
  </si>
  <si>
    <t>6·7</t>
  </si>
  <si>
    <t>사당</t>
  </si>
  <si>
    <t>2·4</t>
  </si>
  <si>
    <t>선정릉</t>
  </si>
  <si>
    <t>9·수인분당</t>
  </si>
  <si>
    <t>신사</t>
  </si>
  <si>
    <t>노량진</t>
  </si>
  <si>
    <t>1·9</t>
  </si>
  <si>
    <t>삼각지</t>
  </si>
  <si>
    <t>4·6</t>
  </si>
  <si>
    <t>강남구청</t>
  </si>
  <si>
    <t>7·수인분당</t>
  </si>
  <si>
    <t>신촌</t>
  </si>
  <si>
    <t>2·경의중앙</t>
  </si>
  <si>
    <t>총신대입구(이수)</t>
  </si>
  <si>
    <t>4·7</t>
  </si>
  <si>
    <t>회현</t>
  </si>
  <si>
    <t>지하상가 +16,405㎡</t>
  </si>
  <si>
    <t>당산</t>
  </si>
  <si>
    <t>을지로3가</t>
  </si>
  <si>
    <t>2·3</t>
  </si>
  <si>
    <t>지하상가 +4,512㎡</t>
  </si>
  <si>
    <t>동대문</t>
  </si>
  <si>
    <t>1·4</t>
  </si>
  <si>
    <t>지하상가 +1,973㎡</t>
  </si>
  <si>
    <t>학여울</t>
  </si>
  <si>
    <t>C</t>
  </si>
  <si>
    <t>합정</t>
  </si>
  <si>
    <t>충정로</t>
  </si>
  <si>
    <t>남부터미널</t>
  </si>
  <si>
    <t>온수</t>
  </si>
  <si>
    <t>1·7</t>
  </si>
  <si>
    <t>논현</t>
  </si>
  <si>
    <t>7·신분당</t>
  </si>
  <si>
    <t>마곡나루</t>
  </si>
  <si>
    <t>9·공항철도</t>
  </si>
  <si>
    <t>여의도</t>
  </si>
  <si>
    <t>5·9</t>
  </si>
  <si>
    <t>샛강</t>
  </si>
  <si>
    <t>9·신림</t>
  </si>
  <si>
    <t>청담</t>
  </si>
  <si>
    <t>구로</t>
  </si>
  <si>
    <t>선릉</t>
  </si>
  <si>
    <t>2·수인분당</t>
  </si>
  <si>
    <t>강동</t>
  </si>
  <si>
    <t>을지로4가</t>
  </si>
  <si>
    <t>군자</t>
  </si>
  <si>
    <t>5·7</t>
  </si>
  <si>
    <t>노원</t>
  </si>
  <si>
    <t>석촌</t>
  </si>
  <si>
    <t>8·9</t>
  </si>
  <si>
    <t>가산디지털단지</t>
  </si>
  <si>
    <t>교대</t>
  </si>
  <si>
    <t>을지로입구</t>
  </si>
  <si>
    <t>지하상가 +9,957㎡</t>
  </si>
  <si>
    <t>천호</t>
  </si>
  <si>
    <t>5·8</t>
  </si>
  <si>
    <t>올림픽공원</t>
  </si>
  <si>
    <t>신설동</t>
  </si>
  <si>
    <t>1·2·우이신설</t>
  </si>
  <si>
    <t>상봉</t>
  </si>
  <si>
    <t>7·경의중앙·경춘</t>
  </si>
  <si>
    <t>충무로</t>
  </si>
  <si>
    <t>3·4</t>
  </si>
  <si>
    <t>석계</t>
  </si>
  <si>
    <t>불광</t>
  </si>
  <si>
    <t>3·6</t>
  </si>
  <si>
    <t>대림</t>
  </si>
  <si>
    <t>2·7</t>
  </si>
  <si>
    <t>창동</t>
  </si>
  <si>
    <t>약수</t>
  </si>
  <si>
    <t>효창공원앞</t>
  </si>
  <si>
    <t>6·경의중앙</t>
  </si>
  <si>
    <t>광운대</t>
  </si>
  <si>
    <t>1·경춘</t>
  </si>
  <si>
    <t>연신내</t>
  </si>
  <si>
    <t>건대입구</t>
  </si>
  <si>
    <t>옥수</t>
  </si>
  <si>
    <t>3·경의중앙</t>
  </si>
  <si>
    <t>도봉산</t>
  </si>
  <si>
    <t>종로5가</t>
  </si>
  <si>
    <t>지하상가 +7,133㎡</t>
  </si>
  <si>
    <t>종각</t>
  </si>
  <si>
    <t>지하상가 +5,012㎡</t>
  </si>
  <si>
    <t>청구</t>
  </si>
  <si>
    <t>5·6</t>
  </si>
  <si>
    <t>망우</t>
  </si>
  <si>
    <t>경의중앙·경춘</t>
  </si>
  <si>
    <t>명동</t>
  </si>
  <si>
    <t>지하상가 +3,834㎡</t>
  </si>
  <si>
    <t>대방</t>
  </si>
  <si>
    <t>1·신림</t>
  </si>
  <si>
    <t>복정</t>
  </si>
  <si>
    <t>8·수인분당</t>
  </si>
  <si>
    <t>신림</t>
  </si>
  <si>
    <t>2·신림</t>
  </si>
  <si>
    <t>보라매</t>
  </si>
  <si>
    <t>7·신림</t>
  </si>
  <si>
    <t>이촌</t>
  </si>
  <si>
    <t>4·경의중앙</t>
  </si>
  <si>
    <t>성신여대입구</t>
  </si>
  <si>
    <t>4·우이신설</t>
  </si>
  <si>
    <t>회기</t>
  </si>
  <si>
    <t>1·경의중앙·경춘</t>
  </si>
  <si>
    <t>잠실새내</t>
  </si>
  <si>
    <t>삼성</t>
  </si>
  <si>
    <t>강변</t>
  </si>
  <si>
    <t>압구정로데오</t>
  </si>
  <si>
    <t>수인분당</t>
  </si>
  <si>
    <t>양재시민의숲</t>
  </si>
  <si>
    <t>신분당</t>
  </si>
  <si>
    <t>신금호</t>
  </si>
  <si>
    <t>가좌</t>
  </si>
  <si>
    <t>경의중앙</t>
  </si>
  <si>
    <t>월드컵경기장</t>
  </si>
  <si>
    <t>D</t>
  </si>
  <si>
    <t>영등포시장</t>
  </si>
  <si>
    <t>지하상가 +3,744㎡</t>
  </si>
  <si>
    <t>대모산입구</t>
  </si>
  <si>
    <t>국회의사당</t>
  </si>
  <si>
    <t>수락산</t>
  </si>
  <si>
    <t>구룡</t>
  </si>
  <si>
    <t>경찰병원</t>
  </si>
  <si>
    <t>여의나루</t>
  </si>
  <si>
    <t>광화문</t>
  </si>
  <si>
    <t>개포동</t>
  </si>
  <si>
    <t>경복궁</t>
  </si>
  <si>
    <t>안국</t>
  </si>
  <si>
    <t>오목교</t>
  </si>
  <si>
    <t>가양</t>
  </si>
  <si>
    <t>언주</t>
  </si>
  <si>
    <t>사평</t>
  </si>
  <si>
    <t>오류동</t>
  </si>
  <si>
    <t>면목</t>
  </si>
  <si>
    <t>청계산입구</t>
  </si>
  <si>
    <t>상월곡</t>
  </si>
  <si>
    <t>수색</t>
  </si>
  <si>
    <t>사가정</t>
  </si>
  <si>
    <t>성수</t>
  </si>
  <si>
    <t>삼전</t>
  </si>
  <si>
    <t>몽촌토성</t>
  </si>
  <si>
    <t>한티</t>
  </si>
  <si>
    <t>봉은사</t>
  </si>
  <si>
    <t>안암</t>
  </si>
  <si>
    <t>남구로</t>
  </si>
  <si>
    <t>봉화산</t>
  </si>
  <si>
    <t>녹사평</t>
  </si>
  <si>
    <t>노들</t>
  </si>
  <si>
    <t>장한평</t>
  </si>
  <si>
    <t>대청</t>
  </si>
  <si>
    <t>강일</t>
  </si>
  <si>
    <t>용마산</t>
  </si>
  <si>
    <t>일원</t>
  </si>
  <si>
    <t>공항시장</t>
  </si>
  <si>
    <t>서울숲</t>
  </si>
  <si>
    <t>상일동</t>
  </si>
  <si>
    <t>선유도</t>
  </si>
  <si>
    <t>등촌</t>
  </si>
  <si>
    <t>숭실대입구</t>
  </si>
  <si>
    <t>아현</t>
  </si>
  <si>
    <t>서빙고</t>
  </si>
  <si>
    <t>학동</t>
  </si>
  <si>
    <t>구반포</t>
  </si>
  <si>
    <t>공릉</t>
  </si>
  <si>
    <t>내방</t>
  </si>
  <si>
    <t>화랑대</t>
  </si>
  <si>
    <t>광나루</t>
  </si>
  <si>
    <t>중랑</t>
  </si>
  <si>
    <t>마들</t>
  </si>
  <si>
    <t>마곡</t>
  </si>
  <si>
    <t>송파나루</t>
  </si>
  <si>
    <t>고려대</t>
  </si>
  <si>
    <t>삼성중앙</t>
  </si>
  <si>
    <t>중앙보훈병원</t>
  </si>
  <si>
    <t>한성백제</t>
  </si>
  <si>
    <t>장승배기</t>
  </si>
  <si>
    <t>응암</t>
  </si>
  <si>
    <t>신방화</t>
  </si>
  <si>
    <t>행당</t>
  </si>
  <si>
    <t>당고개</t>
  </si>
  <si>
    <t>홍제</t>
  </si>
  <si>
    <t>대흥</t>
  </si>
  <si>
    <t>하계</t>
  </si>
  <si>
    <t>보문</t>
  </si>
  <si>
    <t>6·우이신설</t>
  </si>
  <si>
    <t>이대</t>
  </si>
  <si>
    <t>어린이대공원</t>
  </si>
  <si>
    <t>역삼</t>
  </si>
  <si>
    <t>목동</t>
  </si>
  <si>
    <t>마포구청</t>
  </si>
  <si>
    <t>방화</t>
  </si>
  <si>
    <t>마포</t>
  </si>
  <si>
    <t>금천구청</t>
  </si>
  <si>
    <t>먹골</t>
  </si>
  <si>
    <t>남성</t>
  </si>
  <si>
    <t>중화</t>
  </si>
  <si>
    <t>암사역사공원</t>
  </si>
  <si>
    <t>대치</t>
  </si>
  <si>
    <t>개화산</t>
  </si>
  <si>
    <t>중계</t>
  </si>
  <si>
    <t>독산</t>
  </si>
  <si>
    <t>신풍</t>
  </si>
  <si>
    <t>남태령</t>
  </si>
  <si>
    <t>압구정</t>
  </si>
  <si>
    <t>신정네거리</t>
  </si>
  <si>
    <t>구일</t>
  </si>
  <si>
    <t>뚝섬</t>
  </si>
  <si>
    <t>매봉</t>
  </si>
  <si>
    <t>천왕</t>
  </si>
  <si>
    <t>상도</t>
  </si>
  <si>
    <t>서대문</t>
  </si>
  <si>
    <t>발산</t>
  </si>
  <si>
    <t>미아사거리</t>
  </si>
  <si>
    <t>수유</t>
  </si>
  <si>
    <t>신내</t>
  </si>
  <si>
    <t>6·경춘</t>
  </si>
  <si>
    <t>답십리</t>
  </si>
  <si>
    <t>신대방삼거리</t>
  </si>
  <si>
    <t>이태원</t>
  </si>
  <si>
    <t>자양</t>
  </si>
  <si>
    <t>독립문</t>
  </si>
  <si>
    <t>서강대</t>
  </si>
  <si>
    <t>양평</t>
  </si>
  <si>
    <t>흑석</t>
  </si>
  <si>
    <t>월계</t>
  </si>
  <si>
    <t>월곡</t>
  </si>
  <si>
    <t>광흥창</t>
  </si>
  <si>
    <t>한강진</t>
  </si>
  <si>
    <t>고덕</t>
  </si>
  <si>
    <t>증미</t>
  </si>
  <si>
    <t>서초</t>
  </si>
  <si>
    <t>낙성대</t>
  </si>
  <si>
    <t>창신</t>
  </si>
  <si>
    <t>E</t>
  </si>
  <si>
    <t>길음</t>
  </si>
  <si>
    <t>역촌</t>
  </si>
  <si>
    <t>양천향교</t>
  </si>
  <si>
    <t>애오개</t>
  </si>
  <si>
    <t>마장</t>
  </si>
  <si>
    <t>개화</t>
  </si>
  <si>
    <t>신목동</t>
  </si>
  <si>
    <t>쌍문</t>
  </si>
  <si>
    <t>동대입구</t>
  </si>
  <si>
    <t>혜화</t>
  </si>
  <si>
    <t>신대방</t>
  </si>
  <si>
    <t>새절</t>
  </si>
  <si>
    <t>문래</t>
  </si>
  <si>
    <t>한양대</t>
  </si>
  <si>
    <t>숙대입구</t>
  </si>
  <si>
    <t>화곡</t>
  </si>
  <si>
    <t>양천구청</t>
  </si>
  <si>
    <t>마천</t>
  </si>
  <si>
    <t>우장산</t>
  </si>
  <si>
    <t>둔촌오륜</t>
  </si>
  <si>
    <t>용두</t>
  </si>
  <si>
    <t>미아</t>
  </si>
  <si>
    <t>개봉</t>
  </si>
  <si>
    <t>버티고개</t>
  </si>
  <si>
    <t>상왕십리</t>
  </si>
  <si>
    <t>서울대입구</t>
  </si>
  <si>
    <t>구로디지털단지</t>
  </si>
  <si>
    <t>방배</t>
  </si>
  <si>
    <t>송정</t>
  </si>
  <si>
    <t>상계</t>
  </si>
  <si>
    <t>제기동</t>
  </si>
  <si>
    <t>아차산</t>
  </si>
  <si>
    <t>금호</t>
  </si>
  <si>
    <t>도림천</t>
  </si>
  <si>
    <t>방이</t>
  </si>
  <si>
    <t>상수</t>
  </si>
  <si>
    <t>석촌고분</t>
  </si>
  <si>
    <t>봉천</t>
  </si>
  <si>
    <t>까치산</t>
  </si>
  <si>
    <t>신정</t>
  </si>
  <si>
    <t>둔촌동</t>
  </si>
  <si>
    <t>신용산</t>
  </si>
  <si>
    <t>신반포</t>
  </si>
  <si>
    <t>돌곶이</t>
  </si>
  <si>
    <t>구의</t>
  </si>
  <si>
    <t>잠원</t>
  </si>
  <si>
    <t>한성대입구</t>
  </si>
  <si>
    <t>개롱</t>
  </si>
  <si>
    <t>신이문</t>
  </si>
  <si>
    <t>중곡</t>
  </si>
  <si>
    <t>무악재</t>
  </si>
  <si>
    <t>암사</t>
  </si>
  <si>
    <t>잠실나루</t>
  </si>
  <si>
    <t>방학</t>
  </si>
  <si>
    <t>녹번</t>
  </si>
  <si>
    <t>구파발</t>
  </si>
  <si>
    <t>강동구청</t>
  </si>
  <si>
    <t>망원</t>
  </si>
  <si>
    <t>장지</t>
  </si>
  <si>
    <t>거여</t>
  </si>
  <si>
    <t>명일</t>
  </si>
  <si>
    <t>송파</t>
  </si>
  <si>
    <t>양원</t>
  </si>
  <si>
    <t>염창</t>
  </si>
  <si>
    <t>길동</t>
  </si>
  <si>
    <t>구산</t>
  </si>
  <si>
    <t>녹천</t>
  </si>
  <si>
    <t>굽은다리</t>
  </si>
  <si>
    <t>증산</t>
  </si>
  <si>
    <t>도봉</t>
  </si>
  <si>
    <t>문정</t>
  </si>
  <si>
    <t>응봉</t>
  </si>
  <si>
    <t>북한산보국문</t>
  </si>
  <si>
    <t>우이신설</t>
  </si>
  <si>
    <t>솔샘</t>
  </si>
  <si>
    <t>외대앞</t>
  </si>
  <si>
    <t>관악산</t>
  </si>
  <si>
    <t>보라매병원</t>
  </si>
  <si>
    <t>한남</t>
  </si>
  <si>
    <t>솔밭공원</t>
  </si>
  <si>
    <t>북한산우이</t>
  </si>
  <si>
    <t>독바위</t>
  </si>
  <si>
    <t>삼양사거리</t>
  </si>
  <si>
    <t>가오리</t>
  </si>
  <si>
    <t>당곡</t>
  </si>
  <si>
    <t>서원</t>
  </si>
  <si>
    <t>정릉</t>
  </si>
  <si>
    <t>보라매공원</t>
  </si>
  <si>
    <t>삼양</t>
  </si>
  <si>
    <t>서울지방병무청</t>
  </si>
  <si>
    <t>화계</t>
  </si>
  <si>
    <t>서울대벤처타운</t>
  </si>
  <si>
    <t>신답</t>
  </si>
  <si>
    <t>4.19민주묘지</t>
  </si>
  <si>
    <t>용답</t>
  </si>
  <si>
    <t>남영</t>
  </si>
  <si>
    <t>반포</t>
  </si>
  <si>
    <t>누락</t>
  </si>
  <si>
    <t>불암산</t>
  </si>
  <si>
    <t>장암</t>
  </si>
  <si>
    <t>지축</t>
  </si>
  <si>
    <t>순번</t>
  </si>
  <si>
    <t>순번</t>
    <phoneticPr fontId="18" type="noConversion"/>
  </si>
  <si>
    <t>강남역</t>
    <phoneticPr fontId="18" type="noConversion"/>
  </si>
  <si>
    <t>선릉역</t>
    <phoneticPr fontId="18" type="noConversion"/>
  </si>
  <si>
    <t>교대역</t>
    <phoneticPr fontId="18" type="noConversion"/>
  </si>
  <si>
    <t>이수(총신대입구)</t>
  </si>
  <si>
    <t>동작역</t>
    <phoneticPr fontId="18" type="noConversion"/>
  </si>
  <si>
    <t>종로3가역</t>
    <phoneticPr fontId="18" type="noConversion"/>
  </si>
  <si>
    <t>충무로역</t>
    <phoneticPr fontId="18" type="noConversion"/>
  </si>
  <si>
    <t>동대문역</t>
    <phoneticPr fontId="18" type="noConversion"/>
  </si>
  <si>
    <t>신당역</t>
    <phoneticPr fontId="18" type="noConversion"/>
  </si>
  <si>
    <t>건대입구역</t>
    <phoneticPr fontId="18" type="noConversion"/>
  </si>
  <si>
    <t>합정역(예비)</t>
    <phoneticPr fontId="18" type="noConversion"/>
  </si>
  <si>
    <t>신림역(예비)</t>
    <phoneticPr fontId="18" type="noConversion"/>
  </si>
  <si>
    <t>보라매역(예비)</t>
    <phoneticPr fontId="18" type="noConversion"/>
  </si>
  <si>
    <t>온수역(예비)</t>
    <phoneticPr fontId="18" type="noConversion"/>
  </si>
  <si>
    <t>고속터미널역</t>
    <phoneticPr fontId="18" type="noConversion"/>
  </si>
  <si>
    <t>사당역</t>
    <phoneticPr fontId="18" type="noConversion"/>
  </si>
  <si>
    <t>신도림역</t>
    <phoneticPr fontId="18" type="noConversion"/>
  </si>
  <si>
    <t>잠실역</t>
    <phoneticPr fontId="18" type="noConversion"/>
  </si>
  <si>
    <t>합정역</t>
    <phoneticPr fontId="18" type="noConversion"/>
  </si>
  <si>
    <t>홍대입구역</t>
    <phoneticPr fontId="18" type="noConversion"/>
  </si>
  <si>
    <t>아울렛 본체 미연결(별동)</t>
  </si>
  <si>
    <t>O</t>
  </si>
  <si>
    <t>24,205㎡ · 경계 (적정≤22k/경계≤40k)</t>
  </si>
  <si>
    <t>근로 장애인 우대권 이용 중상위</t>
  </si>
  <si>
    <t>중</t>
  </si>
  <si>
    <t>1·7호선 환승역</t>
  </si>
  <si>
    <t>1동선 확보, 개선 진행</t>
  </si>
  <si>
    <t>상</t>
  </si>
  <si>
    <t>IT 직장인 거점, 청장년 장애인 근로 수요</t>
  </si>
  <si>
    <t>위치분포 기준 미적용</t>
  </si>
  <si>
    <t>—</t>
  </si>
  <si>
    <t>1·7호선 환승, 단지 연계 동선 복잡</t>
  </si>
  <si>
    <t>일평균 9만명대, IT 거점</t>
  </si>
  <si>
    <t>순수 지하철역</t>
  </si>
  <si>
    <t>21,588㎡ · 적정 (적정≤22k/경계≤40k)</t>
  </si>
  <si>
    <t>우대권 이용 중위</t>
  </si>
  <si>
    <t>2·7호선 환승역</t>
  </si>
  <si>
    <t>주거·상권 수요</t>
  </si>
  <si>
    <t>2·7호선 환승, '제2의 신도림' 혼잡</t>
  </si>
  <si>
    <t>일평균 6만명대, 고혼잡</t>
  </si>
  <si>
    <t>9,216㎡ · 적정 (적정≤22k/경계≤40k)</t>
  </si>
  <si>
    <t>주거 밀집 우대권 이용 상위</t>
  </si>
  <si>
    <t>2·신림선 환승역</t>
  </si>
  <si>
    <t>신림선 신설 환승, 엘리베이터 확보</t>
  </si>
  <si>
    <t>남부 주거 밀집, 복지관 권역 수요</t>
  </si>
  <si>
    <t>2호선·신림선 환승</t>
  </si>
  <si>
    <t>일평균 11만명대</t>
  </si>
  <si>
    <t>11,810㎡ · 적정 (적정≤22k/경계≤40k)</t>
  </si>
  <si>
    <t>6·경의중앙선 환승역</t>
  </si>
  <si>
    <t>2024년 1동선 완공, 신축급</t>
  </si>
  <si>
    <t>대학·주거 수요</t>
  </si>
  <si>
    <t>6호선·경의중앙선 환승</t>
  </si>
  <si>
    <t>일평균 3만명대</t>
  </si>
  <si>
    <t>하</t>
  </si>
  <si>
    <t>19,907㎡ · 적정 (적정≤22k/경계≤40k)</t>
  </si>
  <si>
    <t>주거 밀집 우대권 이용 중상위</t>
  </si>
  <si>
    <t>3·6호선 환승역</t>
  </si>
  <si>
    <t>1동선 확보, 시설 양호</t>
  </si>
  <si>
    <t>주거 밀집 생활 수요</t>
  </si>
  <si>
    <t>3·6호선 환승</t>
  </si>
  <si>
    <t>일평균 6만명대, 서북권 거점</t>
  </si>
  <si>
    <t>21,564㎡ · 적정 (적정≤22k/경계≤40k)</t>
  </si>
  <si>
    <t>1동선 확보, 적정 동선</t>
  </si>
  <si>
    <t>주거지 생활 수요</t>
  </si>
  <si>
    <t>일평균 5만명대, 서북권 거점</t>
  </si>
  <si>
    <t>순수 지하철역(상암 빌딩군 별동)</t>
  </si>
  <si>
    <t>57,860㎡ · 과대(&gt;40k)·규모 큼, 현장 구축 부담 주의</t>
  </si>
  <si>
    <t>△</t>
  </si>
  <si>
    <t>6·경의중앙·공항철도 환승역</t>
  </si>
  <si>
    <t>미디어단지 근로 수요</t>
  </si>
  <si>
    <t>3개 노선 환승, 광역 거점</t>
  </si>
  <si>
    <t>일평균 6만명대, 3개 노선</t>
  </si>
  <si>
    <t>DMC</t>
  </si>
  <si>
    <t>31,458㎡ · 경계 (적정≤22k/경계≤40k)</t>
  </si>
  <si>
    <t>2·경의중앙선 환승역</t>
  </si>
  <si>
    <t>엘리베이터 확보</t>
  </si>
  <si>
    <t>대학·상권 유동 수요</t>
  </si>
  <si>
    <t>2호선·경의중앙선 환승(지상-지하)</t>
  </si>
  <si>
    <t>일평균 8만명대, 대학가</t>
  </si>
  <si>
    <t>25,035㎡ · 경계 (적정≤22k/경계≤40k)</t>
  </si>
  <si>
    <t>1·2·우이신설 환승역</t>
  </si>
  <si>
    <t>2025년 1동선 완공</t>
  </si>
  <si>
    <t>1·2(성수지선)·우이신설 3노선 환승</t>
  </si>
  <si>
    <t>일평균 5만명대, 3개 노선</t>
  </si>
  <si>
    <t>33,649㎡ · 경계 (적정≤22k/경계≤40k)</t>
  </si>
  <si>
    <t>6·7호선 환승역</t>
  </si>
  <si>
    <t>6·7호선 환승</t>
  </si>
  <si>
    <t>일평균 4만명대</t>
  </si>
  <si>
    <t>22,184㎡ · 경계 (적정≤22k/경계≤40k)</t>
  </si>
  <si>
    <t>1·6호선 환승역</t>
  </si>
  <si>
    <t>주거·대학 연계 수요</t>
  </si>
  <si>
    <t>1·6호선 입체 환승</t>
  </si>
  <si>
    <t>일평균 5만명대</t>
  </si>
  <si>
    <t>백화점 본체 미연결(별동)</t>
  </si>
  <si>
    <t>24,492㎡ · 경계 (적정≤22k/경계≤40k)</t>
  </si>
  <si>
    <t>4·7호선 환승역</t>
  </si>
  <si>
    <t>노후 에스컬레이터 교체 완료, 1동선 확보</t>
  </si>
  <si>
    <t>동북부 주거 밀집, 이동약자 수요 큼</t>
  </si>
  <si>
    <t>4·7호선 환승, 외부 이동 동선 복잡(개선 대상)</t>
  </si>
  <si>
    <t>일평균 9만명대, 동북부 거점</t>
  </si>
  <si>
    <t>24,848㎡ · 경계 (적정≤22k/경계≤40k)</t>
  </si>
  <si>
    <t>5·7호선 환승역</t>
  </si>
  <si>
    <t>5·7호선 환승</t>
  </si>
  <si>
    <t>35,045㎡ · 경계 (적정≤22k/경계≤40k)</t>
  </si>
  <si>
    <t>보훈 연계 우대권 수요</t>
  </si>
  <si>
    <t>4·6호선 환승역</t>
  </si>
  <si>
    <t>전쟁기념관·보훈 연계 수요</t>
  </si>
  <si>
    <t>4·6호선 환승</t>
  </si>
  <si>
    <t>21,599㎡ · 적정 (적정≤22k/경계≤40k)</t>
  </si>
  <si>
    <t>신축급 시설, 1동선 확보</t>
  </si>
  <si>
    <t>26,963㎡ · 경계 (적정≤22k/경계≤40k)</t>
  </si>
  <si>
    <t>5·6호선 환승역</t>
  </si>
  <si>
    <t>5·6호선 환승</t>
  </si>
  <si>
    <t>순수 지하철역(민자 연결부 회피 가능)</t>
  </si>
  <si>
    <t>108,489㎡ · 과대(&gt;40k)·규모 큼, 현장 구축 부담 주의</t>
  </si>
  <si>
    <t>2·5·수인분당·경의중앙 환승역</t>
  </si>
  <si>
    <t>광역환승센터, 1동선 확보</t>
  </si>
  <si>
    <t>광역환승 연계 수요</t>
  </si>
  <si>
    <t>4개 노선 환승, 동선 검증가치 최상</t>
  </si>
  <si>
    <t>일평균 7만명대</t>
  </si>
  <si>
    <t>X</t>
    <phoneticPr fontId="32" type="noConversion"/>
  </si>
  <si>
    <t>2·5·수인분당·경의중앙</t>
  </si>
  <si>
    <t>39,521㎡ · 경계 (적정≤22k/경계≤40k)</t>
  </si>
  <si>
    <t>2·5호선 환승역</t>
  </si>
  <si>
    <t>중부시장·상권 수요</t>
  </si>
  <si>
    <t>2·5호선 환승</t>
  </si>
  <si>
    <t>소규모 지하상가만 연결</t>
  </si>
  <si>
    <t>25,424㎡ · 경계 (적정≤22k/경계≤40k)</t>
  </si>
  <si>
    <t>2·3호선 환승역</t>
  </si>
  <si>
    <t>인쇄·공구 상권 수요</t>
  </si>
  <si>
    <t>2·3호선 환승</t>
  </si>
  <si>
    <t>일평균 6만명대</t>
  </si>
  <si>
    <t>29,629㎡ · 경계 (적정≤22k/경계≤40k)</t>
  </si>
  <si>
    <t>우대권 이용 중상위</t>
  </si>
  <si>
    <t>1·2호선 환승역</t>
  </si>
  <si>
    <t>시청·관공서, 민원 이동약자 수요 큼</t>
  </si>
  <si>
    <t>1·2호선 환승, 동선 보통</t>
  </si>
  <si>
    <t>일평균 8만명대, 도심 핵심</t>
  </si>
  <si>
    <t>고투몰 지하상가 연결, 백화점은 별동</t>
  </si>
  <si>
    <t>108,359㎡ · 과대(&gt;40k)·규모 큼, 현장 구축 부담 주의</t>
  </si>
  <si>
    <t>장애인·우대권 이용 최상위, 터미널 연계</t>
  </si>
  <si>
    <t>3·7·9호선 환승역</t>
  </si>
  <si>
    <t>2025년 엘리베이터 완공·1동선 확보 / 규모 커 동선 김</t>
  </si>
  <si>
    <t>터미널 연계 이동약자·고령자 대거 유입</t>
  </si>
  <si>
    <t>3노선 환승, 7↔9호선 환승거리 314m 최장급</t>
  </si>
  <si>
    <t>일평균 12만명 이상, 3개 노선 환승 거점</t>
  </si>
  <si>
    <t>25,732㎡ · 경계 (적정≤22k/경계≤40k)</t>
  </si>
  <si>
    <t>주거·산업 연계 수요</t>
  </si>
  <si>
    <t>1·7호선 환승</t>
  </si>
  <si>
    <t>O</t>
    <phoneticPr fontId="32" type="noConversion"/>
  </si>
  <si>
    <t>13,069㎡ · 적정 (적정≤22k/경계≤40k)</t>
  </si>
  <si>
    <t>병원 연계 장애인·고령 수요 상위</t>
  </si>
  <si>
    <t>7·신림선 환승역</t>
  </si>
  <si>
    <t>보라매병원 인접, 의료 이동약자 수요 큼</t>
  </si>
  <si>
    <t>7호선·신림선 환승</t>
  </si>
  <si>
    <t>14,705㎡ · 적정 (적정≤22k/경계≤40k)</t>
  </si>
  <si>
    <t>주거·상권 유동 수요</t>
  </si>
  <si>
    <t>순수 지하철역(쇼핑몰 본체 미연결)</t>
  </si>
  <si>
    <t>21,449㎡ · 적정 (적정≤22k/경계≤40k)</t>
  </si>
  <si>
    <t>2·6호선 환승역</t>
  </si>
  <si>
    <t>상권·관광 유동 수요</t>
  </si>
  <si>
    <t>2·6호선 환승</t>
  </si>
  <si>
    <t>일평균 8만명대, 상권 거점</t>
  </si>
  <si>
    <t>19,377㎡ · 적정 (적정≤22k/경계≤40k)</t>
  </si>
  <si>
    <t>1동선 확보, 개선 사업 진행</t>
  </si>
  <si>
    <t>2·7호선 환승, 휠체어 환승 35분→개선 대상</t>
  </si>
  <si>
    <t>일평균 9만명대</t>
  </si>
  <si>
    <t>34,930㎡ · 경계 (적정≤22k/경계≤40k)</t>
  </si>
  <si>
    <t>중앙시장·주거 수요</t>
  </si>
  <si>
    <t>22,408㎡ · 경계 (적정≤22k/경계≤40k)</t>
  </si>
  <si>
    <t>1·4호선 환승역</t>
  </si>
  <si>
    <t>전통시장·관광 연계 수요</t>
  </si>
  <si>
    <t>1·4호선 환승</t>
  </si>
  <si>
    <t>22,277㎡ · 경계 (적정≤22k/경계≤40k)</t>
  </si>
  <si>
    <t>3·4호선 환승역</t>
  </si>
  <si>
    <t>국립극장·남산 연계 수요</t>
  </si>
  <si>
    <t>3·4호선 환승, 동선 보통</t>
  </si>
  <si>
    <t>익선동 등 지하상가 연결</t>
  </si>
  <si>
    <t>41,298㎡ · 과대(&gt;40k)·규모 큼, 현장 구축 부담 주의</t>
  </si>
  <si>
    <t>경로·우대권 이용 최상위(고령 상권)</t>
  </si>
  <si>
    <t>1·3·5호선 환승역</t>
  </si>
  <si>
    <t>2024년 엘리베이터 완공, 동선 김</t>
  </si>
  <si>
    <t>고령자·전통상권 이용약자 수요 큼</t>
  </si>
  <si>
    <t>1·3·5호선, 1↔5호선 환승통로 312m</t>
  </si>
  <si>
    <t>일평균 9만명대, 3개 노선 환승</t>
  </si>
  <si>
    <t>42,288㎡ · 과대(&gt;40k)·규모 큼, 현장 구축 부담 주의</t>
  </si>
  <si>
    <t>4·9호선 환승역</t>
  </si>
  <si>
    <t>현충원·보훈 연계 고령·이동약자 수요</t>
  </si>
  <si>
    <t>4·9호선 환승, 동선 보통</t>
  </si>
  <si>
    <t>29,975㎡ · 경계 (적정≤22k/경계≤40k)</t>
  </si>
  <si>
    <t>주거·상업 혼재 수요</t>
  </si>
  <si>
    <t>4·7호선 환승거리 길어 복잡도 높음</t>
  </si>
  <si>
    <t>32,603㎡ · 경계 (적정≤22k/경계≤40k)</t>
  </si>
  <si>
    <t>법조타운·공공기관, 민원 이동약자 수요</t>
  </si>
  <si>
    <t>2·3호선 십자형 환승, 구조 명확</t>
  </si>
  <si>
    <t>일평균 9만명대, 강남권 핵심 환승</t>
  </si>
  <si>
    <t>지하상가 연결, 백화점 본체 미연결</t>
  </si>
  <si>
    <t>26,524㎡ · 경계 (적정≤22k/경계≤40k)</t>
  </si>
  <si>
    <t>2·수인분당선 환승역</t>
  </si>
  <si>
    <t>엘리베이터 확보, 동선 보통</t>
  </si>
  <si>
    <t>업무지구 근로 장애인 수요</t>
  </si>
  <si>
    <t>2·수인분당선 환승, 동선 보통</t>
  </si>
  <si>
    <t>일평균 12만명 이상, 업무지구 이용 상위</t>
  </si>
  <si>
    <t>71,993㎡ · 과대(&gt;40k)·규모 큼, 현장 구축 부담 주의</t>
  </si>
  <si>
    <t>우대권 이용 상위, 유동 장애인 통행 많음</t>
  </si>
  <si>
    <t>2·신분당선 환승역</t>
  </si>
  <si>
    <t>엘리베이터·1동선 확보, 일부 출구 동선 길어 보완 여지</t>
  </si>
  <si>
    <t>강남업무지구·병원·재활시설 밀집, 유동 수요 큼</t>
  </si>
  <si>
    <t>2·신분당선 환승 + 대형 지하상가, 동선 분기 복잡</t>
  </si>
  <si>
    <t>일평균 14.9만명, 환승역 이용객 최상위권</t>
  </si>
  <si>
    <t>등급 근거</t>
  </si>
  <si>
    <t>O/X</t>
    <phoneticPr fontId="32" type="noConversion"/>
  </si>
  <si>
    <t>기준9
순수지하철역</t>
  </si>
  <si>
    <t>기준8
연면적</t>
  </si>
  <si>
    <t>기준7
장애인이용률</t>
  </si>
  <si>
    <t>기준6
환승역</t>
  </si>
  <si>
    <t>기준5
시설확보</t>
  </si>
  <si>
    <t>기준4
장애인수요</t>
  </si>
  <si>
    <t>기준3
위치분포</t>
  </si>
  <si>
    <t>기준2
공간복잡도</t>
  </si>
  <si>
    <t>기준1
이용률</t>
  </si>
  <si>
    <t>선정 여부</t>
    <phoneticPr fontId="32" type="noConversion"/>
  </si>
  <si>
    <t>역 정보</t>
  </si>
  <si>
    <t>등급: 상(우수)·중(보통)·하(낮음) / O(통과)·△(과대,구축부담주의) / —(미적용)   ※기준3 위치분포 미적용   ※기준8 연면적=건물 총연면적(building_info 2026.05, 전 노선 포함), 적정≤22,000㎡·경계~40,000㎡·과대&gt;40,000㎡</t>
  </si>
  <si>
    <t>장애인용 지하철 내비게이션 시범서비스 — 후보역 선정 매트릭스 (35개역 × 9개 기준)</t>
  </si>
  <si>
    <t>역의 지하상가·지하도 연결 여부를 공식 데이터로 확인. 강남역(지하상가 연결=포함)과 잠실역(백화점 본체 연결=제외)의 경계 판정. 보유 맵데이터(지하철+지하상가) 범위와 대조</t>
  </si>
  <si>
    <t>활용</t>
  </si>
  <si>
    <t>https://data.seoul.go.kr/dataList/OA-21213/S/1/datasetView.do</t>
  </si>
  <si>
    <t>링크</t>
  </si>
  <si>
    <t>근거자료: 서울시 지하철역 연계 지하도 공간정보</t>
  </si>
  <si>
    <t>기준 9. 순수 지하철역 여부</t>
  </si>
  <si>
    <t>지하 층수 파악 → 구축부담지수 = 연면적 × (1 + 0.1 × (지하층수−1)) 보정</t>
  </si>
  <si>
    <t>https://data.seoul.go.kr/dataList/OA-21212/S/1/datasetView.do</t>
  </si>
  <si>
    <t>근거자료 ③: 지하철역 엘리베이터 위치정보 (수직 동선 보정)</t>
  </si>
  <si>
    <t>구형 역사(대형·다층 경향) 식별로 연면적 보정</t>
  </si>
  <si>
    <t>호선·역구간·역수·연장길이·개통일 데이터. 1974년 1호선 개통부터 2024년 8호선 별내선 암사역사공원역까지 포함</t>
  </si>
  <si>
    <t>내용</t>
  </si>
  <si>
    <t>https://www.data.go.kr/data/15044439/fileData.do</t>
  </si>
  <si>
    <t>근거자료 ②: 지하철 개통정보 (역 건설시기 보정)</t>
  </si>
  <si>
    <t>연면적이 기준점(강남역) 이하인 역을 '구축 가능 규모'로 판정, 초과하는 메가스테이션(잠실·서울역 등) 제외</t>
  </si>
  <si>
    <t>호선·역명·대합실 면적·승강장 면적으로 구성된 역사면적정보 데이터. 산정식: 역사 연면적 = 대합실 면적 + 승강장 면적 (환승역은 양 노선 합산)</t>
  </si>
  <si>
    <t>서울교통공사 (공공데이터포털, ID 15060120)</t>
  </si>
  <si>
    <t>출처</t>
  </si>
  <si>
    <t>https://www.data.go.kr/data/15060120/fileData.do</t>
  </si>
  <si>
    <t>근거자료 ①: 서울교통공사 역사면적정보 — 핵심 1차 근거</t>
  </si>
  <si>
    <t>유의점: 역사면적정보는 2019년 12월 31일 기준이므로, 이후 연장 구간(별내선 등)은 미반영 가능. 보고서에 각주 권장.</t>
  </si>
  <si>
    <t>기준 8. 현장 구축 가능 규모 (역사 연면적 기준) ★재정의</t>
  </si>
  <si>
    <t>일반·어린이·경로·장애인 등 사용자유형별 환승 승객수 및 환승시간 제공, 매일 5일 전 데이터 갱신</t>
  </si>
  <si>
    <t>서울시 TOPIS, 공공누리 1유형</t>
  </si>
  <si>
    <t>https://data.seoul.go.kr/dataList/OA-21221/F/1/datasetView.do</t>
  </si>
  <si>
    <t>근거자료 ②: 서울시 정류장별 사용자유형별 환승 승객수·환승시간 정보</t>
  </si>
  <si>
    <t>1-8호선 역별 월별 장애인 승하차인원. 장애인 권종·동반무임 권종·생활보호자 권종의 합계로 산정. 역별 장애인 이용률의 가장 직접적인 1차 근거</t>
  </si>
  <si>
    <t>https://www.data.go.kr/data/15061870/fileData.do</t>
  </si>
  <si>
    <t>근거자료 ①: 서울교통공사 역별 월별 장애인 승하차인원 정보 (2024년 12월 기준)</t>
  </si>
  <si>
    <t>기준 7. 장애인 이용률</t>
  </si>
  <si>
    <t>일평균 환승유입순위(순위·호선·역번호·역명·환승유입인원수). 환승유입인원은 하차인원 중 승차호선이 다른 인원</t>
  </si>
  <si>
    <t>https://www.data.go.kr/dataset/15003169/fileData.do</t>
  </si>
  <si>
    <t>근거자료: 서울교통공사 환승유입순위 데이터 (2024년 12월 기준)</t>
  </si>
  <si>
    <t>기준 6. 환승역 여부</t>
  </si>
  <si>
    <t>2008~2025년 약 18년간 79개 역에 총 1,751억 원 투입. 신설동·고속터미널·까치산은 2025년, 종로3가는 2024년 엘리베이터 완공</t>
  </si>
  <si>
    <t>https://www.asiae.co.kr/article/2025122914563196138</t>
  </si>
  <si>
    <t>근거자료 ④: 18년 투자 내역 및 역별 완공연도</t>
  </si>
  <si>
    <t>2025년 12월 29일 5호선 까치산역을 마지막으로 11개 노선·338개 역사에서 전국 최초 1역사 1동선 달성. 교통약자가 엘리베이터로 지상에서 승강장까지 타인 도움 없이 이동 가능한 동선</t>
  </si>
  <si>
    <t>https://www.ablenews.co.kr/news/articleView.html?idxno=227439</t>
  </si>
  <si>
    <t>근거자료 ③: 전 역사 1역사 1동선 확보 완료 (2025.12.29)</t>
  </si>
  <si>
    <t>https://data.seoul.go.kr/dataList/OA-21211/S/1/datasetView.do</t>
  </si>
  <si>
    <t>근거자료 ②: 서울시 지하철 출입구 리프트 위치정보</t>
  </si>
  <si>
    <t>역별 엘리베이터 설치 현황 직접 확인 (1동선 판정 정량 근거)</t>
  </si>
  <si>
    <t>근거자료 ①: 서울시 지하철역 엘리베이터 위치정보</t>
  </si>
  <si>
    <t>기준 5. 시설 확보 수준</t>
  </si>
  <si>
    <t>역 주변 장애인 시설까지의 보행 접근성 분석</t>
  </si>
  <si>
    <t>https://data.seoul.go.kr/dataList/OA-21208/S/1/datasetView.do</t>
  </si>
  <si>
    <t>근거자료 ③: 서울시 자치구별 도보 네트워크 공간정보</t>
  </si>
  <si>
    <t>서울디자인재단의 서울지하철 환승·이동 정보체계 디자인 가이드에 따라 제작</t>
  </si>
  <si>
    <t>사단법인 무의</t>
  </si>
  <si>
    <t>https://www.wearemuui.com/kr/seoulsubway-help</t>
  </si>
  <si>
    <t>근거자료 ②: 무의 서울지하철 교통약자 환승지도</t>
  </si>
  <si>
    <t>「편의증진법」 제11조에 근거하여 매개·내부·위생·안내시설 등 장애인 편의시설 설치 현황을 자치구별로 제공</t>
  </si>
  <si>
    <t>서울특별시 장애인자립지원과</t>
  </si>
  <si>
    <t>https://data.seoul.go.kr/dataList/5/S/2/datasetView.do</t>
  </si>
  <si>
    <t>근거자료 ①: 서울시 장애인 편의시설 통계</t>
  </si>
  <si>
    <t>기준 4. 장애인 수요 적합성</t>
  </si>
  <si>
    <t>권역 분류의 객관적 행정 기준</t>
  </si>
  <si>
    <t>자치구 30개별 역명·호선·역개수로 구성, 서울교통공사 관리 289개역 정보. 2026년 2월 기준 업데이트</t>
  </si>
  <si>
    <t>https://www.data.go.kr/data/15081868/fileData.do</t>
  </si>
  <si>
    <t>근거자료 ②: 서울교통공사 자치구별 지하철역 정보 (2026.2 기준)</t>
  </si>
  <si>
    <t>「장애인복지법」에 의거 자치구에 등록된 장애인 현황을 연령별·구별·행정동별로 제공, 매년 12월 기준 정기 공표</t>
  </si>
  <si>
    <t>https://data.seoul.go.kr/dataList/10577/C/2/datasetView.do</t>
  </si>
  <si>
    <t>근거자료 ①: 서울시 장애인 현황 (장애유형별/동별)</t>
  </si>
  <si>
    <t>기준 3. 위치 분포</t>
  </si>
  <si>
    <t>1~8호선 역간 거리 및 소요시간 정보(2024.3.25 기준)</t>
  </si>
  <si>
    <t>https://data.seoul.go.kr/dataList/OA-12034/S/1/datasetView.do</t>
  </si>
  <si>
    <t>근거자료 ③: 서울교통공사 역간거리 데이터</t>
  </si>
  <si>
    <t>1·3·5호선 교차, 1호선→5호선 환승통로 312m</t>
  </si>
  <si>
    <t>https://blog.hyundai-rotem.co.kr/209</t>
  </si>
  <si>
    <t>근거자료 ②: 종로3가역 환승통로 구조</t>
  </si>
  <si>
    <t>환승시간 1위 홍대입구역(2호선→공항철도 355m), 2위 고속터미널역(7호선→9호선 314m). 노약자(장애인 포함)는 초당 1m로 산출</t>
  </si>
  <si>
    <t>서울시의회 교통위원회 제출자료</t>
  </si>
  <si>
    <t>https://www.asiae.co.kr/article/2015122108435802221</t>
  </si>
  <si>
    <t>근거자료 ①: 서울시 환승거리·소요시간 측정자료</t>
  </si>
  <si>
    <t>기준 8이 연면적(역 전체 크기)을 담당하므로, 기준 2는 환승 동선의 복잡성·길이로 역할을 명확히 분리합니다.</t>
  </si>
  <si>
    <t>기준 2. 공간복잡도 (동선 기준)</t>
  </si>
  <si>
    <t>역별 일평균 승하차 인원으로 이용률 상위 환승역 식별</t>
  </si>
  <si>
    <t>선불·후불·정기권·우대권·1회권·단체권 등 권종별 승차인원을 월별·역별·호선별로 제공</t>
  </si>
  <si>
    <t>서울교통공사 (공공데이터포털, ID 15044254)</t>
  </si>
  <si>
    <t>https://www.data.go.kr/data/15044254/fileData.do</t>
  </si>
  <si>
    <t>근거자료: 서울교통공사 권종별 승차인원 (2024년 12월 기준)</t>
  </si>
  <si>
    <t>기준 1. 이용률</t>
  </si>
  <si>
    <t>선정 기준별 근거자료 (기준 8 연면적 기준 채택)</t>
  </si>
  <si>
    <t>A</t>
    <phoneticPr fontId="18" type="noConversion"/>
  </si>
  <si>
    <t>총신대입구(이수)</t>
    <phoneticPr fontId="18" type="noConversion"/>
  </si>
  <si>
    <t>B</t>
    <phoneticPr fontId="18" type="noConversion"/>
  </si>
  <si>
    <t>C</t>
    <phoneticPr fontId="18" type="noConversion"/>
  </si>
  <si>
    <t>특</t>
    <phoneticPr fontId="18" type="noConversion"/>
  </si>
  <si>
    <t>D</t>
    <phoneticPr fontId="18" type="noConversion"/>
  </si>
  <si>
    <t>E</t>
    <phoneticPr fontId="18" type="noConversion"/>
  </si>
  <si>
    <t>합계</t>
    <phoneticPr fontId="18" type="noConversion"/>
  </si>
  <si>
    <t>실내지도</t>
    <phoneticPr fontId="18" type="noConversion"/>
  </si>
  <si>
    <t>서울역</t>
    <phoneticPr fontId="18" type="noConversion"/>
  </si>
  <si>
    <t>특급</t>
    <phoneticPr fontId="18" type="noConversion"/>
  </si>
  <si>
    <t>A급</t>
    <phoneticPr fontId="18" type="noConversion"/>
  </si>
  <si>
    <t>B급</t>
    <phoneticPr fontId="18" type="noConversion"/>
  </si>
  <si>
    <t>C급</t>
    <phoneticPr fontId="18" type="noConversion"/>
  </si>
  <si>
    <t>D급</t>
    <phoneticPr fontId="18" type="noConversion"/>
  </si>
  <si>
    <t>E급</t>
    <phoneticPr fontId="18" type="noConversion"/>
  </si>
  <si>
    <t>안1</t>
    <phoneticPr fontId="18" type="noConversion"/>
  </si>
  <si>
    <t>안2</t>
    <phoneticPr fontId="18" type="noConversion"/>
  </si>
  <si>
    <t>안3</t>
    <phoneticPr fontId="18" type="noConversion"/>
  </si>
  <si>
    <t xml:space="preserve">8개 선정기준 + 역사등급 고려 =&gt; 10개역 실내내비 </t>
    <phoneticPr fontId="18" type="noConversion"/>
  </si>
  <si>
    <t>제안서 제안(안1+장애단체 의견) =&gt; 10개역 실내내비</t>
    <phoneticPr fontId="18" type="noConversion"/>
  </si>
  <si>
    <t>합계</t>
    <phoneticPr fontId="18" type="noConversion"/>
  </si>
  <si>
    <t>역명</t>
    <phoneticPr fontId="18" type="noConversion"/>
  </si>
  <si>
    <t>안4</t>
    <phoneticPr fontId="18" type="noConversion"/>
  </si>
  <si>
    <t>안1,2고려 + 연속위치 =&gt; 10개역 실내내비</t>
    <phoneticPr fontId="18" type="noConversion"/>
  </si>
  <si>
    <t>비용</t>
    <phoneticPr fontId="18" type="noConversion"/>
  </si>
  <si>
    <t>역개수</t>
    <phoneticPr fontId="18" type="noConversion"/>
  </si>
  <si>
    <t>등급</t>
    <phoneticPr fontId="18" type="noConversion"/>
  </si>
  <si>
    <t>사업명</t>
    <phoneticPr fontId="18" type="noConversion"/>
  </si>
  <si>
    <t>사업비</t>
    <phoneticPr fontId="18" type="noConversion"/>
  </si>
  <si>
    <t>23년 서초 고속터미널 지하상가 실내내비게이션 실증</t>
    <phoneticPr fontId="18" type="noConversion"/>
  </si>
  <si>
    <t>23년 대전시 입체공간기반 실내내비게이션 실증</t>
    <phoneticPr fontId="18" type="noConversion"/>
  </si>
  <si>
    <t>24년 인천공항 1터미널 실내내비게이션 실증</t>
    <phoneticPr fontId="18" type="noConversion"/>
  </si>
  <si>
    <t>작업일</t>
    <phoneticPr fontId="18" type="noConversion"/>
  </si>
  <si>
    <t>현장조사</t>
    <phoneticPr fontId="18" type="noConversion"/>
  </si>
  <si>
    <t>합계(1개역)</t>
    <phoneticPr fontId="18" type="noConversion"/>
  </si>
  <si>
    <t>실내 내비게이션</t>
    <phoneticPr fontId="18" type="noConversion"/>
  </si>
  <si>
    <t>실내지도DB제작</t>
    <phoneticPr fontId="18" type="noConversion"/>
  </si>
  <si>
    <t>실내측위DB및기술</t>
    <phoneticPr fontId="18" type="noConversion"/>
  </si>
  <si>
    <t>실내지도 서비스
(지도검색+지도화면+길찾기)</t>
    <phoneticPr fontId="18" type="noConversion"/>
  </si>
  <si>
    <t>실내내비 서비스
(실내지도+현위치+길안내)</t>
    <phoneticPr fontId="18" type="noConversion"/>
  </si>
  <si>
    <t>현장조사DB반영</t>
    <phoneticPr fontId="18" type="noConversion"/>
  </si>
  <si>
    <t>인건비</t>
    <phoneticPr fontId="18" type="noConversion"/>
  </si>
  <si>
    <t>https://www.jeonmae.co.kr/news/articleView.html?idxno=863865</t>
    <phoneticPr fontId="18" type="noConversion"/>
  </si>
  <si>
    <t>22,23,24,25,26년 행안부 입체주소DB 구축사업</t>
    <phoneticPr fontId="18" type="noConversion"/>
  </si>
  <si>
    <t>https://www.mediaic.co.kr/news/articleView.html?idxno=30354</t>
    <phoneticPr fontId="18" type="noConversion"/>
  </si>
  <si>
    <r>
      <t xml:space="preserve">안3(10개역사 실내내비) 
+ 실내지도DB제작 
</t>
    </r>
    <r>
      <rPr>
        <sz val="9"/>
        <color rgb="FFFF0000"/>
        <rFont val="맑은 고딕"/>
        <family val="3"/>
        <charset val="129"/>
        <scheme val="minor"/>
      </rPr>
      <t xml:space="preserve">   ㄴ 서울시 제공 참조자료 기준 실내지도DB구축, 현장조사 제외, 서비스 미적용
   ㄴ 26년, 27년 단계별 실내지도DB구축 및 실내내비게이션 단계별 확대</t>
    </r>
    <phoneticPr fontId="18" type="noConversion"/>
  </si>
  <si>
    <t>서울시 지하철역 등급</t>
    <phoneticPr fontId="18" type="noConversion"/>
  </si>
  <si>
    <t>역번호</t>
    <phoneticPr fontId="18" type="noConversion"/>
  </si>
  <si>
    <t>안4. 안3+실내지도DB제작</t>
    <phoneticPr fontId="18" type="noConversion"/>
  </si>
  <si>
    <t>18년 행안부 부평역 실내내비게이션 실증사업</t>
    <phoneticPr fontId="18" type="noConversion"/>
  </si>
  <si>
    <t>22년 행안부 잠실역 실내내비게이션 실증사업</t>
    <phoneticPr fontId="18" type="noConversion"/>
  </si>
  <si>
    <t>21년(??) 서울시 고속터미널 센서수집 및 실내측위 실증</t>
    <phoneticPr fontId="18" type="noConversion"/>
  </si>
  <si>
    <t>비고</t>
    <phoneticPr fontId="18" type="noConversion"/>
  </si>
  <si>
    <t>22년 대전시 신세계백화점 실내내비게이션 실증(4~5층)</t>
    <phoneticPr fontId="18" type="noConversion"/>
  </si>
  <si>
    <t>https://www.yna.co.kr/view/RPR20240110000700353</t>
    <phoneticPr fontId="18" type="noConversion"/>
  </si>
  <si>
    <t>매년34억</t>
    <phoneticPr fontId="18" type="noConversion"/>
  </si>
  <si>
    <t>매년60억</t>
    <phoneticPr fontId="18" type="noConversion"/>
  </si>
  <si>
    <t>24,25,26,27년 행안부 입체주소 활용 센서맵DB 구축사업</t>
    <phoneticPr fontId="18" type="noConversion"/>
  </si>
  <si>
    <t>단계1. 실내지도DB제작</t>
    <phoneticPr fontId="18" type="noConversion"/>
  </si>
  <si>
    <t>합계(전체역)</t>
    <phoneticPr fontId="18" type="noConversion"/>
  </si>
  <si>
    <t>합계(1개역) 세부내역</t>
    <phoneticPr fontId="18" type="noConversion"/>
  </si>
  <si>
    <t>합계(전체역) 세부내역</t>
    <phoneticPr fontId="18" type="noConversion"/>
  </si>
  <si>
    <t>단계2. 단계1 + 현장조사-서비스적용</t>
    <phoneticPr fontId="18" type="noConversion"/>
  </si>
  <si>
    <t>단계3. 단계2 + 실내내비게이션</t>
    <phoneticPr fontId="18" type="noConversion"/>
  </si>
  <si>
    <t>안3. +실내내비</t>
    <phoneticPr fontId="18" type="noConversion"/>
  </si>
  <si>
    <t>안2. 제안서 안</t>
    <phoneticPr fontId="18" type="noConversion"/>
  </si>
  <si>
    <t>안1. 제안검토</t>
    <phoneticPr fontId="18" type="noConversion"/>
  </si>
  <si>
    <t>센서맵기반 측위 vs 비콘기반 측위 비교자료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</si>
</sst>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_-* #,##0.0_-;\-* #,##0.0_-;_-* &quot;-&quot;_-;_-@_-"/>
  </numFmts>
  <fonts count="6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color rgb="FF40404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1E6B2F"/>
      <name val="맑은 고딕"/>
      <family val="3"/>
      <charset val="129"/>
    </font>
    <font>
      <b/>
      <sz val="10"/>
      <color rgb="FF80808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974706"/>
      <name val="맑은 고딕"/>
      <family val="3"/>
      <charset val="129"/>
    </font>
    <font>
      <b/>
      <sz val="10"/>
      <color rgb="FFC55A11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sz val="8"/>
      <color rgb="FF00B050"/>
      <name val="맑은 고딕"/>
      <family val="3"/>
      <charset val="129"/>
    </font>
    <font>
      <b/>
      <sz val="9"/>
      <color rgb="FF00B05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9"/>
      <color rgb="FF262626"/>
      <name val="맑은 고딕"/>
      <family val="3"/>
      <charset val="129"/>
    </font>
    <font>
      <b/>
      <sz val="9"/>
      <color rgb="FF404040"/>
      <name val="맑은 고딕"/>
      <family val="3"/>
      <charset val="129"/>
    </font>
    <font>
      <u/>
      <sz val="9"/>
      <color rgb="FF0563C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i/>
      <sz val="9"/>
      <color rgb="FF7F6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Tahoma"/>
      <family val="2"/>
    </font>
    <font>
      <sz val="8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E8E8E8"/>
      </patternFill>
    </fill>
    <fill>
      <patternFill patternType="solid">
        <fgColor rgb="FFF7F9FC"/>
      </patternFill>
    </fill>
    <fill>
      <patternFill patternType="solid">
        <fgColor rgb="FFFCD5B4"/>
      </patternFill>
    </fill>
    <fill>
      <patternFill patternType="solid">
        <fgColor rgb="FFFCE4D6"/>
      </patternFill>
    </fill>
    <fill>
      <patternFill patternType="solid">
        <fgColor rgb="FF7F7F7F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theme="3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  <xf numFmtId="9" fontId="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43"/>
    <xf numFmtId="0" fontId="21" fillId="33" borderId="10" xfId="43" applyFont="1" applyFill="1" applyBorder="1" applyAlignment="1">
      <alignment horizontal="left" vertical="center" wrapText="1"/>
    </xf>
    <xf numFmtId="0" fontId="22" fillId="34" borderId="10" xfId="43" applyFont="1" applyFill="1" applyBorder="1" applyAlignment="1">
      <alignment horizontal="center" vertical="center"/>
    </xf>
    <xf numFmtId="0" fontId="23" fillId="4" borderId="10" xfId="43" applyFont="1" applyFill="1" applyBorder="1" applyAlignment="1">
      <alignment horizontal="center" vertical="center"/>
    </xf>
    <xf numFmtId="0" fontId="24" fillId="2" borderId="10" xfId="43" applyFont="1" applyFill="1" applyBorder="1" applyAlignment="1">
      <alignment horizontal="center" vertical="center"/>
    </xf>
    <xf numFmtId="0" fontId="25" fillId="35" borderId="10" xfId="43" applyFont="1" applyFill="1" applyBorder="1" applyAlignment="1">
      <alignment horizontal="center" vertical="center"/>
    </xf>
    <xf numFmtId="0" fontId="26" fillId="33" borderId="10" xfId="43" applyFont="1" applyFill="1" applyBorder="1" applyAlignment="1">
      <alignment horizontal="left" vertical="center" wrapText="1"/>
    </xf>
    <xf numFmtId="0" fontId="27" fillId="33" borderId="10" xfId="43" applyFont="1" applyFill="1" applyBorder="1" applyAlignment="1">
      <alignment horizontal="left" vertical="center"/>
    </xf>
    <xf numFmtId="0" fontId="28" fillId="33" borderId="10" xfId="43" applyFont="1" applyFill="1" applyBorder="1" applyAlignment="1">
      <alignment horizontal="center" vertical="center"/>
    </xf>
    <xf numFmtId="0" fontId="21" fillId="36" borderId="10" xfId="43" applyFont="1" applyFill="1" applyBorder="1" applyAlignment="1">
      <alignment horizontal="left" vertical="center" wrapText="1"/>
    </xf>
    <xf numFmtId="0" fontId="26" fillId="36" borderId="10" xfId="43" applyFont="1" applyFill="1" applyBorder="1" applyAlignment="1">
      <alignment horizontal="left" vertical="center" wrapText="1"/>
    </xf>
    <xf numFmtId="0" fontId="27" fillId="36" borderId="10" xfId="43" applyFont="1" applyFill="1" applyBorder="1" applyAlignment="1">
      <alignment horizontal="left" vertical="center"/>
    </xf>
    <xf numFmtId="0" fontId="28" fillId="36" borderId="10" xfId="43" applyFont="1" applyFill="1" applyBorder="1" applyAlignment="1">
      <alignment horizontal="center" vertical="center"/>
    </xf>
    <xf numFmtId="0" fontId="29" fillId="37" borderId="10" xfId="43" applyFont="1" applyFill="1" applyBorder="1" applyAlignment="1">
      <alignment horizontal="center" vertical="center"/>
    </xf>
    <xf numFmtId="0" fontId="30" fillId="38" borderId="10" xfId="43" applyFont="1" applyFill="1" applyBorder="1" applyAlignment="1">
      <alignment horizontal="center" vertical="center"/>
    </xf>
    <xf numFmtId="0" fontId="31" fillId="33" borderId="10" xfId="43" applyFont="1" applyFill="1" applyBorder="1" applyAlignment="1">
      <alignment horizontal="left" vertical="center" wrapText="1"/>
    </xf>
    <xf numFmtId="0" fontId="33" fillId="33" borderId="10" xfId="43" applyFont="1" applyFill="1" applyBorder="1" applyAlignment="1">
      <alignment horizontal="left" vertical="center"/>
    </xf>
    <xf numFmtId="0" fontId="33" fillId="33" borderId="10" xfId="43" applyFont="1" applyFill="1" applyBorder="1" applyAlignment="1">
      <alignment horizontal="center" vertical="center"/>
    </xf>
    <xf numFmtId="0" fontId="31" fillId="36" borderId="10" xfId="43" applyFont="1" applyFill="1" applyBorder="1" applyAlignment="1">
      <alignment horizontal="left" vertical="center" wrapText="1"/>
    </xf>
    <xf numFmtId="0" fontId="33" fillId="36" borderId="10" xfId="43" applyFont="1" applyFill="1" applyBorder="1" applyAlignment="1">
      <alignment horizontal="left" vertical="center"/>
    </xf>
    <xf numFmtId="0" fontId="33" fillId="36" borderId="10" xfId="43" applyFont="1" applyFill="1" applyBorder="1" applyAlignment="1">
      <alignment horizontal="center" vertical="center"/>
    </xf>
    <xf numFmtId="0" fontId="34" fillId="33" borderId="10" xfId="43" applyFont="1" applyFill="1" applyBorder="1" applyAlignment="1">
      <alignment horizontal="left" vertical="center" wrapText="1"/>
    </xf>
    <xf numFmtId="0" fontId="35" fillId="33" borderId="10" xfId="43" applyFont="1" applyFill="1" applyBorder="1" applyAlignment="1">
      <alignment horizontal="left" vertical="center"/>
    </xf>
    <xf numFmtId="0" fontId="35" fillId="33" borderId="10" xfId="43" applyFont="1" applyFill="1" applyBorder="1" applyAlignment="1">
      <alignment horizontal="center" vertical="center"/>
    </xf>
    <xf numFmtId="0" fontId="34" fillId="36" borderId="10" xfId="43" applyFont="1" applyFill="1" applyBorder="1" applyAlignment="1">
      <alignment horizontal="left" vertical="center" wrapText="1"/>
    </xf>
    <xf numFmtId="0" fontId="35" fillId="36" borderId="10" xfId="43" applyFont="1" applyFill="1" applyBorder="1" applyAlignment="1">
      <alignment horizontal="left" vertical="center"/>
    </xf>
    <xf numFmtId="0" fontId="35" fillId="36" borderId="10" xfId="43" applyFont="1" applyFill="1" applyBorder="1" applyAlignment="1">
      <alignment horizontal="center" vertical="center"/>
    </xf>
    <xf numFmtId="0" fontId="36" fillId="39" borderId="10" xfId="43" applyFont="1" applyFill="1" applyBorder="1" applyAlignment="1">
      <alignment horizontal="center" vertical="center"/>
    </xf>
    <xf numFmtId="0" fontId="37" fillId="40" borderId="10" xfId="43" applyFont="1" applyFill="1" applyBorder="1" applyAlignment="1">
      <alignment horizontal="center" vertical="center"/>
    </xf>
    <xf numFmtId="0" fontId="41" fillId="33" borderId="10" xfId="43" applyFont="1" applyFill="1" applyBorder="1" applyAlignment="1">
      <alignment horizontal="left" vertical="center" wrapText="1" indent="1"/>
    </xf>
    <xf numFmtId="0" fontId="42" fillId="44" borderId="10" xfId="43" applyFont="1" applyFill="1" applyBorder="1" applyAlignment="1">
      <alignment horizontal="center" vertical="center"/>
    </xf>
    <xf numFmtId="0" fontId="43" fillId="33" borderId="10" xfId="43" applyFont="1" applyFill="1" applyBorder="1" applyAlignment="1">
      <alignment horizontal="left" vertical="center" wrapText="1" indent="1"/>
    </xf>
    <xf numFmtId="0" fontId="19" fillId="0" borderId="0" xfId="0" applyFont="1" applyAlignment="1">
      <alignment vertical="center" wrapText="1"/>
    </xf>
    <xf numFmtId="0" fontId="46" fillId="0" borderId="0" xfId="0" applyFont="1">
      <alignment vertical="center"/>
    </xf>
    <xf numFmtId="41" fontId="46" fillId="0" borderId="0" xfId="0" applyNumberFormat="1" applyFont="1">
      <alignment vertical="center"/>
    </xf>
    <xf numFmtId="0" fontId="19" fillId="0" borderId="11" xfId="0" applyFont="1" applyBorder="1">
      <alignment vertical="center"/>
    </xf>
    <xf numFmtId="41" fontId="19" fillId="0" borderId="11" xfId="1" applyFont="1" applyBorder="1">
      <alignment vertical="center"/>
    </xf>
    <xf numFmtId="0" fontId="46" fillId="0" borderId="11" xfId="0" applyFont="1" applyBorder="1">
      <alignment vertical="center"/>
    </xf>
    <xf numFmtId="41" fontId="46" fillId="0" borderId="11" xfId="0" applyNumberFormat="1" applyFont="1" applyBorder="1">
      <alignment vertical="center"/>
    </xf>
    <xf numFmtId="0" fontId="19" fillId="0" borderId="15" xfId="0" applyFont="1" applyBorder="1">
      <alignment vertical="center"/>
    </xf>
    <xf numFmtId="0" fontId="19" fillId="0" borderId="16" xfId="0" applyFont="1" applyBorder="1" applyAlignment="1">
      <alignment vertical="center" wrapText="1"/>
    </xf>
    <xf numFmtId="0" fontId="19" fillId="0" borderId="16" xfId="0" applyFont="1" applyBorder="1">
      <alignment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46" fillId="0" borderId="16" xfId="0" applyFont="1" applyBorder="1">
      <alignment vertical="center"/>
    </xf>
    <xf numFmtId="41" fontId="46" fillId="0" borderId="18" xfId="0" applyNumberFormat="1" applyFont="1" applyBorder="1">
      <alignment vertical="center"/>
    </xf>
    <xf numFmtId="0" fontId="46" fillId="0" borderId="18" xfId="0" applyFont="1" applyBorder="1">
      <alignment vertical="center"/>
    </xf>
    <xf numFmtId="0" fontId="46" fillId="0" borderId="19" xfId="0" applyFont="1" applyBorder="1">
      <alignment vertical="center"/>
    </xf>
    <xf numFmtId="0" fontId="19" fillId="0" borderId="19" xfId="0" applyFont="1" applyBorder="1">
      <alignment vertical="center"/>
    </xf>
    <xf numFmtId="0" fontId="49" fillId="46" borderId="12" xfId="0" applyFont="1" applyFill="1" applyBorder="1" applyAlignment="1">
      <alignment horizontal="center" vertical="center"/>
    </xf>
    <xf numFmtId="0" fontId="49" fillId="46" borderId="13" xfId="0" applyFont="1" applyFill="1" applyBorder="1" applyAlignment="1">
      <alignment horizontal="center" vertical="center"/>
    </xf>
    <xf numFmtId="0" fontId="49" fillId="46" borderId="14" xfId="0" applyFont="1" applyFill="1" applyBorder="1" applyAlignment="1">
      <alignment horizontal="center" vertical="center" wrapText="1"/>
    </xf>
    <xf numFmtId="0" fontId="46" fillId="0" borderId="15" xfId="0" applyFont="1" applyBorder="1">
      <alignment vertical="center"/>
    </xf>
    <xf numFmtId="0" fontId="46" fillId="0" borderId="17" xfId="0" applyFont="1" applyBorder="1">
      <alignment vertical="center"/>
    </xf>
    <xf numFmtId="0" fontId="53" fillId="0" borderId="0" xfId="0" applyFont="1">
      <alignment vertical="center"/>
    </xf>
    <xf numFmtId="41" fontId="53" fillId="0" borderId="11" xfId="1" applyFont="1" applyBorder="1">
      <alignment vertical="center"/>
    </xf>
    <xf numFmtId="0" fontId="51" fillId="48" borderId="12" xfId="0" applyFont="1" applyFill="1" applyBorder="1" applyAlignment="1">
      <alignment horizontal="center" vertical="center"/>
    </xf>
    <xf numFmtId="41" fontId="51" fillId="48" borderId="13" xfId="1" applyFont="1" applyFill="1" applyBorder="1" applyAlignment="1">
      <alignment horizontal="center" vertical="center"/>
    </xf>
    <xf numFmtId="0" fontId="51" fillId="48" borderId="13" xfId="0" applyFont="1" applyFill="1" applyBorder="1" applyAlignment="1">
      <alignment horizontal="center" vertical="center"/>
    </xf>
    <xf numFmtId="0" fontId="51" fillId="48" borderId="14" xfId="0" applyFont="1" applyFill="1" applyBorder="1" applyAlignment="1">
      <alignment horizontal="center" vertical="center"/>
    </xf>
    <xf numFmtId="0" fontId="54" fillId="0" borderId="0" xfId="0" applyFont="1">
      <alignment vertical="center"/>
    </xf>
    <xf numFmtId="41" fontId="53" fillId="0" borderId="16" xfId="1" applyFont="1" applyBorder="1">
      <alignment vertical="center"/>
    </xf>
    <xf numFmtId="41" fontId="53" fillId="0" borderId="23" xfId="1" applyFont="1" applyBorder="1">
      <alignment vertical="center"/>
    </xf>
    <xf numFmtId="177" fontId="53" fillId="0" borderId="26" xfId="1" applyNumberFormat="1" applyFont="1" applyBorder="1">
      <alignment vertical="center"/>
    </xf>
    <xf numFmtId="177" fontId="53" fillId="50" borderId="15" xfId="1" applyNumberFormat="1" applyFont="1" applyFill="1" applyBorder="1">
      <alignment vertical="center"/>
    </xf>
    <xf numFmtId="41" fontId="53" fillId="50" borderId="11" xfId="1" applyFont="1" applyFill="1" applyBorder="1">
      <alignment vertical="center"/>
    </xf>
    <xf numFmtId="41" fontId="53" fillId="0" borderId="0" xfId="0" applyNumberFormat="1" applyFont="1">
      <alignment vertical="center"/>
    </xf>
    <xf numFmtId="0" fontId="53" fillId="48" borderId="11" xfId="0" applyFont="1" applyFill="1" applyBorder="1" applyAlignment="1">
      <alignment horizontal="center" vertical="center"/>
    </xf>
    <xf numFmtId="177" fontId="53" fillId="50" borderId="26" xfId="1" applyNumberFormat="1" applyFont="1" applyFill="1" applyBorder="1">
      <alignment vertical="center"/>
    </xf>
    <xf numFmtId="0" fontId="53" fillId="48" borderId="26" xfId="0" applyFont="1" applyFill="1" applyBorder="1" applyAlignment="1">
      <alignment horizontal="center" vertical="center"/>
    </xf>
    <xf numFmtId="177" fontId="53" fillId="0" borderId="11" xfId="1" applyNumberFormat="1" applyFont="1" applyBorder="1">
      <alignment vertical="center"/>
    </xf>
    <xf numFmtId="0" fontId="49" fillId="0" borderId="15" xfId="0" applyFont="1" applyBorder="1">
      <alignment vertical="center"/>
    </xf>
    <xf numFmtId="41" fontId="49" fillId="0" borderId="11" xfId="1" applyFont="1" applyBorder="1">
      <alignment vertical="center"/>
    </xf>
    <xf numFmtId="41" fontId="53" fillId="48" borderId="18" xfId="0" applyNumberFormat="1" applyFont="1" applyFill="1" applyBorder="1">
      <alignment vertical="center"/>
    </xf>
    <xf numFmtId="41" fontId="49" fillId="0" borderId="16" xfId="1" applyFont="1" applyBorder="1">
      <alignment vertical="center"/>
    </xf>
    <xf numFmtId="9" fontId="53" fillId="0" borderId="0" xfId="44" applyFont="1">
      <alignment vertical="center"/>
    </xf>
    <xf numFmtId="0" fontId="53" fillId="51" borderId="11" xfId="0" applyFont="1" applyFill="1" applyBorder="1" applyAlignment="1">
      <alignment horizontal="center" vertical="center"/>
    </xf>
    <xf numFmtId="0" fontId="53" fillId="51" borderId="15" xfId="0" applyFont="1" applyFill="1" applyBorder="1" applyAlignment="1">
      <alignment horizontal="center" vertical="center"/>
    </xf>
    <xf numFmtId="0" fontId="53" fillId="51" borderId="16" xfId="0" applyFont="1" applyFill="1" applyBorder="1" applyAlignment="1">
      <alignment horizontal="center" vertical="center"/>
    </xf>
    <xf numFmtId="41" fontId="53" fillId="50" borderId="15" xfId="1" applyFont="1" applyFill="1" applyBorder="1">
      <alignment vertical="center"/>
    </xf>
    <xf numFmtId="41" fontId="32" fillId="51" borderId="17" xfId="0" applyNumberFormat="1" applyFont="1" applyFill="1" applyBorder="1">
      <alignment vertical="center"/>
    </xf>
    <xf numFmtId="41" fontId="32" fillId="51" borderId="18" xfId="0" applyNumberFormat="1" applyFont="1" applyFill="1" applyBorder="1">
      <alignment vertical="center"/>
    </xf>
    <xf numFmtId="41" fontId="32" fillId="51" borderId="19" xfId="0" applyNumberFormat="1" applyFont="1" applyFill="1" applyBorder="1">
      <alignment vertical="center"/>
    </xf>
    <xf numFmtId="9" fontId="57" fillId="48" borderId="18" xfId="44" applyFont="1" applyFill="1" applyBorder="1" applyAlignment="1">
      <alignment vertical="center"/>
    </xf>
    <xf numFmtId="41" fontId="53" fillId="0" borderId="0" xfId="1" applyFont="1" applyAlignment="1">
      <alignment vertical="center"/>
    </xf>
    <xf numFmtId="0" fontId="49" fillId="0" borderId="34" xfId="0" applyFont="1" applyBorder="1">
      <alignment vertical="center"/>
    </xf>
    <xf numFmtId="0" fontId="49" fillId="48" borderId="32" xfId="0" applyFont="1" applyFill="1" applyBorder="1">
      <alignment vertical="center"/>
    </xf>
    <xf numFmtId="41" fontId="32" fillId="48" borderId="25" xfId="0" applyNumberFormat="1" applyFont="1" applyFill="1" applyBorder="1">
      <alignment vertical="center"/>
    </xf>
    <xf numFmtId="177" fontId="49" fillId="0" borderId="15" xfId="0" applyNumberFormat="1" applyFont="1" applyBorder="1">
      <alignment vertical="center"/>
    </xf>
    <xf numFmtId="0" fontId="53" fillId="48" borderId="23" xfId="0" applyFont="1" applyFill="1" applyBorder="1" applyAlignment="1">
      <alignment horizontal="center" vertical="center"/>
    </xf>
    <xf numFmtId="9" fontId="57" fillId="48" borderId="22" xfId="44" applyFont="1" applyFill="1" applyBorder="1" applyAlignment="1">
      <alignment vertical="center"/>
    </xf>
    <xf numFmtId="0" fontId="50" fillId="47" borderId="0" xfId="0" applyFont="1" applyFill="1">
      <alignment vertical="center"/>
    </xf>
    <xf numFmtId="41" fontId="51" fillId="48" borderId="13" xfId="0" applyNumberFormat="1" applyFont="1" applyFill="1" applyBorder="1">
      <alignment vertical="center"/>
    </xf>
    <xf numFmtId="0" fontId="46" fillId="46" borderId="12" xfId="0" applyFont="1" applyFill="1" applyBorder="1" applyAlignment="1">
      <alignment horizontal="center" vertical="center"/>
    </xf>
    <xf numFmtId="0" fontId="46" fillId="46" borderId="13" xfId="0" applyFont="1" applyFill="1" applyBorder="1" applyAlignment="1">
      <alignment horizontal="center" vertical="center"/>
    </xf>
    <xf numFmtId="41" fontId="51" fillId="48" borderId="14" xfId="0" applyNumberFormat="1" applyFont="1" applyFill="1" applyBorder="1">
      <alignment vertical="center"/>
    </xf>
    <xf numFmtId="0" fontId="46" fillId="46" borderId="15" xfId="0" applyFont="1" applyFill="1" applyBorder="1" applyAlignment="1">
      <alignment horizontal="center" vertical="center"/>
    </xf>
    <xf numFmtId="0" fontId="46" fillId="46" borderId="11" xfId="0" applyFont="1" applyFill="1" applyBorder="1" applyAlignment="1">
      <alignment horizontal="center" vertical="center"/>
    </xf>
    <xf numFmtId="0" fontId="46" fillId="48" borderId="15" xfId="0" applyFont="1" applyFill="1" applyBorder="1" applyAlignment="1">
      <alignment horizontal="center" vertical="center"/>
    </xf>
    <xf numFmtId="0" fontId="46" fillId="48" borderId="11" xfId="0" applyFont="1" applyFill="1" applyBorder="1" applyAlignment="1">
      <alignment horizontal="center" vertical="center"/>
    </xf>
    <xf numFmtId="0" fontId="46" fillId="48" borderId="16" xfId="0" applyFont="1" applyFill="1" applyBorder="1" applyAlignment="1">
      <alignment horizontal="center" vertical="center"/>
    </xf>
    <xf numFmtId="41" fontId="51" fillId="48" borderId="12" xfId="0" applyNumberFormat="1" applyFont="1" applyFill="1" applyBorder="1">
      <alignment vertical="center"/>
    </xf>
    <xf numFmtId="0" fontId="46" fillId="0" borderId="16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51" fillId="46" borderId="14" xfId="0" applyFont="1" applyFill="1" applyBorder="1" applyAlignment="1">
      <alignment horizontal="center" vertical="center"/>
    </xf>
    <xf numFmtId="0" fontId="51" fillId="0" borderId="16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0" fontId="51" fillId="46" borderId="16" xfId="0" applyFont="1" applyFill="1" applyBorder="1" applyAlignment="1">
      <alignment horizontal="center" vertical="center"/>
    </xf>
    <xf numFmtId="176" fontId="46" fillId="0" borderId="11" xfId="0" quotePrefix="1" applyNumberFormat="1" applyFont="1" applyBorder="1">
      <alignment vertical="center"/>
    </xf>
    <xf numFmtId="0" fontId="46" fillId="0" borderId="11" xfId="0" quotePrefix="1" applyFont="1" applyBorder="1">
      <alignment vertical="center"/>
    </xf>
    <xf numFmtId="41" fontId="46" fillId="0" borderId="16" xfId="0" applyNumberFormat="1" applyFont="1" applyBorder="1" applyAlignment="1">
      <alignment horizontal="center" vertical="center"/>
    </xf>
    <xf numFmtId="41" fontId="46" fillId="0" borderId="19" xfId="0" applyNumberFormat="1" applyFont="1" applyBorder="1" applyAlignment="1">
      <alignment horizontal="center" vertical="center"/>
    </xf>
    <xf numFmtId="41" fontId="51" fillId="48" borderId="14" xfId="0" applyNumberFormat="1" applyFont="1" applyFill="1" applyBorder="1" applyAlignment="1">
      <alignment horizontal="center" vertical="center"/>
    </xf>
    <xf numFmtId="0" fontId="60" fillId="0" borderId="0" xfId="45" applyFont="1">
      <alignment vertical="center"/>
    </xf>
    <xf numFmtId="0" fontId="61" fillId="0" borderId="0" xfId="0" applyFont="1">
      <alignment vertical="center"/>
    </xf>
    <xf numFmtId="0" fontId="32" fillId="51" borderId="11" xfId="0" applyFont="1" applyFill="1" applyBorder="1" applyAlignment="1">
      <alignment horizontal="center" vertical="center"/>
    </xf>
    <xf numFmtId="41" fontId="32" fillId="50" borderId="11" xfId="1" applyFont="1" applyFill="1" applyBorder="1">
      <alignment vertical="center"/>
    </xf>
    <xf numFmtId="41" fontId="32" fillId="0" borderId="11" xfId="1" applyFont="1" applyBorder="1">
      <alignment vertical="center"/>
    </xf>
    <xf numFmtId="0" fontId="32" fillId="47" borderId="11" xfId="0" applyFont="1" applyFill="1" applyBorder="1" applyAlignment="1">
      <alignment horizontal="center" vertical="center"/>
    </xf>
    <xf numFmtId="0" fontId="53" fillId="47" borderId="15" xfId="0" applyFont="1" applyFill="1" applyBorder="1" applyAlignment="1">
      <alignment horizontal="center" vertical="center"/>
    </xf>
    <xf numFmtId="0" fontId="53" fillId="47" borderId="11" xfId="0" applyFont="1" applyFill="1" applyBorder="1" applyAlignment="1">
      <alignment horizontal="center" vertical="center"/>
    </xf>
    <xf numFmtId="0" fontId="32" fillId="51" borderId="16" xfId="0" applyFont="1" applyFill="1" applyBorder="1" applyAlignment="1">
      <alignment horizontal="center" vertical="center"/>
    </xf>
    <xf numFmtId="41" fontId="32" fillId="0" borderId="16" xfId="1" applyFont="1" applyBorder="1">
      <alignment vertical="center"/>
    </xf>
    <xf numFmtId="0" fontId="49" fillId="49" borderId="15" xfId="0" applyFont="1" applyFill="1" applyBorder="1" applyAlignment="1">
      <alignment horizontal="center" vertical="center"/>
    </xf>
    <xf numFmtId="0" fontId="49" fillId="49" borderId="16" xfId="0" applyFont="1" applyFill="1" applyBorder="1" applyAlignment="1">
      <alignment horizontal="center" vertical="center"/>
    </xf>
    <xf numFmtId="0" fontId="49" fillId="53" borderId="15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horizontal="center" vertical="center"/>
    </xf>
    <xf numFmtId="0" fontId="49" fillId="53" borderId="16" xfId="0" applyFont="1" applyFill="1" applyBorder="1" applyAlignment="1">
      <alignment horizontal="center" vertical="center"/>
    </xf>
    <xf numFmtId="0" fontId="49" fillId="53" borderId="17" xfId="0" applyFont="1" applyFill="1" applyBorder="1">
      <alignment vertical="center"/>
    </xf>
    <xf numFmtId="41" fontId="49" fillId="53" borderId="18" xfId="1" applyFont="1" applyFill="1" applyBorder="1" applyAlignment="1">
      <alignment vertical="center"/>
    </xf>
    <xf numFmtId="41" fontId="49" fillId="53" borderId="19" xfId="1" applyFont="1" applyFill="1" applyBorder="1">
      <alignment vertical="center"/>
    </xf>
    <xf numFmtId="0" fontId="49" fillId="54" borderId="15" xfId="0" applyFont="1" applyFill="1" applyBorder="1" applyAlignment="1">
      <alignment horizontal="center" vertical="center"/>
    </xf>
    <xf numFmtId="0" fontId="49" fillId="54" borderId="11" xfId="0" applyFont="1" applyFill="1" applyBorder="1" applyAlignment="1">
      <alignment horizontal="center" vertical="center"/>
    </xf>
    <xf numFmtId="0" fontId="49" fillId="54" borderId="16" xfId="0" applyFont="1" applyFill="1" applyBorder="1" applyAlignment="1">
      <alignment horizontal="center" vertical="center"/>
    </xf>
    <xf numFmtId="0" fontId="49" fillId="54" borderId="17" xfId="0" applyFont="1" applyFill="1" applyBorder="1">
      <alignment vertical="center"/>
    </xf>
    <xf numFmtId="41" fontId="62" fillId="54" borderId="18" xfId="1" applyFont="1" applyFill="1" applyBorder="1" applyAlignment="1">
      <alignment vertical="center"/>
    </xf>
    <xf numFmtId="41" fontId="62" fillId="54" borderId="19" xfId="1" applyFont="1" applyFill="1" applyBorder="1">
      <alignment vertical="center"/>
    </xf>
    <xf numFmtId="0" fontId="32" fillId="47" borderId="16" xfId="0" applyFont="1" applyFill="1" applyBorder="1" applyAlignment="1">
      <alignment horizontal="center" vertical="center"/>
    </xf>
    <xf numFmtId="0" fontId="53" fillId="51" borderId="26" xfId="0" applyFont="1" applyFill="1" applyBorder="1" applyAlignment="1">
      <alignment horizontal="center" vertical="center"/>
    </xf>
    <xf numFmtId="41" fontId="53" fillId="50" borderId="26" xfId="1" applyFont="1" applyFill="1" applyBorder="1">
      <alignment vertical="center"/>
    </xf>
    <xf numFmtId="41" fontId="32" fillId="51" borderId="25" xfId="0" applyNumberFormat="1" applyFont="1" applyFill="1" applyBorder="1">
      <alignment vertical="center"/>
    </xf>
    <xf numFmtId="41" fontId="53" fillId="48" borderId="25" xfId="0" applyNumberFormat="1" applyFont="1" applyFill="1" applyBorder="1">
      <alignment vertical="center"/>
    </xf>
    <xf numFmtId="0" fontId="53" fillId="48" borderId="15" xfId="0" applyFont="1" applyFill="1" applyBorder="1" applyAlignment="1">
      <alignment horizontal="center" vertical="center"/>
    </xf>
    <xf numFmtId="0" fontId="53" fillId="48" borderId="16" xfId="0" applyFont="1" applyFill="1" applyBorder="1" applyAlignment="1">
      <alignment horizontal="center" vertical="center"/>
    </xf>
    <xf numFmtId="41" fontId="32" fillId="48" borderId="17" xfId="0" applyNumberFormat="1" applyFont="1" applyFill="1" applyBorder="1">
      <alignment vertical="center"/>
    </xf>
    <xf numFmtId="9" fontId="57" fillId="48" borderId="19" xfId="44" applyFont="1" applyFill="1" applyBorder="1" applyAlignment="1">
      <alignment vertical="center"/>
    </xf>
    <xf numFmtId="0" fontId="32" fillId="51" borderId="26" xfId="0" applyFont="1" applyFill="1" applyBorder="1" applyAlignment="1">
      <alignment horizontal="center" vertical="center"/>
    </xf>
    <xf numFmtId="41" fontId="32" fillId="50" borderId="26" xfId="1" applyFont="1" applyFill="1" applyBorder="1">
      <alignment vertical="center"/>
    </xf>
    <xf numFmtId="0" fontId="32" fillId="47" borderId="26" xfId="0" applyFont="1" applyFill="1" applyBorder="1" applyAlignment="1">
      <alignment horizontal="center" vertical="center"/>
    </xf>
    <xf numFmtId="0" fontId="59" fillId="52" borderId="0" xfId="0" applyFont="1" applyFill="1" applyAlignment="1">
      <alignment horizontal="left" vertical="center" wrapText="1"/>
    </xf>
    <xf numFmtId="0" fontId="59" fillId="52" borderId="0" xfId="0" applyFont="1" applyFill="1" applyAlignment="1">
      <alignment horizontal="left" vertical="center"/>
    </xf>
    <xf numFmtId="0" fontId="50" fillId="52" borderId="0" xfId="0" applyFont="1" applyFill="1" applyAlignment="1">
      <alignment horizontal="left" vertical="center"/>
    </xf>
    <xf numFmtId="0" fontId="52" fillId="47" borderId="20" xfId="0" applyFont="1" applyFill="1" applyBorder="1" applyAlignment="1">
      <alignment horizontal="left" vertical="center"/>
    </xf>
    <xf numFmtId="0" fontId="49" fillId="51" borderId="11" xfId="0" applyFont="1" applyFill="1" applyBorder="1" applyAlignment="1">
      <alignment horizontal="center" vertical="center"/>
    </xf>
    <xf numFmtId="0" fontId="49" fillId="51" borderId="11" xfId="0" applyFont="1" applyFill="1" applyBorder="1" applyAlignment="1">
      <alignment horizontal="center" vertical="center" wrapText="1"/>
    </xf>
    <xf numFmtId="0" fontId="49" fillId="51" borderId="16" xfId="0" applyFont="1" applyFill="1" applyBorder="1" applyAlignment="1">
      <alignment horizontal="center" vertical="center" wrapText="1"/>
    </xf>
    <xf numFmtId="0" fontId="49" fillId="51" borderId="26" xfId="0" applyFont="1" applyFill="1" applyBorder="1" applyAlignment="1">
      <alignment horizontal="center" vertical="center" wrapText="1"/>
    </xf>
    <xf numFmtId="0" fontId="49" fillId="49" borderId="32" xfId="0" applyFont="1" applyFill="1" applyBorder="1" applyAlignment="1">
      <alignment horizontal="center" vertical="center"/>
    </xf>
    <xf numFmtId="0" fontId="49" fillId="49" borderId="31" xfId="0" applyFont="1" applyFill="1" applyBorder="1" applyAlignment="1">
      <alignment horizontal="center" vertical="center"/>
    </xf>
    <xf numFmtId="0" fontId="49" fillId="49" borderId="12" xfId="0" applyFont="1" applyFill="1" applyBorder="1" applyAlignment="1">
      <alignment horizontal="center" vertical="center"/>
    </xf>
    <xf numFmtId="0" fontId="49" fillId="49" borderId="14" xfId="0" applyFont="1" applyFill="1" applyBorder="1" applyAlignment="1">
      <alignment horizontal="center" vertical="center"/>
    </xf>
    <xf numFmtId="0" fontId="49" fillId="49" borderId="15" xfId="0" applyFont="1" applyFill="1" applyBorder="1" applyAlignment="1">
      <alignment horizontal="center" vertical="center"/>
    </xf>
    <xf numFmtId="0" fontId="49" fillId="49" borderId="16" xfId="0" applyFont="1" applyFill="1" applyBorder="1" applyAlignment="1">
      <alignment horizontal="center" vertical="center"/>
    </xf>
    <xf numFmtId="0" fontId="49" fillId="53" borderId="12" xfId="0" applyFont="1" applyFill="1" applyBorder="1" applyAlignment="1">
      <alignment horizontal="center" vertical="center"/>
    </xf>
    <xf numFmtId="0" fontId="49" fillId="53" borderId="13" xfId="0" applyFont="1" applyFill="1" applyBorder="1" applyAlignment="1">
      <alignment horizontal="center" vertical="center"/>
    </xf>
    <xf numFmtId="0" fontId="49" fillId="53" borderId="14" xfId="0" applyFont="1" applyFill="1" applyBorder="1" applyAlignment="1">
      <alignment horizontal="center" vertical="center"/>
    </xf>
    <xf numFmtId="0" fontId="49" fillId="53" borderId="15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horizontal="center" vertical="center"/>
    </xf>
    <xf numFmtId="0" fontId="49" fillId="53" borderId="16" xfId="0" applyFont="1" applyFill="1" applyBorder="1" applyAlignment="1">
      <alignment horizontal="center" vertical="center"/>
    </xf>
    <xf numFmtId="0" fontId="49" fillId="51" borderId="12" xfId="0" applyFont="1" applyFill="1" applyBorder="1" applyAlignment="1">
      <alignment horizontal="center" vertical="center"/>
    </xf>
    <xf numFmtId="0" fontId="49" fillId="51" borderId="13" xfId="0" applyFont="1" applyFill="1" applyBorder="1" applyAlignment="1">
      <alignment horizontal="center" vertical="center"/>
    </xf>
    <xf numFmtId="0" fontId="49" fillId="51" borderId="14" xfId="0" applyFont="1" applyFill="1" applyBorder="1" applyAlignment="1">
      <alignment horizontal="center" vertical="center"/>
    </xf>
    <xf numFmtId="0" fontId="49" fillId="51" borderId="15" xfId="0" applyFont="1" applyFill="1" applyBorder="1" applyAlignment="1">
      <alignment horizontal="center" vertical="center"/>
    </xf>
    <xf numFmtId="0" fontId="49" fillId="51" borderId="16" xfId="0" applyFont="1" applyFill="1" applyBorder="1" applyAlignment="1">
      <alignment horizontal="center" vertical="center"/>
    </xf>
    <xf numFmtId="0" fontId="49" fillId="51" borderId="15" xfId="0" applyFont="1" applyFill="1" applyBorder="1" applyAlignment="1">
      <alignment horizontal="center" vertical="center" wrapText="1"/>
    </xf>
    <xf numFmtId="0" fontId="49" fillId="48" borderId="27" xfId="0" applyFont="1" applyFill="1" applyBorder="1" applyAlignment="1">
      <alignment horizontal="center" vertical="center"/>
    </xf>
    <xf numFmtId="0" fontId="49" fillId="48" borderId="34" xfId="0" applyFont="1" applyFill="1" applyBorder="1" applyAlignment="1">
      <alignment horizontal="center" vertical="center"/>
    </xf>
    <xf numFmtId="0" fontId="49" fillId="48" borderId="15" xfId="0" applyFont="1" applyFill="1" applyBorder="1" applyAlignment="1">
      <alignment horizontal="center" vertical="center" wrapText="1"/>
    </xf>
    <xf numFmtId="0" fontId="49" fillId="48" borderId="11" xfId="0" applyFont="1" applyFill="1" applyBorder="1" applyAlignment="1">
      <alignment horizontal="center" vertical="center" wrapText="1"/>
    </xf>
    <xf numFmtId="0" fontId="49" fillId="48" borderId="11" xfId="0" applyFont="1" applyFill="1" applyBorder="1" applyAlignment="1">
      <alignment horizontal="center" vertical="center"/>
    </xf>
    <xf numFmtId="0" fontId="49" fillId="48" borderId="26" xfId="0" applyFont="1" applyFill="1" applyBorder="1" applyAlignment="1">
      <alignment horizontal="center" vertical="center" wrapText="1"/>
    </xf>
    <xf numFmtId="0" fontId="49" fillId="48" borderId="23" xfId="0" applyFont="1" applyFill="1" applyBorder="1" applyAlignment="1">
      <alignment horizontal="center" vertical="center" wrapText="1"/>
    </xf>
    <xf numFmtId="0" fontId="49" fillId="48" borderId="24" xfId="0" applyFont="1" applyFill="1" applyBorder="1" applyAlignment="1">
      <alignment horizontal="center" vertical="center"/>
    </xf>
    <xf numFmtId="0" fontId="49" fillId="48" borderId="13" xfId="0" applyFont="1" applyFill="1" applyBorder="1" applyAlignment="1">
      <alignment horizontal="center" vertical="center"/>
    </xf>
    <xf numFmtId="0" fontId="49" fillId="48" borderId="21" xfId="0" applyFont="1" applyFill="1" applyBorder="1" applyAlignment="1">
      <alignment horizontal="center" vertical="center"/>
    </xf>
    <xf numFmtId="0" fontId="49" fillId="48" borderId="35" xfId="0" applyFont="1" applyFill="1" applyBorder="1" applyAlignment="1">
      <alignment horizontal="center" vertical="center" wrapText="1"/>
    </xf>
    <xf numFmtId="0" fontId="49" fillId="48" borderId="33" xfId="0" applyFont="1" applyFill="1" applyBorder="1" applyAlignment="1">
      <alignment horizontal="center" vertical="center"/>
    </xf>
    <xf numFmtId="0" fontId="49" fillId="48" borderId="35" xfId="0" applyFont="1" applyFill="1" applyBorder="1" applyAlignment="1">
      <alignment horizontal="center" vertical="center"/>
    </xf>
    <xf numFmtId="0" fontId="51" fillId="47" borderId="28" xfId="0" applyFont="1" applyFill="1" applyBorder="1" applyAlignment="1">
      <alignment horizontal="center" vertical="center"/>
    </xf>
    <xf numFmtId="0" fontId="51" fillId="47" borderId="29" xfId="0" applyFont="1" applyFill="1" applyBorder="1" applyAlignment="1">
      <alignment horizontal="center" vertical="center"/>
    </xf>
    <xf numFmtId="0" fontId="51" fillId="47" borderId="30" xfId="0" applyFont="1" applyFill="1" applyBorder="1" applyAlignment="1">
      <alignment horizontal="center" vertical="center"/>
    </xf>
    <xf numFmtId="0" fontId="51" fillId="47" borderId="12" xfId="0" applyFont="1" applyFill="1" applyBorder="1" applyAlignment="1">
      <alignment horizontal="center" vertical="center"/>
    </xf>
    <xf numFmtId="0" fontId="51" fillId="47" borderId="13" xfId="0" applyFont="1" applyFill="1" applyBorder="1" applyAlignment="1">
      <alignment horizontal="center" vertical="center"/>
    </xf>
    <xf numFmtId="0" fontId="51" fillId="47" borderId="14" xfId="0" applyFont="1" applyFill="1" applyBorder="1" applyAlignment="1">
      <alignment horizontal="center" vertical="center"/>
    </xf>
    <xf numFmtId="0" fontId="51" fillId="47" borderId="28" xfId="0" applyFont="1" applyFill="1" applyBorder="1" applyAlignment="1">
      <alignment horizontal="left" vertical="center"/>
    </xf>
    <xf numFmtId="0" fontId="51" fillId="47" borderId="29" xfId="0" applyFont="1" applyFill="1" applyBorder="1" applyAlignment="1">
      <alignment horizontal="left" vertical="center"/>
    </xf>
    <xf numFmtId="0" fontId="51" fillId="47" borderId="30" xfId="0" applyFont="1" applyFill="1" applyBorder="1" applyAlignment="1">
      <alignment horizontal="left" vertical="center"/>
    </xf>
    <xf numFmtId="0" fontId="62" fillId="51" borderId="11" xfId="0" applyFont="1" applyFill="1" applyBorder="1" applyAlignment="1">
      <alignment horizontal="center" vertical="center" wrapText="1"/>
    </xf>
    <xf numFmtId="0" fontId="62" fillId="51" borderId="11" xfId="0" applyFont="1" applyFill="1" applyBorder="1" applyAlignment="1">
      <alignment horizontal="center" vertical="center"/>
    </xf>
    <xf numFmtId="0" fontId="62" fillId="51" borderId="16" xfId="0" applyFont="1" applyFill="1" applyBorder="1" applyAlignment="1">
      <alignment horizontal="center" vertical="center" wrapText="1"/>
    </xf>
    <xf numFmtId="0" fontId="62" fillId="47" borderId="26" xfId="0" applyFont="1" applyFill="1" applyBorder="1" applyAlignment="1">
      <alignment horizontal="center" vertical="center" wrapText="1"/>
    </xf>
    <xf numFmtId="0" fontId="62" fillId="47" borderId="11" xfId="0" applyFont="1" applyFill="1" applyBorder="1" applyAlignment="1">
      <alignment horizontal="center" vertical="center" wrapText="1"/>
    </xf>
    <xf numFmtId="0" fontId="62" fillId="47" borderId="16" xfId="0" applyFont="1" applyFill="1" applyBorder="1" applyAlignment="1">
      <alignment horizontal="center" vertical="center" wrapText="1"/>
    </xf>
    <xf numFmtId="0" fontId="53" fillId="48" borderId="11" xfId="0" applyFont="1" applyFill="1" applyBorder="1" applyAlignment="1">
      <alignment horizontal="center" vertical="center" wrapText="1"/>
    </xf>
    <xf numFmtId="0" fontId="53" fillId="48" borderId="11" xfId="0" applyFont="1" applyFill="1" applyBorder="1" applyAlignment="1">
      <alignment horizontal="center" vertical="center"/>
    </xf>
    <xf numFmtId="0" fontId="53" fillId="48" borderId="23" xfId="0" applyFont="1" applyFill="1" applyBorder="1" applyAlignment="1">
      <alignment horizontal="center" vertical="center" wrapText="1"/>
    </xf>
    <xf numFmtId="0" fontId="53" fillId="48" borderId="26" xfId="0" applyFont="1" applyFill="1" applyBorder="1" applyAlignment="1">
      <alignment horizontal="center" vertical="center" wrapText="1"/>
    </xf>
    <xf numFmtId="0" fontId="53" fillId="48" borderId="24" xfId="0" applyFont="1" applyFill="1" applyBorder="1" applyAlignment="1">
      <alignment horizontal="center" vertical="center"/>
    </xf>
    <xf numFmtId="0" fontId="53" fillId="48" borderId="13" xfId="0" applyFont="1" applyFill="1" applyBorder="1" applyAlignment="1">
      <alignment horizontal="center" vertical="center"/>
    </xf>
    <xf numFmtId="0" fontId="53" fillId="48" borderId="21" xfId="0" applyFont="1" applyFill="1" applyBorder="1" applyAlignment="1">
      <alignment horizontal="center" vertical="center"/>
    </xf>
    <xf numFmtId="0" fontId="49" fillId="54" borderId="12" xfId="0" applyFont="1" applyFill="1" applyBorder="1" applyAlignment="1">
      <alignment horizontal="center" vertical="center"/>
    </xf>
    <xf numFmtId="0" fontId="49" fillId="54" borderId="13" xfId="0" applyFont="1" applyFill="1" applyBorder="1" applyAlignment="1">
      <alignment horizontal="center" vertical="center"/>
    </xf>
    <xf numFmtId="0" fontId="49" fillId="54" borderId="14" xfId="0" applyFont="1" applyFill="1" applyBorder="1" applyAlignment="1">
      <alignment horizontal="center" vertical="center"/>
    </xf>
    <xf numFmtId="0" fontId="49" fillId="54" borderId="15" xfId="0" applyFont="1" applyFill="1" applyBorder="1" applyAlignment="1">
      <alignment horizontal="center" vertical="center"/>
    </xf>
    <xf numFmtId="0" fontId="49" fillId="54" borderId="11" xfId="0" applyFont="1" applyFill="1" applyBorder="1" applyAlignment="1">
      <alignment horizontal="center" vertical="center"/>
    </xf>
    <xf numFmtId="0" fontId="49" fillId="54" borderId="16" xfId="0" applyFont="1" applyFill="1" applyBorder="1" applyAlignment="1">
      <alignment horizontal="center" vertical="center"/>
    </xf>
    <xf numFmtId="0" fontId="53" fillId="48" borderId="33" xfId="0" applyFont="1" applyFill="1" applyBorder="1" applyAlignment="1">
      <alignment horizontal="center" vertical="center"/>
    </xf>
    <xf numFmtId="0" fontId="53" fillId="48" borderId="26" xfId="0" applyFont="1" applyFill="1" applyBorder="1" applyAlignment="1">
      <alignment horizontal="center" vertical="center"/>
    </xf>
    <xf numFmtId="0" fontId="62" fillId="47" borderId="11" xfId="0" applyFont="1" applyFill="1" applyBorder="1" applyAlignment="1">
      <alignment horizontal="center" vertical="center"/>
    </xf>
    <xf numFmtId="0" fontId="62" fillId="51" borderId="26" xfId="0" applyFont="1" applyFill="1" applyBorder="1" applyAlignment="1">
      <alignment horizontal="center" vertical="center" wrapText="1"/>
    </xf>
    <xf numFmtId="0" fontId="49" fillId="47" borderId="15" xfId="0" applyFont="1" applyFill="1" applyBorder="1" applyAlignment="1">
      <alignment horizontal="center" vertical="center" wrapText="1"/>
    </xf>
    <xf numFmtId="0" fontId="49" fillId="47" borderId="11" xfId="0" applyFont="1" applyFill="1" applyBorder="1" applyAlignment="1">
      <alignment horizontal="center" vertical="center" wrapText="1"/>
    </xf>
    <xf numFmtId="0" fontId="49" fillId="47" borderId="15" xfId="0" applyFont="1" applyFill="1" applyBorder="1" applyAlignment="1">
      <alignment horizontal="center" vertical="center"/>
    </xf>
    <xf numFmtId="0" fontId="49" fillId="47" borderId="11" xfId="0" applyFont="1" applyFill="1" applyBorder="1" applyAlignment="1">
      <alignment horizontal="center" vertical="center"/>
    </xf>
    <xf numFmtId="0" fontId="49" fillId="47" borderId="16" xfId="0" applyFont="1" applyFill="1" applyBorder="1" applyAlignment="1">
      <alignment horizontal="center" vertical="center"/>
    </xf>
    <xf numFmtId="0" fontId="40" fillId="43" borderId="0" xfId="43" applyFont="1" applyFill="1" applyAlignment="1">
      <alignment horizontal="center" vertical="center"/>
    </xf>
    <xf numFmtId="0" fontId="20" fillId="0" borderId="0" xfId="43"/>
    <xf numFmtId="0" fontId="37" fillId="40" borderId="0" xfId="43" applyFont="1" applyFill="1" applyAlignment="1">
      <alignment horizontal="center" vertical="center" wrapText="1"/>
    </xf>
    <xf numFmtId="0" fontId="37" fillId="41" borderId="0" xfId="43" applyFont="1" applyFill="1" applyAlignment="1">
      <alignment horizontal="center" vertical="center" wrapText="1"/>
    </xf>
    <xf numFmtId="0" fontId="37" fillId="42" borderId="0" xfId="43" applyFont="1" applyFill="1" applyAlignment="1">
      <alignment horizontal="center" vertical="center" wrapText="1"/>
    </xf>
    <xf numFmtId="0" fontId="20" fillId="42" borderId="0" xfId="43" applyFill="1"/>
    <xf numFmtId="0" fontId="39" fillId="0" borderId="0" xfId="43" applyFont="1" applyAlignment="1">
      <alignment horizontal="center" vertical="center"/>
    </xf>
    <xf numFmtId="0" fontId="38" fillId="43" borderId="0" xfId="43" applyFont="1" applyFill="1" applyAlignment="1">
      <alignment horizontal="center" vertical="center"/>
    </xf>
    <xf numFmtId="0" fontId="44" fillId="40" borderId="0" xfId="43" applyFont="1" applyFill="1" applyAlignment="1">
      <alignment horizontal="left" vertical="center" indent="1"/>
    </xf>
    <xf numFmtId="0" fontId="22" fillId="36" borderId="10" xfId="43" applyFont="1" applyFill="1" applyBorder="1" applyAlignment="1">
      <alignment horizontal="left" vertical="center" indent="1"/>
    </xf>
    <xf numFmtId="0" fontId="45" fillId="45" borderId="0" xfId="43" applyFont="1" applyFill="1" applyAlignment="1">
      <alignment horizontal="left" vertical="center" wrapText="1" indent="1"/>
    </xf>
    <xf numFmtId="0" fontId="53" fillId="46" borderId="0" xfId="0" applyFont="1" applyFill="1">
      <alignment vertical="center"/>
    </xf>
    <xf numFmtId="41" fontId="53" fillId="46" borderId="0" xfId="1" applyFont="1" applyFill="1" applyAlignment="1">
      <alignment vertical="center"/>
    </xf>
    <xf numFmtId="41" fontId="53" fillId="46" borderId="0" xfId="0" applyNumberFormat="1" applyFont="1" applyFill="1">
      <alignment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4" builtinId="5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3" xr:uid="{B13532E6-1442-493F-B861-61CFDD910426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304801</xdr:colOff>
      <xdr:row>2</xdr:row>
      <xdr:rowOff>45720</xdr:rowOff>
    </xdr:from>
    <xdr:to>
      <xdr:col>12</xdr:col>
      <xdr:colOff>236164</xdr:colOff>
      <xdr:row>16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F70992-E9CB-1521-1560-EB3CF630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1" y="487680"/>
          <a:ext cx="3284163" cy="308610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2</xdr:row>
      <xdr:rowOff>45720</xdr:rowOff>
    </xdr:from>
    <xdr:to>
      <xdr:col>7</xdr:col>
      <xdr:colOff>253055</xdr:colOff>
      <xdr:row>14</xdr:row>
      <xdr:rowOff>144780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8922F0-B1C9-BFDB-64DE-3729308F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487680"/>
          <a:ext cx="3926343" cy="275082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18</xdr:row>
      <xdr:rowOff>38101</xdr:rowOff>
    </xdr:from>
    <xdr:to>
      <xdr:col>10</xdr:col>
      <xdr:colOff>475970</xdr:colOff>
      <xdr:row>37</xdr:row>
      <xdr:rowOff>190501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77B9D60-F7F7-0903-B9F6-968E6BC9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81" y="4015741"/>
          <a:ext cx="6221449" cy="4351020"/>
        </a:xfrm>
        <a:prstGeom prst="rect">
          <a:avLst/>
        </a:prstGeom>
      </xdr:spPr>
    </xdr:pic>
    <xdr:clientData/>
  </xdr:twoCellAnchor>
  <xdr:twoCellAnchor editAs="oneCell">
    <xdr:from>
      <xdr:col>1</xdr:col>
      <xdr:colOff>62753</xdr:colOff>
      <xdr:row>40</xdr:row>
      <xdr:rowOff>34962</xdr:rowOff>
    </xdr:from>
    <xdr:to>
      <xdr:col>11</xdr:col>
      <xdr:colOff>0</xdr:colOff>
      <xdr:row>51</xdr:row>
      <xdr:rowOff>214763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B5BF03DD-894E-DF78-3820-34209D0C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733" y="8874162"/>
          <a:ext cx="6391387" cy="2610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na.co.kr/view/RPR20240110000700353" TargetMode="External"/><Relationship Id="rId2" Type="http://schemas.openxmlformats.org/officeDocument/2006/relationships/hyperlink" Target="https://www.mediaic.co.kr/news/articleView.html?idxno=30354" TargetMode="External"/><Relationship Id="rId1" Type="http://schemas.openxmlformats.org/officeDocument/2006/relationships/hyperlink" Target="https://www.jeonmae.co.kr/news/articleView.html?idxno=86386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aremuui.com/kr/seoulsubway-help" TargetMode="External"/><Relationship Id="rId13" Type="http://schemas.openxmlformats.org/officeDocument/2006/relationships/hyperlink" Target="https://www.asiae.co.kr/article/2025122914563196138" TargetMode="External"/><Relationship Id="rId18" Type="http://schemas.openxmlformats.org/officeDocument/2006/relationships/hyperlink" Target="https://www.data.go.kr/data/15044439/fileData.do" TargetMode="External"/><Relationship Id="rId3" Type="http://schemas.openxmlformats.org/officeDocument/2006/relationships/hyperlink" Target="https://blog.hyundai-rotem.co.kr/209" TargetMode="External"/><Relationship Id="rId7" Type="http://schemas.openxmlformats.org/officeDocument/2006/relationships/hyperlink" Target="https://data.seoul.go.kr/dataList/5/S/2/datasetView.do" TargetMode="External"/><Relationship Id="rId12" Type="http://schemas.openxmlformats.org/officeDocument/2006/relationships/hyperlink" Target="https://www.ablenews.co.kr/news/articleView.html?idxno=227439" TargetMode="External"/><Relationship Id="rId17" Type="http://schemas.openxmlformats.org/officeDocument/2006/relationships/hyperlink" Target="https://www.data.go.kr/data/15060120/fileData.do" TargetMode="External"/><Relationship Id="rId2" Type="http://schemas.openxmlformats.org/officeDocument/2006/relationships/hyperlink" Target="https://www.asiae.co.kr/article/2015122108435802221" TargetMode="External"/><Relationship Id="rId16" Type="http://schemas.openxmlformats.org/officeDocument/2006/relationships/hyperlink" Target="https://data.seoul.go.kr/dataList/OA-21221/F/1/datasetView.do" TargetMode="External"/><Relationship Id="rId20" Type="http://schemas.openxmlformats.org/officeDocument/2006/relationships/hyperlink" Target="https://data.seoul.go.kr/dataList/OA-21213/S/1/datasetView.do" TargetMode="External"/><Relationship Id="rId1" Type="http://schemas.openxmlformats.org/officeDocument/2006/relationships/hyperlink" Target="https://www.data.go.kr/data/15044254/fileData.do" TargetMode="External"/><Relationship Id="rId6" Type="http://schemas.openxmlformats.org/officeDocument/2006/relationships/hyperlink" Target="https://www.data.go.kr/data/15081868/fileData.do" TargetMode="External"/><Relationship Id="rId11" Type="http://schemas.openxmlformats.org/officeDocument/2006/relationships/hyperlink" Target="https://data.seoul.go.kr/dataList/OA-21211/S/1/datasetView.do" TargetMode="External"/><Relationship Id="rId5" Type="http://schemas.openxmlformats.org/officeDocument/2006/relationships/hyperlink" Target="https://data.seoul.go.kr/dataList/10577/C/2/datasetView.do" TargetMode="External"/><Relationship Id="rId15" Type="http://schemas.openxmlformats.org/officeDocument/2006/relationships/hyperlink" Target="https://www.data.go.kr/data/15061870/fileData.do" TargetMode="External"/><Relationship Id="rId10" Type="http://schemas.openxmlformats.org/officeDocument/2006/relationships/hyperlink" Target="https://data.seoul.go.kr/dataList/OA-21212/S/1/datasetView.do" TargetMode="External"/><Relationship Id="rId19" Type="http://schemas.openxmlformats.org/officeDocument/2006/relationships/hyperlink" Target="https://data.seoul.go.kr/dataList/OA-21212/S/1/datasetView.do" TargetMode="External"/><Relationship Id="rId4" Type="http://schemas.openxmlformats.org/officeDocument/2006/relationships/hyperlink" Target="https://data.seoul.go.kr/dataList/OA-12034/S/1/datasetView.do" TargetMode="External"/><Relationship Id="rId9" Type="http://schemas.openxmlformats.org/officeDocument/2006/relationships/hyperlink" Target="https://data.seoul.go.kr/dataList/OA-21208/S/1/datasetView.do" TargetMode="External"/><Relationship Id="rId14" Type="http://schemas.openxmlformats.org/officeDocument/2006/relationships/hyperlink" Target="https://www.data.go.kr/dataset/15003169/fileData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5238-D16A-4653-AF4A-1B32C7641491}">
  <dimension ref="B2:K54"/>
  <sheetViews>
    <sheetView tabSelected="1" topLeftCell="A40" zoomScale="190" zoomScaleNormal="190" workbookViewId="0">
      <selection activeCell="B54" sqref="B54:K54"/>
    </sheetView>
  </sheetViews>
  <sheetFormatPr defaultRowHeight="16.5" x14ac:dyDescent="0.3"/>
  <cols>
    <col min="1" max="1" width="2.875" customWidth="1"/>
    <col min="2" max="2" width="5.5" customWidth="1"/>
  </cols>
  <sheetData>
    <row r="2" spans="2:9" x14ac:dyDescent="0.3">
      <c r="B2" s="93" t="s">
        <v>734</v>
      </c>
      <c r="C2" s="153" t="s">
        <v>737</v>
      </c>
      <c r="D2" s="153"/>
      <c r="E2" s="153"/>
      <c r="F2" s="153"/>
      <c r="G2" s="153"/>
      <c r="H2" s="153"/>
      <c r="I2" s="153"/>
    </row>
    <row r="18" spans="2:9" x14ac:dyDescent="0.3">
      <c r="B18" s="93" t="s">
        <v>735</v>
      </c>
      <c r="C18" s="153" t="s">
        <v>738</v>
      </c>
      <c r="D18" s="153"/>
      <c r="E18" s="153"/>
      <c r="F18" s="153"/>
      <c r="G18" s="153"/>
      <c r="H18" s="153"/>
      <c r="I18" s="153"/>
    </row>
    <row r="40" spans="2:11" x14ac:dyDescent="0.3">
      <c r="B40" s="93" t="s">
        <v>736</v>
      </c>
      <c r="C40" s="153" t="s">
        <v>742</v>
      </c>
      <c r="D40" s="153"/>
      <c r="E40" s="153"/>
      <c r="F40" s="153"/>
      <c r="G40" s="153"/>
      <c r="H40" s="153"/>
      <c r="I40" s="153"/>
      <c r="J40" s="153"/>
      <c r="K40" s="153"/>
    </row>
    <row r="54" spans="2:11" ht="64.900000000000006" customHeight="1" x14ac:dyDescent="0.3">
      <c r="B54" s="93" t="s">
        <v>741</v>
      </c>
      <c r="C54" s="151" t="s">
        <v>764</v>
      </c>
      <c r="D54" s="152"/>
      <c r="E54" s="152"/>
      <c r="F54" s="152"/>
      <c r="G54" s="152"/>
      <c r="H54" s="152"/>
      <c r="I54" s="152"/>
      <c r="J54" s="152"/>
      <c r="K54" s="152"/>
    </row>
  </sheetData>
  <mergeCells count="4">
    <mergeCell ref="C54:K54"/>
    <mergeCell ref="C2:I2"/>
    <mergeCell ref="C18:I18"/>
    <mergeCell ref="C40:K40"/>
  </mergeCells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C4CB-2DB5-4A96-B7ED-5973C9300390}">
  <dimension ref="A1:J312"/>
  <sheetViews>
    <sheetView zoomScale="160" zoomScaleNormal="160" workbookViewId="0">
      <selection activeCell="E8" sqref="E8"/>
    </sheetView>
  </sheetViews>
  <sheetFormatPr defaultColWidth="8.75" defaultRowHeight="11.25" x14ac:dyDescent="0.3"/>
  <cols>
    <col min="1" max="1" width="5.125" style="1" customWidth="1"/>
    <col min="2" max="2" width="13.25" style="1" bestFit="1" customWidth="1"/>
    <col min="3" max="3" width="4.375" style="1" customWidth="1"/>
    <col min="4" max="4" width="7.75" style="1" customWidth="1"/>
    <col min="5" max="5" width="8.5" style="1" customWidth="1"/>
    <col min="6" max="6" width="10" style="1" customWidth="1"/>
    <col min="7" max="7" width="9.25" style="1" customWidth="1"/>
    <col min="8" max="8" width="15.75" style="1" customWidth="1"/>
    <col min="9" max="9" width="7.875" style="1" customWidth="1"/>
    <col min="10" max="10" width="22" style="34" bestFit="1" customWidth="1"/>
    <col min="11" max="16384" width="8.75" style="1"/>
  </cols>
  <sheetData>
    <row r="1" spans="1:10" ht="14.25" thickBot="1" x14ac:dyDescent="0.35">
      <c r="A1" s="154" t="s">
        <v>765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x14ac:dyDescent="0.3">
      <c r="A2" s="51" t="s">
        <v>408</v>
      </c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  <c r="G2" s="52" t="s">
        <v>5</v>
      </c>
      <c r="H2" s="52" t="s">
        <v>6</v>
      </c>
      <c r="I2" s="52" t="s">
        <v>7</v>
      </c>
      <c r="J2" s="53" t="s">
        <v>8</v>
      </c>
    </row>
    <row r="3" spans="1:10" x14ac:dyDescent="0.3">
      <c r="A3" s="41">
        <v>1</v>
      </c>
      <c r="B3" s="37" t="s">
        <v>9</v>
      </c>
      <c r="C3" s="37" t="s">
        <v>10</v>
      </c>
      <c r="D3" s="37">
        <v>5</v>
      </c>
      <c r="E3" s="37">
        <v>4</v>
      </c>
      <c r="F3" s="37">
        <v>3</v>
      </c>
      <c r="G3" s="38">
        <v>176481</v>
      </c>
      <c r="H3" s="37" t="s">
        <v>11</v>
      </c>
      <c r="I3" s="37">
        <v>4</v>
      </c>
      <c r="J3" s="43" t="s">
        <v>12</v>
      </c>
    </row>
    <row r="4" spans="1:10" x14ac:dyDescent="0.3">
      <c r="A4" s="41">
        <v>2</v>
      </c>
      <c r="B4" s="37" t="s">
        <v>13</v>
      </c>
      <c r="C4" s="37" t="s">
        <v>10</v>
      </c>
      <c r="D4" s="37">
        <v>5</v>
      </c>
      <c r="E4" s="37">
        <v>1</v>
      </c>
      <c r="F4" s="37">
        <v>1</v>
      </c>
      <c r="G4" s="38">
        <v>156932</v>
      </c>
      <c r="H4" s="37">
        <v>1</v>
      </c>
      <c r="I4" s="37">
        <v>1</v>
      </c>
      <c r="J4" s="43" t="s">
        <v>14</v>
      </c>
    </row>
    <row r="5" spans="1:10" x14ac:dyDescent="0.3">
      <c r="A5" s="41">
        <v>3</v>
      </c>
      <c r="B5" s="37" t="s">
        <v>15</v>
      </c>
      <c r="C5" s="37" t="s">
        <v>10</v>
      </c>
      <c r="D5" s="37">
        <v>5</v>
      </c>
      <c r="E5" s="37">
        <v>4</v>
      </c>
      <c r="F5" s="37">
        <v>3</v>
      </c>
      <c r="G5" s="38">
        <v>108571</v>
      </c>
      <c r="H5" s="37" t="s">
        <v>16</v>
      </c>
      <c r="I5" s="37">
        <v>4</v>
      </c>
      <c r="J5" s="43" t="s">
        <v>17</v>
      </c>
    </row>
    <row r="6" spans="1:10" x14ac:dyDescent="0.3">
      <c r="A6" s="41">
        <v>4</v>
      </c>
      <c r="B6" s="37" t="s">
        <v>18</v>
      </c>
      <c r="C6" s="37" t="s">
        <v>10</v>
      </c>
      <c r="D6" s="37">
        <v>5</v>
      </c>
      <c r="E6" s="37">
        <v>3</v>
      </c>
      <c r="F6" s="37">
        <v>5</v>
      </c>
      <c r="G6" s="38">
        <v>108439</v>
      </c>
      <c r="H6" s="37" t="s">
        <v>19</v>
      </c>
      <c r="I6" s="37">
        <v>3</v>
      </c>
      <c r="J6" s="42" t="s">
        <v>17</v>
      </c>
    </row>
    <row r="7" spans="1:10" x14ac:dyDescent="0.3">
      <c r="A7" s="41">
        <v>5</v>
      </c>
      <c r="B7" s="37" t="s">
        <v>20</v>
      </c>
      <c r="C7" s="37" t="s">
        <v>10</v>
      </c>
      <c r="D7" s="37">
        <v>5</v>
      </c>
      <c r="E7" s="37">
        <v>2</v>
      </c>
      <c r="F7" s="37">
        <v>1</v>
      </c>
      <c r="G7" s="38">
        <v>102273</v>
      </c>
      <c r="H7" s="37" t="s">
        <v>21</v>
      </c>
      <c r="I7" s="37">
        <v>2</v>
      </c>
      <c r="J7" s="43" t="s">
        <v>17</v>
      </c>
    </row>
    <row r="8" spans="1:10" x14ac:dyDescent="0.3">
      <c r="A8" s="41">
        <v>6</v>
      </c>
      <c r="B8" s="37" t="s">
        <v>22</v>
      </c>
      <c r="C8" s="37" t="s">
        <v>10</v>
      </c>
      <c r="D8" s="37">
        <v>5</v>
      </c>
      <c r="E8" s="37">
        <v>5</v>
      </c>
      <c r="F8" s="37">
        <v>3</v>
      </c>
      <c r="G8" s="38">
        <v>78082</v>
      </c>
      <c r="H8" s="37" t="s">
        <v>23</v>
      </c>
      <c r="I8" s="37">
        <v>5</v>
      </c>
      <c r="J8" s="43" t="s">
        <v>17</v>
      </c>
    </row>
    <row r="9" spans="1:10" x14ac:dyDescent="0.3">
      <c r="A9" s="41">
        <v>7</v>
      </c>
      <c r="B9" s="37" t="s">
        <v>24</v>
      </c>
      <c r="C9" s="37" t="s">
        <v>10</v>
      </c>
      <c r="D9" s="37">
        <v>5</v>
      </c>
      <c r="E9" s="37">
        <v>2</v>
      </c>
      <c r="F9" s="37">
        <v>1</v>
      </c>
      <c r="G9" s="38">
        <v>64126</v>
      </c>
      <c r="H9" s="37" t="s">
        <v>25</v>
      </c>
      <c r="I9" s="37">
        <v>2</v>
      </c>
      <c r="J9" s="43" t="s">
        <v>17</v>
      </c>
    </row>
    <row r="10" spans="1:10" x14ac:dyDescent="0.3">
      <c r="A10" s="41">
        <v>8</v>
      </c>
      <c r="B10" s="37" t="s">
        <v>26</v>
      </c>
      <c r="C10" s="37" t="s">
        <v>10</v>
      </c>
      <c r="D10" s="37">
        <v>5</v>
      </c>
      <c r="E10" s="37">
        <v>2</v>
      </c>
      <c r="F10" s="37">
        <v>1</v>
      </c>
      <c r="G10" s="38">
        <v>48749</v>
      </c>
      <c r="H10" s="37" t="s">
        <v>27</v>
      </c>
      <c r="I10" s="37">
        <v>2</v>
      </c>
      <c r="J10" s="42" t="s">
        <v>17</v>
      </c>
    </row>
    <row r="11" spans="1:10" x14ac:dyDescent="0.3">
      <c r="A11" s="41">
        <v>9</v>
      </c>
      <c r="B11" s="37" t="s">
        <v>28</v>
      </c>
      <c r="C11" s="37" t="s">
        <v>10</v>
      </c>
      <c r="D11" s="37">
        <v>5</v>
      </c>
      <c r="E11" s="37">
        <v>4</v>
      </c>
      <c r="F11" s="37">
        <v>5</v>
      </c>
      <c r="G11" s="38">
        <v>47262</v>
      </c>
      <c r="H11" s="37" t="s">
        <v>29</v>
      </c>
      <c r="I11" s="37">
        <v>4</v>
      </c>
      <c r="J11" s="43" t="s">
        <v>17</v>
      </c>
    </row>
    <row r="12" spans="1:10" ht="22.5" x14ac:dyDescent="0.3">
      <c r="A12" s="41">
        <v>10</v>
      </c>
      <c r="B12" s="37" t="s">
        <v>30</v>
      </c>
      <c r="C12" s="37" t="s">
        <v>10</v>
      </c>
      <c r="D12" s="37">
        <v>3</v>
      </c>
      <c r="E12" s="37"/>
      <c r="F12" s="37"/>
      <c r="G12" s="38">
        <v>23561</v>
      </c>
      <c r="H12" s="37" t="s">
        <v>31</v>
      </c>
      <c r="I12" s="37">
        <v>2</v>
      </c>
      <c r="J12" s="42" t="s">
        <v>32</v>
      </c>
    </row>
    <row r="13" spans="1:10" x14ac:dyDescent="0.3">
      <c r="A13" s="41">
        <v>11</v>
      </c>
      <c r="B13" s="37" t="s">
        <v>33</v>
      </c>
      <c r="C13" s="37" t="s">
        <v>34</v>
      </c>
      <c r="D13" s="37">
        <v>5</v>
      </c>
      <c r="E13" s="37">
        <v>4</v>
      </c>
      <c r="F13" s="37">
        <v>1</v>
      </c>
      <c r="G13" s="38">
        <v>63611</v>
      </c>
      <c r="H13" s="37" t="s">
        <v>35</v>
      </c>
      <c r="I13" s="37">
        <v>4</v>
      </c>
      <c r="J13" s="43"/>
    </row>
    <row r="14" spans="1:10" x14ac:dyDescent="0.3">
      <c r="A14" s="41">
        <v>12</v>
      </c>
      <c r="B14" s="37" t="s">
        <v>36</v>
      </c>
      <c r="C14" s="37" t="s">
        <v>34</v>
      </c>
      <c r="D14" s="37">
        <v>5</v>
      </c>
      <c r="E14" s="37">
        <v>3</v>
      </c>
      <c r="F14" s="37">
        <v>1</v>
      </c>
      <c r="G14" s="38">
        <v>56903</v>
      </c>
      <c r="H14" s="37" t="s">
        <v>37</v>
      </c>
      <c r="I14" s="37">
        <v>3</v>
      </c>
      <c r="J14" s="43"/>
    </row>
    <row r="15" spans="1:10" x14ac:dyDescent="0.3">
      <c r="A15" s="41">
        <v>13</v>
      </c>
      <c r="B15" s="37" t="s">
        <v>38</v>
      </c>
      <c r="C15" s="37" t="s">
        <v>39</v>
      </c>
      <c r="D15" s="37">
        <v>5</v>
      </c>
      <c r="E15" s="37">
        <v>2</v>
      </c>
      <c r="F15" s="37">
        <v>1</v>
      </c>
      <c r="G15" s="38">
        <v>47489</v>
      </c>
      <c r="H15" s="37" t="s">
        <v>40</v>
      </c>
      <c r="I15" s="37">
        <v>2</v>
      </c>
      <c r="J15" s="43"/>
    </row>
    <row r="16" spans="1:10" x14ac:dyDescent="0.3">
      <c r="A16" s="41">
        <v>14</v>
      </c>
      <c r="B16" s="37" t="s">
        <v>41</v>
      </c>
      <c r="C16" s="37" t="s">
        <v>34</v>
      </c>
      <c r="D16" s="37">
        <v>5</v>
      </c>
      <c r="E16" s="37">
        <v>3</v>
      </c>
      <c r="F16" s="37">
        <v>5</v>
      </c>
      <c r="G16" s="38">
        <v>47052</v>
      </c>
      <c r="H16" s="37" t="s">
        <v>42</v>
      </c>
      <c r="I16" s="37">
        <v>3</v>
      </c>
      <c r="J16" s="43"/>
    </row>
    <row r="17" spans="1:10" x14ac:dyDescent="0.3">
      <c r="A17" s="41">
        <v>15</v>
      </c>
      <c r="B17" s="37" t="s">
        <v>43</v>
      </c>
      <c r="C17" s="37" t="s">
        <v>39</v>
      </c>
      <c r="D17" s="37">
        <v>5</v>
      </c>
      <c r="E17" s="37">
        <v>2</v>
      </c>
      <c r="F17" s="37">
        <v>1</v>
      </c>
      <c r="G17" s="38">
        <v>42317</v>
      </c>
      <c r="H17" s="37" t="s">
        <v>44</v>
      </c>
      <c r="I17" s="37">
        <v>2</v>
      </c>
      <c r="J17" s="42"/>
    </row>
    <row r="18" spans="1:10" x14ac:dyDescent="0.3">
      <c r="A18" s="41">
        <v>16</v>
      </c>
      <c r="B18" s="37" t="s">
        <v>45</v>
      </c>
      <c r="C18" s="37" t="s">
        <v>34</v>
      </c>
      <c r="D18" s="37">
        <v>5</v>
      </c>
      <c r="E18" s="37">
        <v>2</v>
      </c>
      <c r="F18" s="37">
        <v>5</v>
      </c>
      <c r="G18" s="38">
        <v>42266</v>
      </c>
      <c r="H18" s="37" t="s">
        <v>46</v>
      </c>
      <c r="I18" s="37">
        <v>2</v>
      </c>
      <c r="J18" s="42"/>
    </row>
    <row r="19" spans="1:10" x14ac:dyDescent="0.3">
      <c r="A19" s="41">
        <v>17</v>
      </c>
      <c r="B19" s="37" t="s">
        <v>47</v>
      </c>
      <c r="C19" s="37" t="s">
        <v>34</v>
      </c>
      <c r="D19" s="37">
        <v>5</v>
      </c>
      <c r="E19" s="37">
        <v>3</v>
      </c>
      <c r="F19" s="37">
        <v>3</v>
      </c>
      <c r="G19" s="38">
        <v>41329</v>
      </c>
      <c r="H19" s="37" t="s">
        <v>48</v>
      </c>
      <c r="I19" s="37">
        <v>3</v>
      </c>
      <c r="J19" s="42"/>
    </row>
    <row r="20" spans="1:10" x14ac:dyDescent="0.3">
      <c r="A20" s="41">
        <v>18</v>
      </c>
      <c r="B20" s="37" t="s">
        <v>49</v>
      </c>
      <c r="C20" s="37" t="s">
        <v>39</v>
      </c>
      <c r="D20" s="37">
        <v>5</v>
      </c>
      <c r="E20" s="37">
        <v>2</v>
      </c>
      <c r="F20" s="37">
        <v>1</v>
      </c>
      <c r="G20" s="38">
        <v>40102</v>
      </c>
      <c r="H20" s="37" t="s">
        <v>50</v>
      </c>
      <c r="I20" s="37">
        <v>2</v>
      </c>
      <c r="J20" s="43"/>
    </row>
    <row r="21" spans="1:10" x14ac:dyDescent="0.3">
      <c r="A21" s="41">
        <v>19</v>
      </c>
      <c r="B21" s="37" t="s">
        <v>51</v>
      </c>
      <c r="C21" s="37" t="s">
        <v>34</v>
      </c>
      <c r="D21" s="37">
        <v>4</v>
      </c>
      <c r="E21" s="37">
        <v>2</v>
      </c>
      <c r="F21" s="37">
        <v>5</v>
      </c>
      <c r="G21" s="38">
        <v>38693</v>
      </c>
      <c r="H21" s="37" t="s">
        <v>52</v>
      </c>
      <c r="I21" s="37">
        <v>2</v>
      </c>
      <c r="J21" s="43"/>
    </row>
    <row r="22" spans="1:10" x14ac:dyDescent="0.3">
      <c r="A22" s="41">
        <v>20</v>
      </c>
      <c r="B22" s="37" t="s">
        <v>53</v>
      </c>
      <c r="C22" s="37" t="s">
        <v>39</v>
      </c>
      <c r="D22" s="37">
        <v>4</v>
      </c>
      <c r="E22" s="37">
        <v>2</v>
      </c>
      <c r="F22" s="37">
        <v>1</v>
      </c>
      <c r="G22" s="38">
        <v>38643</v>
      </c>
      <c r="H22" s="37" t="s">
        <v>54</v>
      </c>
      <c r="I22" s="37">
        <v>2</v>
      </c>
      <c r="J22" s="43"/>
    </row>
    <row r="23" spans="1:10" x14ac:dyDescent="0.3">
      <c r="A23" s="41">
        <v>21</v>
      </c>
      <c r="B23" s="37" t="s">
        <v>55</v>
      </c>
      <c r="C23" s="37" t="s">
        <v>39</v>
      </c>
      <c r="D23" s="37">
        <v>4</v>
      </c>
      <c r="E23" s="37">
        <v>2</v>
      </c>
      <c r="F23" s="37">
        <v>1</v>
      </c>
      <c r="G23" s="38">
        <v>38117</v>
      </c>
      <c r="H23" s="37" t="s">
        <v>56</v>
      </c>
      <c r="I23" s="37">
        <v>2</v>
      </c>
      <c r="J23" s="42" t="s">
        <v>57</v>
      </c>
    </row>
    <row r="24" spans="1:10" x14ac:dyDescent="0.3">
      <c r="A24" s="41">
        <v>22</v>
      </c>
      <c r="B24" s="37" t="s">
        <v>58</v>
      </c>
      <c r="C24" s="37" t="s">
        <v>34</v>
      </c>
      <c r="D24" s="37">
        <v>4</v>
      </c>
      <c r="E24" s="37">
        <v>3</v>
      </c>
      <c r="F24" s="37">
        <v>3</v>
      </c>
      <c r="G24" s="38">
        <v>37760</v>
      </c>
      <c r="H24" s="37" t="s">
        <v>59</v>
      </c>
      <c r="I24" s="37">
        <v>3</v>
      </c>
      <c r="J24" s="42"/>
    </row>
    <row r="25" spans="1:10" x14ac:dyDescent="0.3">
      <c r="A25" s="41">
        <v>23</v>
      </c>
      <c r="B25" s="37" t="s">
        <v>60</v>
      </c>
      <c r="C25" s="37" t="s">
        <v>39</v>
      </c>
      <c r="D25" s="37">
        <v>4</v>
      </c>
      <c r="E25" s="37">
        <v>2</v>
      </c>
      <c r="F25" s="37">
        <v>1</v>
      </c>
      <c r="G25" s="38">
        <v>37750</v>
      </c>
      <c r="H25" s="37" t="s">
        <v>21</v>
      </c>
      <c r="I25" s="37">
        <v>2</v>
      </c>
      <c r="J25" s="43"/>
    </row>
    <row r="26" spans="1:10" x14ac:dyDescent="0.3">
      <c r="A26" s="41">
        <v>24</v>
      </c>
      <c r="B26" s="37" t="s">
        <v>61</v>
      </c>
      <c r="C26" s="37" t="s">
        <v>39</v>
      </c>
      <c r="D26" s="37">
        <v>4</v>
      </c>
      <c r="E26" s="37">
        <v>2</v>
      </c>
      <c r="F26" s="37">
        <v>1</v>
      </c>
      <c r="G26" s="38">
        <v>37381</v>
      </c>
      <c r="H26" s="37" t="s">
        <v>62</v>
      </c>
      <c r="I26" s="37">
        <v>2</v>
      </c>
      <c r="J26" s="43"/>
    </row>
    <row r="27" spans="1:10" x14ac:dyDescent="0.3">
      <c r="A27" s="41">
        <v>25</v>
      </c>
      <c r="B27" s="37" t="s">
        <v>63</v>
      </c>
      <c r="C27" s="37" t="s">
        <v>39</v>
      </c>
      <c r="D27" s="37">
        <v>4</v>
      </c>
      <c r="E27" s="37">
        <v>2</v>
      </c>
      <c r="F27" s="37">
        <v>1</v>
      </c>
      <c r="G27" s="38">
        <v>36076</v>
      </c>
      <c r="H27" s="37" t="s">
        <v>64</v>
      </c>
      <c r="I27" s="37">
        <v>2</v>
      </c>
      <c r="J27" s="43"/>
    </row>
    <row r="28" spans="1:10" x14ac:dyDescent="0.3">
      <c r="A28" s="41">
        <v>26</v>
      </c>
      <c r="B28" s="37" t="s">
        <v>65</v>
      </c>
      <c r="C28" s="37" t="s">
        <v>39</v>
      </c>
      <c r="D28" s="37">
        <v>4</v>
      </c>
      <c r="E28" s="37">
        <v>2</v>
      </c>
      <c r="F28" s="37">
        <v>1</v>
      </c>
      <c r="G28" s="38">
        <v>35058</v>
      </c>
      <c r="H28" s="37" t="s">
        <v>66</v>
      </c>
      <c r="I28" s="37">
        <v>2</v>
      </c>
      <c r="J28" s="43"/>
    </row>
    <row r="29" spans="1:10" x14ac:dyDescent="0.3">
      <c r="A29" s="41">
        <v>27</v>
      </c>
      <c r="B29" s="37" t="s">
        <v>67</v>
      </c>
      <c r="C29" s="37" t="s">
        <v>34</v>
      </c>
      <c r="D29" s="37">
        <v>4</v>
      </c>
      <c r="E29" s="37">
        <v>2</v>
      </c>
      <c r="F29" s="37">
        <v>3</v>
      </c>
      <c r="G29" s="38">
        <v>34895</v>
      </c>
      <c r="H29" s="37" t="s">
        <v>27</v>
      </c>
      <c r="I29" s="37">
        <v>2</v>
      </c>
      <c r="J29" s="43" t="s">
        <v>68</v>
      </c>
    </row>
    <row r="30" spans="1:10" x14ac:dyDescent="0.3">
      <c r="A30" s="41">
        <v>28</v>
      </c>
      <c r="B30" s="37" t="s">
        <v>69</v>
      </c>
      <c r="C30" s="37" t="s">
        <v>39</v>
      </c>
      <c r="D30" s="37">
        <v>4</v>
      </c>
      <c r="E30" s="37">
        <v>2</v>
      </c>
      <c r="F30" s="37">
        <v>1</v>
      </c>
      <c r="G30" s="38">
        <v>33981</v>
      </c>
      <c r="H30" s="37" t="s">
        <v>70</v>
      </c>
      <c r="I30" s="37">
        <v>2</v>
      </c>
      <c r="J30" s="43"/>
    </row>
    <row r="31" spans="1:10" x14ac:dyDescent="0.3">
      <c r="A31" s="41">
        <v>29</v>
      </c>
      <c r="B31" s="37" t="s">
        <v>71</v>
      </c>
      <c r="C31" s="37" t="s">
        <v>39</v>
      </c>
      <c r="D31" s="37">
        <v>4</v>
      </c>
      <c r="E31" s="37">
        <v>2</v>
      </c>
      <c r="F31" s="37">
        <v>1</v>
      </c>
      <c r="G31" s="38">
        <v>33673</v>
      </c>
      <c r="H31" s="37" t="s">
        <v>72</v>
      </c>
      <c r="I31" s="37">
        <v>2</v>
      </c>
      <c r="J31" s="43"/>
    </row>
    <row r="32" spans="1:10" x14ac:dyDescent="0.3">
      <c r="A32" s="41">
        <v>30</v>
      </c>
      <c r="B32" s="37" t="s">
        <v>73</v>
      </c>
      <c r="C32" s="37" t="s">
        <v>34</v>
      </c>
      <c r="D32" s="37">
        <v>4</v>
      </c>
      <c r="E32" s="37">
        <v>2</v>
      </c>
      <c r="F32" s="37">
        <v>3</v>
      </c>
      <c r="G32" s="38">
        <v>32955</v>
      </c>
      <c r="H32" s="37" t="s">
        <v>74</v>
      </c>
      <c r="I32" s="37">
        <v>2</v>
      </c>
      <c r="J32" s="42"/>
    </row>
    <row r="33" spans="1:10" x14ac:dyDescent="0.3">
      <c r="A33" s="41">
        <v>31</v>
      </c>
      <c r="B33" s="37" t="s">
        <v>75</v>
      </c>
      <c r="C33" s="37" t="s">
        <v>39</v>
      </c>
      <c r="D33" s="37">
        <v>4</v>
      </c>
      <c r="E33" s="37">
        <v>2</v>
      </c>
      <c r="F33" s="37">
        <v>1</v>
      </c>
      <c r="G33" s="38">
        <v>32825</v>
      </c>
      <c r="H33" s="37" t="s">
        <v>76</v>
      </c>
      <c r="I33" s="37">
        <v>2</v>
      </c>
      <c r="J33" s="43"/>
    </row>
    <row r="34" spans="1:10" x14ac:dyDescent="0.3">
      <c r="A34" s="41">
        <v>32</v>
      </c>
      <c r="B34" s="37" t="s">
        <v>77</v>
      </c>
      <c r="C34" s="37" t="s">
        <v>34</v>
      </c>
      <c r="D34" s="37">
        <v>4</v>
      </c>
      <c r="E34" s="37">
        <v>2</v>
      </c>
      <c r="F34" s="37">
        <v>3</v>
      </c>
      <c r="G34" s="38">
        <v>32310</v>
      </c>
      <c r="H34" s="37" t="s">
        <v>64</v>
      </c>
      <c r="I34" s="37">
        <v>2</v>
      </c>
      <c r="J34" s="43"/>
    </row>
    <row r="35" spans="1:10" x14ac:dyDescent="0.3">
      <c r="A35" s="41">
        <v>33</v>
      </c>
      <c r="B35" s="37" t="s">
        <v>78</v>
      </c>
      <c r="C35" s="37" t="s">
        <v>39</v>
      </c>
      <c r="D35" s="37">
        <v>4</v>
      </c>
      <c r="E35" s="37">
        <v>2</v>
      </c>
      <c r="F35" s="37">
        <v>1</v>
      </c>
      <c r="G35" s="38">
        <v>32308</v>
      </c>
      <c r="H35" s="37" t="s">
        <v>79</v>
      </c>
      <c r="I35" s="37">
        <v>2</v>
      </c>
      <c r="J35" s="43"/>
    </row>
    <row r="36" spans="1:10" x14ac:dyDescent="0.3">
      <c r="A36" s="41">
        <v>34</v>
      </c>
      <c r="B36" s="37" t="s">
        <v>80</v>
      </c>
      <c r="C36" s="37" t="s">
        <v>39</v>
      </c>
      <c r="D36" s="37">
        <v>4</v>
      </c>
      <c r="E36" s="37">
        <v>2</v>
      </c>
      <c r="F36" s="37">
        <v>1</v>
      </c>
      <c r="G36" s="38">
        <v>32249</v>
      </c>
      <c r="H36" s="37" t="s">
        <v>81</v>
      </c>
      <c r="I36" s="37">
        <v>2</v>
      </c>
      <c r="J36" s="43"/>
    </row>
    <row r="37" spans="1:10" x14ac:dyDescent="0.3">
      <c r="A37" s="41">
        <v>35</v>
      </c>
      <c r="B37" s="37" t="s">
        <v>82</v>
      </c>
      <c r="C37" s="37" t="s">
        <v>39</v>
      </c>
      <c r="D37" s="37">
        <v>4</v>
      </c>
      <c r="E37" s="37">
        <v>2</v>
      </c>
      <c r="F37" s="37">
        <v>1</v>
      </c>
      <c r="G37" s="38">
        <v>32126</v>
      </c>
      <c r="H37" s="37" t="s">
        <v>83</v>
      </c>
      <c r="I37" s="37">
        <v>2</v>
      </c>
      <c r="J37" s="43"/>
    </row>
    <row r="38" spans="1:10" x14ac:dyDescent="0.3">
      <c r="A38" s="41">
        <v>36</v>
      </c>
      <c r="B38" s="37" t="s">
        <v>84</v>
      </c>
      <c r="C38" s="37" t="s">
        <v>34</v>
      </c>
      <c r="D38" s="37">
        <v>4</v>
      </c>
      <c r="E38" s="37">
        <v>2</v>
      </c>
      <c r="F38" s="37">
        <v>3</v>
      </c>
      <c r="G38" s="38">
        <v>31638</v>
      </c>
      <c r="H38" s="37" t="s">
        <v>85</v>
      </c>
      <c r="I38" s="37">
        <v>2</v>
      </c>
      <c r="J38" s="42"/>
    </row>
    <row r="39" spans="1:10" x14ac:dyDescent="0.3">
      <c r="A39" s="41">
        <v>37</v>
      </c>
      <c r="B39" s="37" t="s">
        <v>86</v>
      </c>
      <c r="C39" s="37" t="s">
        <v>39</v>
      </c>
      <c r="D39" s="37">
        <v>4</v>
      </c>
      <c r="E39" s="37">
        <v>2</v>
      </c>
      <c r="F39" s="37">
        <v>1</v>
      </c>
      <c r="G39" s="38">
        <v>31335</v>
      </c>
      <c r="H39" s="37" t="s">
        <v>87</v>
      </c>
      <c r="I39" s="37">
        <v>2</v>
      </c>
      <c r="J39" s="43"/>
    </row>
    <row r="40" spans="1:10" x14ac:dyDescent="0.3">
      <c r="A40" s="41">
        <v>38</v>
      </c>
      <c r="B40" s="37" t="s">
        <v>88</v>
      </c>
      <c r="C40" s="37" t="s">
        <v>34</v>
      </c>
      <c r="D40" s="37">
        <v>4</v>
      </c>
      <c r="E40" s="37">
        <v>1</v>
      </c>
      <c r="F40" s="37">
        <v>5</v>
      </c>
      <c r="G40" s="38">
        <v>31234</v>
      </c>
      <c r="H40" s="37">
        <v>4</v>
      </c>
      <c r="I40" s="37">
        <v>1</v>
      </c>
      <c r="J40" s="43" t="s">
        <v>89</v>
      </c>
    </row>
    <row r="41" spans="1:10" x14ac:dyDescent="0.3">
      <c r="A41" s="41">
        <v>39</v>
      </c>
      <c r="B41" s="37" t="s">
        <v>90</v>
      </c>
      <c r="C41" s="37" t="s">
        <v>39</v>
      </c>
      <c r="D41" s="37">
        <v>4</v>
      </c>
      <c r="E41" s="37">
        <v>2</v>
      </c>
      <c r="F41" s="37">
        <v>1</v>
      </c>
      <c r="G41" s="38">
        <v>30803</v>
      </c>
      <c r="H41" s="37" t="s">
        <v>50</v>
      </c>
      <c r="I41" s="37">
        <v>2</v>
      </c>
      <c r="J41" s="43"/>
    </row>
    <row r="42" spans="1:10" x14ac:dyDescent="0.3">
      <c r="A42" s="41">
        <v>40</v>
      </c>
      <c r="B42" s="37" t="s">
        <v>91</v>
      </c>
      <c r="C42" s="37" t="s">
        <v>34</v>
      </c>
      <c r="D42" s="37">
        <v>4</v>
      </c>
      <c r="E42" s="37">
        <v>2</v>
      </c>
      <c r="F42" s="37">
        <v>5</v>
      </c>
      <c r="G42" s="38">
        <v>30791</v>
      </c>
      <c r="H42" s="37" t="s">
        <v>92</v>
      </c>
      <c r="I42" s="37">
        <v>2</v>
      </c>
      <c r="J42" s="43" t="s">
        <v>93</v>
      </c>
    </row>
    <row r="43" spans="1:10" x14ac:dyDescent="0.3">
      <c r="A43" s="41">
        <v>41</v>
      </c>
      <c r="B43" s="37" t="s">
        <v>94</v>
      </c>
      <c r="C43" s="37" t="s">
        <v>34</v>
      </c>
      <c r="D43" s="37">
        <v>3</v>
      </c>
      <c r="E43" s="37">
        <v>2</v>
      </c>
      <c r="F43" s="37">
        <v>5</v>
      </c>
      <c r="G43" s="38">
        <v>29716</v>
      </c>
      <c r="H43" s="37" t="s">
        <v>95</v>
      </c>
      <c r="I43" s="37">
        <v>2</v>
      </c>
      <c r="J43" s="42" t="s">
        <v>96</v>
      </c>
    </row>
    <row r="44" spans="1:10" x14ac:dyDescent="0.3">
      <c r="A44" s="41">
        <v>42</v>
      </c>
      <c r="B44" s="37" t="s">
        <v>97</v>
      </c>
      <c r="C44" s="37" t="s">
        <v>98</v>
      </c>
      <c r="D44" s="37">
        <v>3</v>
      </c>
      <c r="E44" s="37">
        <v>1</v>
      </c>
      <c r="F44" s="37">
        <v>1</v>
      </c>
      <c r="G44" s="38">
        <v>29567</v>
      </c>
      <c r="H44" s="37">
        <v>3</v>
      </c>
      <c r="I44" s="37">
        <v>1</v>
      </c>
      <c r="J44" s="43"/>
    </row>
    <row r="45" spans="1:10" x14ac:dyDescent="0.3">
      <c r="A45" s="41">
        <v>43</v>
      </c>
      <c r="B45" s="37" t="s">
        <v>99</v>
      </c>
      <c r="C45" s="37" t="s">
        <v>39</v>
      </c>
      <c r="D45" s="37">
        <v>3</v>
      </c>
      <c r="E45" s="37">
        <v>2</v>
      </c>
      <c r="F45" s="37">
        <v>3</v>
      </c>
      <c r="G45" s="38">
        <v>28116</v>
      </c>
      <c r="H45" s="37" t="s">
        <v>56</v>
      </c>
      <c r="I45" s="37">
        <v>2</v>
      </c>
      <c r="J45" s="42"/>
    </row>
    <row r="46" spans="1:10" x14ac:dyDescent="0.3">
      <c r="A46" s="41">
        <v>44</v>
      </c>
      <c r="B46" s="37" t="s">
        <v>100</v>
      </c>
      <c r="C46" s="37" t="s">
        <v>98</v>
      </c>
      <c r="D46" s="37">
        <v>3</v>
      </c>
      <c r="E46" s="37">
        <v>2</v>
      </c>
      <c r="F46" s="37">
        <v>1</v>
      </c>
      <c r="G46" s="38">
        <v>27945</v>
      </c>
      <c r="H46" s="37" t="s">
        <v>52</v>
      </c>
      <c r="I46" s="37">
        <v>2</v>
      </c>
      <c r="J46" s="43"/>
    </row>
    <row r="47" spans="1:10" x14ac:dyDescent="0.3">
      <c r="A47" s="41">
        <v>45</v>
      </c>
      <c r="B47" s="37" t="s">
        <v>101</v>
      </c>
      <c r="C47" s="37" t="s">
        <v>98</v>
      </c>
      <c r="D47" s="37">
        <v>3</v>
      </c>
      <c r="E47" s="37">
        <v>1</v>
      </c>
      <c r="F47" s="37">
        <v>1</v>
      </c>
      <c r="G47" s="38">
        <v>27519</v>
      </c>
      <c r="H47" s="37">
        <v>3</v>
      </c>
      <c r="I47" s="37">
        <v>1</v>
      </c>
      <c r="J47" s="43"/>
    </row>
    <row r="48" spans="1:10" x14ac:dyDescent="0.3">
      <c r="A48" s="41">
        <v>46</v>
      </c>
      <c r="B48" s="37" t="s">
        <v>102</v>
      </c>
      <c r="C48" s="37" t="s">
        <v>98</v>
      </c>
      <c r="D48" s="37">
        <v>3</v>
      </c>
      <c r="E48" s="37">
        <v>2</v>
      </c>
      <c r="F48" s="37">
        <v>1</v>
      </c>
      <c r="G48" s="38">
        <v>27509</v>
      </c>
      <c r="H48" s="37" t="s">
        <v>103</v>
      </c>
      <c r="I48" s="37">
        <v>2</v>
      </c>
      <c r="J48" s="42"/>
    </row>
    <row r="49" spans="1:10" x14ac:dyDescent="0.3">
      <c r="A49" s="41">
        <v>47</v>
      </c>
      <c r="B49" s="37" t="s">
        <v>104</v>
      </c>
      <c r="C49" s="37" t="s">
        <v>98</v>
      </c>
      <c r="D49" s="37">
        <v>3</v>
      </c>
      <c r="E49" s="37">
        <v>2</v>
      </c>
      <c r="F49" s="37">
        <v>1</v>
      </c>
      <c r="G49" s="38">
        <v>27434</v>
      </c>
      <c r="H49" s="37" t="s">
        <v>105</v>
      </c>
      <c r="I49" s="37">
        <v>2</v>
      </c>
      <c r="J49" s="43"/>
    </row>
    <row r="50" spans="1:10" x14ac:dyDescent="0.3">
      <c r="A50" s="41">
        <v>48</v>
      </c>
      <c r="B50" s="37" t="s">
        <v>106</v>
      </c>
      <c r="C50" s="37" t="s">
        <v>98</v>
      </c>
      <c r="D50" s="37">
        <v>3</v>
      </c>
      <c r="E50" s="37">
        <v>2</v>
      </c>
      <c r="F50" s="37">
        <v>1</v>
      </c>
      <c r="G50" s="38">
        <v>27404</v>
      </c>
      <c r="H50" s="37" t="s">
        <v>107</v>
      </c>
      <c r="I50" s="37">
        <v>2</v>
      </c>
      <c r="J50" s="43"/>
    </row>
    <row r="51" spans="1:10" x14ac:dyDescent="0.3">
      <c r="A51" s="41">
        <v>49</v>
      </c>
      <c r="B51" s="37" t="s">
        <v>108</v>
      </c>
      <c r="C51" s="37" t="s">
        <v>98</v>
      </c>
      <c r="D51" s="37">
        <v>3</v>
      </c>
      <c r="E51" s="37">
        <v>2</v>
      </c>
      <c r="F51" s="37">
        <v>1</v>
      </c>
      <c r="G51" s="38">
        <v>27203</v>
      </c>
      <c r="H51" s="37" t="s">
        <v>109</v>
      </c>
      <c r="I51" s="37">
        <v>2</v>
      </c>
      <c r="J51" s="43"/>
    </row>
    <row r="52" spans="1:10" x14ac:dyDescent="0.3">
      <c r="A52" s="41">
        <v>50</v>
      </c>
      <c r="B52" s="37" t="s">
        <v>110</v>
      </c>
      <c r="C52" s="37" t="s">
        <v>98</v>
      </c>
      <c r="D52" s="37">
        <v>3</v>
      </c>
      <c r="E52" s="37">
        <v>2</v>
      </c>
      <c r="F52" s="37">
        <v>1</v>
      </c>
      <c r="G52" s="38">
        <v>27202</v>
      </c>
      <c r="H52" s="37" t="s">
        <v>111</v>
      </c>
      <c r="I52" s="37">
        <v>2</v>
      </c>
      <c r="J52" s="43"/>
    </row>
    <row r="53" spans="1:10" x14ac:dyDescent="0.3">
      <c r="A53" s="41">
        <v>51</v>
      </c>
      <c r="B53" s="37" t="s">
        <v>112</v>
      </c>
      <c r="C53" s="37" t="s">
        <v>98</v>
      </c>
      <c r="D53" s="37">
        <v>3</v>
      </c>
      <c r="E53" s="37">
        <v>1</v>
      </c>
      <c r="F53" s="37">
        <v>1</v>
      </c>
      <c r="G53" s="38">
        <v>26980</v>
      </c>
      <c r="H53" s="37">
        <v>7</v>
      </c>
      <c r="I53" s="37">
        <v>1</v>
      </c>
      <c r="J53" s="43"/>
    </row>
    <row r="54" spans="1:10" x14ac:dyDescent="0.3">
      <c r="A54" s="41">
        <v>52</v>
      </c>
      <c r="B54" s="37" t="s">
        <v>113</v>
      </c>
      <c r="C54" s="37" t="s">
        <v>98</v>
      </c>
      <c r="D54" s="37">
        <v>3</v>
      </c>
      <c r="E54" s="37">
        <v>1</v>
      </c>
      <c r="F54" s="37">
        <v>1</v>
      </c>
      <c r="G54" s="38">
        <v>26561</v>
      </c>
      <c r="H54" s="37">
        <v>1</v>
      </c>
      <c r="I54" s="37">
        <v>1</v>
      </c>
      <c r="J54" s="43"/>
    </row>
    <row r="55" spans="1:10" x14ac:dyDescent="0.3">
      <c r="A55" s="41">
        <v>53</v>
      </c>
      <c r="B55" s="37" t="s">
        <v>114</v>
      </c>
      <c r="C55" s="37" t="s">
        <v>39</v>
      </c>
      <c r="D55" s="37">
        <v>3</v>
      </c>
      <c r="E55" s="37">
        <v>2</v>
      </c>
      <c r="F55" s="37">
        <v>3</v>
      </c>
      <c r="G55" s="38">
        <v>26543</v>
      </c>
      <c r="H55" s="37" t="s">
        <v>115</v>
      </c>
      <c r="I55" s="37">
        <v>2</v>
      </c>
      <c r="J55" s="42"/>
    </row>
    <row r="56" spans="1:10" x14ac:dyDescent="0.3">
      <c r="A56" s="41">
        <v>54</v>
      </c>
      <c r="B56" s="37" t="s">
        <v>116</v>
      </c>
      <c r="C56" s="37" t="s">
        <v>98</v>
      </c>
      <c r="D56" s="37">
        <v>3</v>
      </c>
      <c r="E56" s="37">
        <v>1</v>
      </c>
      <c r="F56" s="37">
        <v>1</v>
      </c>
      <c r="G56" s="38">
        <v>26261</v>
      </c>
      <c r="H56" s="37">
        <v>5</v>
      </c>
      <c r="I56" s="37">
        <v>1</v>
      </c>
      <c r="J56" s="43"/>
    </row>
    <row r="57" spans="1:10" x14ac:dyDescent="0.3">
      <c r="A57" s="41">
        <v>55</v>
      </c>
      <c r="B57" s="37" t="s">
        <v>117</v>
      </c>
      <c r="C57" s="37" t="s">
        <v>34</v>
      </c>
      <c r="D57" s="37">
        <v>3</v>
      </c>
      <c r="E57" s="37">
        <v>2</v>
      </c>
      <c r="F57" s="37">
        <v>5</v>
      </c>
      <c r="G57" s="38">
        <v>25214</v>
      </c>
      <c r="H57" s="37" t="s">
        <v>52</v>
      </c>
      <c r="I57" s="37">
        <v>2</v>
      </c>
      <c r="J57" s="43"/>
    </row>
    <row r="58" spans="1:10" x14ac:dyDescent="0.3">
      <c r="A58" s="41">
        <v>56</v>
      </c>
      <c r="B58" s="37" t="s">
        <v>118</v>
      </c>
      <c r="C58" s="37" t="s">
        <v>98</v>
      </c>
      <c r="D58" s="37">
        <v>3</v>
      </c>
      <c r="E58" s="37">
        <v>2</v>
      </c>
      <c r="F58" s="37">
        <v>1</v>
      </c>
      <c r="G58" s="38">
        <v>24823</v>
      </c>
      <c r="H58" s="37" t="s">
        <v>119</v>
      </c>
      <c r="I58" s="37">
        <v>2</v>
      </c>
      <c r="J58" s="43"/>
    </row>
    <row r="59" spans="1:10" x14ac:dyDescent="0.3">
      <c r="A59" s="41">
        <v>57</v>
      </c>
      <c r="B59" s="37" t="s">
        <v>120</v>
      </c>
      <c r="C59" s="37" t="s">
        <v>39</v>
      </c>
      <c r="D59" s="37">
        <v>3</v>
      </c>
      <c r="E59" s="37">
        <v>2</v>
      </c>
      <c r="F59" s="37">
        <v>3</v>
      </c>
      <c r="G59" s="38">
        <v>24738</v>
      </c>
      <c r="H59" s="37" t="s">
        <v>87</v>
      </c>
      <c r="I59" s="37">
        <v>2</v>
      </c>
      <c r="J59" s="43"/>
    </row>
    <row r="60" spans="1:10" x14ac:dyDescent="0.3">
      <c r="A60" s="41">
        <v>58</v>
      </c>
      <c r="B60" s="37" t="s">
        <v>121</v>
      </c>
      <c r="C60" s="37" t="s">
        <v>98</v>
      </c>
      <c r="D60" s="37">
        <v>3</v>
      </c>
      <c r="E60" s="37">
        <v>2</v>
      </c>
      <c r="F60" s="37">
        <v>1</v>
      </c>
      <c r="G60" s="38">
        <v>24597</v>
      </c>
      <c r="H60" s="37" t="s">
        <v>122</v>
      </c>
      <c r="I60" s="37">
        <v>2</v>
      </c>
      <c r="J60" s="43"/>
    </row>
    <row r="61" spans="1:10" x14ac:dyDescent="0.3">
      <c r="A61" s="41">
        <v>59</v>
      </c>
      <c r="B61" s="37" t="s">
        <v>123</v>
      </c>
      <c r="C61" s="37" t="s">
        <v>98</v>
      </c>
      <c r="D61" s="37">
        <v>3</v>
      </c>
      <c r="E61" s="37">
        <v>2</v>
      </c>
      <c r="F61" s="37">
        <v>1</v>
      </c>
      <c r="G61" s="38">
        <v>24338</v>
      </c>
      <c r="H61" s="37" t="s">
        <v>103</v>
      </c>
      <c r="I61" s="37">
        <v>2</v>
      </c>
      <c r="J61" s="43"/>
    </row>
    <row r="62" spans="1:10" x14ac:dyDescent="0.3">
      <c r="A62" s="41">
        <v>60</v>
      </c>
      <c r="B62" s="37" t="s">
        <v>124</v>
      </c>
      <c r="C62" s="37" t="s">
        <v>39</v>
      </c>
      <c r="D62" s="37">
        <v>3</v>
      </c>
      <c r="E62" s="37">
        <v>2</v>
      </c>
      <c r="F62" s="37">
        <v>3</v>
      </c>
      <c r="G62" s="38">
        <v>23955</v>
      </c>
      <c r="H62" s="37" t="s">
        <v>92</v>
      </c>
      <c r="I62" s="37">
        <v>2</v>
      </c>
      <c r="J62" s="42"/>
    </row>
    <row r="63" spans="1:10" x14ac:dyDescent="0.3">
      <c r="A63" s="41">
        <v>61</v>
      </c>
      <c r="B63" s="37" t="s">
        <v>125</v>
      </c>
      <c r="C63" s="37" t="s">
        <v>34</v>
      </c>
      <c r="D63" s="37">
        <v>3</v>
      </c>
      <c r="E63" s="37">
        <v>1</v>
      </c>
      <c r="F63" s="37">
        <v>5</v>
      </c>
      <c r="G63" s="38">
        <v>23896</v>
      </c>
      <c r="H63" s="37">
        <v>2</v>
      </c>
      <c r="I63" s="37">
        <v>1</v>
      </c>
      <c r="J63" s="43" t="s">
        <v>126</v>
      </c>
    </row>
    <row r="64" spans="1:10" x14ac:dyDescent="0.3">
      <c r="A64" s="41">
        <v>62</v>
      </c>
      <c r="B64" s="37" t="s">
        <v>127</v>
      </c>
      <c r="C64" s="37" t="s">
        <v>98</v>
      </c>
      <c r="D64" s="37">
        <v>3</v>
      </c>
      <c r="E64" s="37">
        <v>2</v>
      </c>
      <c r="F64" s="37">
        <v>1</v>
      </c>
      <c r="G64" s="38">
        <v>23888</v>
      </c>
      <c r="H64" s="37" t="s">
        <v>128</v>
      </c>
      <c r="I64" s="37">
        <v>2</v>
      </c>
      <c r="J64" s="43"/>
    </row>
    <row r="65" spans="1:10" x14ac:dyDescent="0.3">
      <c r="A65" s="41">
        <v>63</v>
      </c>
      <c r="B65" s="37" t="s">
        <v>129</v>
      </c>
      <c r="C65" s="37" t="s">
        <v>98</v>
      </c>
      <c r="D65" s="37">
        <v>3</v>
      </c>
      <c r="E65" s="37">
        <v>2</v>
      </c>
      <c r="F65" s="37">
        <v>1</v>
      </c>
      <c r="G65" s="38">
        <v>23632</v>
      </c>
      <c r="H65" s="37" t="s">
        <v>109</v>
      </c>
      <c r="I65" s="37">
        <v>2</v>
      </c>
      <c r="J65" s="43"/>
    </row>
    <row r="66" spans="1:10" x14ac:dyDescent="0.3">
      <c r="A66" s="41">
        <v>64</v>
      </c>
      <c r="B66" s="37" t="s">
        <v>130</v>
      </c>
      <c r="C66" s="37" t="s">
        <v>34</v>
      </c>
      <c r="D66" s="37">
        <v>3</v>
      </c>
      <c r="E66" s="37">
        <v>3</v>
      </c>
      <c r="F66" s="37">
        <v>3</v>
      </c>
      <c r="G66" s="38">
        <v>23234</v>
      </c>
      <c r="H66" s="37" t="s">
        <v>131</v>
      </c>
      <c r="I66" s="37">
        <v>3</v>
      </c>
      <c r="J66" s="43"/>
    </row>
    <row r="67" spans="1:10" x14ac:dyDescent="0.3">
      <c r="A67" s="41">
        <v>65</v>
      </c>
      <c r="B67" s="37" t="s">
        <v>132</v>
      </c>
      <c r="C67" s="37" t="s">
        <v>39</v>
      </c>
      <c r="D67" s="37">
        <v>3</v>
      </c>
      <c r="E67" s="37">
        <v>3</v>
      </c>
      <c r="F67" s="37">
        <v>1</v>
      </c>
      <c r="G67" s="38">
        <v>22911</v>
      </c>
      <c r="H67" s="37" t="s">
        <v>133</v>
      </c>
      <c r="I67" s="37">
        <v>3</v>
      </c>
      <c r="J67" s="43"/>
    </row>
    <row r="68" spans="1:10" x14ac:dyDescent="0.3">
      <c r="A68" s="41">
        <v>66</v>
      </c>
      <c r="B68" s="37" t="s">
        <v>134</v>
      </c>
      <c r="C68" s="37" t="s">
        <v>39</v>
      </c>
      <c r="D68" s="37">
        <v>3</v>
      </c>
      <c r="E68" s="37">
        <v>2</v>
      </c>
      <c r="F68" s="37">
        <v>3</v>
      </c>
      <c r="G68" s="38">
        <v>22366</v>
      </c>
      <c r="H68" s="37" t="s">
        <v>135</v>
      </c>
      <c r="I68" s="37">
        <v>2</v>
      </c>
      <c r="J68" s="42"/>
    </row>
    <row r="69" spans="1:10" x14ac:dyDescent="0.3">
      <c r="A69" s="41">
        <v>67</v>
      </c>
      <c r="B69" s="37" t="s">
        <v>136</v>
      </c>
      <c r="C69" s="37" t="s">
        <v>98</v>
      </c>
      <c r="D69" s="37">
        <v>3</v>
      </c>
      <c r="E69" s="37">
        <v>2</v>
      </c>
      <c r="F69" s="37">
        <v>1</v>
      </c>
      <c r="G69" s="38">
        <v>22199</v>
      </c>
      <c r="H69" s="37" t="s">
        <v>66</v>
      </c>
      <c r="I69" s="37">
        <v>2</v>
      </c>
      <c r="J69" s="43"/>
    </row>
    <row r="70" spans="1:10" x14ac:dyDescent="0.3">
      <c r="A70" s="41">
        <v>68</v>
      </c>
      <c r="B70" s="37" t="s">
        <v>137</v>
      </c>
      <c r="C70" s="37" t="s">
        <v>98</v>
      </c>
      <c r="D70" s="37">
        <v>3</v>
      </c>
      <c r="E70" s="37">
        <v>2</v>
      </c>
      <c r="F70" s="37">
        <v>1</v>
      </c>
      <c r="G70" s="38">
        <v>21781</v>
      </c>
      <c r="H70" s="37" t="s">
        <v>138</v>
      </c>
      <c r="I70" s="37">
        <v>2</v>
      </c>
      <c r="J70" s="43"/>
    </row>
    <row r="71" spans="1:10" x14ac:dyDescent="0.3">
      <c r="A71" s="41">
        <v>69</v>
      </c>
      <c r="B71" s="37" t="s">
        <v>139</v>
      </c>
      <c r="C71" s="37" t="s">
        <v>98</v>
      </c>
      <c r="D71" s="37">
        <v>3</v>
      </c>
      <c r="E71" s="37">
        <v>2</v>
      </c>
      <c r="F71" s="37">
        <v>1</v>
      </c>
      <c r="G71" s="38">
        <v>21438</v>
      </c>
      <c r="H71" s="37" t="s">
        <v>140</v>
      </c>
      <c r="I71" s="37">
        <v>2</v>
      </c>
      <c r="J71" s="43"/>
    </row>
    <row r="72" spans="1:10" x14ac:dyDescent="0.3">
      <c r="A72" s="41">
        <v>70</v>
      </c>
      <c r="B72" s="37" t="s">
        <v>141</v>
      </c>
      <c r="C72" s="37" t="s">
        <v>98</v>
      </c>
      <c r="D72" s="37">
        <v>3</v>
      </c>
      <c r="E72" s="37">
        <v>2</v>
      </c>
      <c r="F72" s="37">
        <v>1</v>
      </c>
      <c r="G72" s="38">
        <v>21354</v>
      </c>
      <c r="H72" s="37" t="s">
        <v>95</v>
      </c>
      <c r="I72" s="37">
        <v>2</v>
      </c>
      <c r="J72" s="43"/>
    </row>
    <row r="73" spans="1:10" x14ac:dyDescent="0.3">
      <c r="A73" s="41">
        <v>71</v>
      </c>
      <c r="B73" s="37" t="s">
        <v>142</v>
      </c>
      <c r="C73" s="37" t="s">
        <v>39</v>
      </c>
      <c r="D73" s="37">
        <v>3</v>
      </c>
      <c r="E73" s="37">
        <v>2</v>
      </c>
      <c r="F73" s="37">
        <v>3</v>
      </c>
      <c r="G73" s="38">
        <v>20796</v>
      </c>
      <c r="H73" s="37" t="s">
        <v>138</v>
      </c>
      <c r="I73" s="37">
        <v>2</v>
      </c>
      <c r="J73" s="43"/>
    </row>
    <row r="74" spans="1:10" x14ac:dyDescent="0.3">
      <c r="A74" s="41">
        <v>72</v>
      </c>
      <c r="B74" s="37" t="s">
        <v>143</v>
      </c>
      <c r="C74" s="37" t="s">
        <v>98</v>
      </c>
      <c r="D74" s="37">
        <v>3</v>
      </c>
      <c r="E74" s="37">
        <v>2</v>
      </c>
      <c r="F74" s="37">
        <v>1</v>
      </c>
      <c r="G74" s="38">
        <v>20432</v>
      </c>
      <c r="H74" s="37" t="s">
        <v>144</v>
      </c>
      <c r="I74" s="37">
        <v>2</v>
      </c>
      <c r="J74" s="43"/>
    </row>
    <row r="75" spans="1:10" x14ac:dyDescent="0.3">
      <c r="A75" s="41">
        <v>73</v>
      </c>
      <c r="B75" s="37" t="s">
        <v>145</v>
      </c>
      <c r="C75" s="37" t="s">
        <v>98</v>
      </c>
      <c r="D75" s="37">
        <v>3</v>
      </c>
      <c r="E75" s="37">
        <v>2</v>
      </c>
      <c r="F75" s="37">
        <v>1</v>
      </c>
      <c r="G75" s="38">
        <v>20338</v>
      </c>
      <c r="H75" s="37" t="s">
        <v>146</v>
      </c>
      <c r="I75" s="37">
        <v>2</v>
      </c>
      <c r="J75" s="43"/>
    </row>
    <row r="76" spans="1:10" x14ac:dyDescent="0.3">
      <c r="A76" s="41">
        <v>74</v>
      </c>
      <c r="B76" s="37" t="s">
        <v>147</v>
      </c>
      <c r="C76" s="37" t="s">
        <v>98</v>
      </c>
      <c r="D76" s="37">
        <v>3</v>
      </c>
      <c r="E76" s="37">
        <v>2</v>
      </c>
      <c r="F76" s="37">
        <v>1</v>
      </c>
      <c r="G76" s="38">
        <v>20337</v>
      </c>
      <c r="H76" s="37" t="s">
        <v>138</v>
      </c>
      <c r="I76" s="37">
        <v>2</v>
      </c>
      <c r="J76" s="43"/>
    </row>
    <row r="77" spans="1:10" x14ac:dyDescent="0.3">
      <c r="A77" s="41">
        <v>75</v>
      </c>
      <c r="B77" s="37" t="s">
        <v>148</v>
      </c>
      <c r="C77" s="37" t="s">
        <v>98</v>
      </c>
      <c r="D77" s="37">
        <v>2</v>
      </c>
      <c r="E77" s="37">
        <v>2</v>
      </c>
      <c r="F77" s="37">
        <v>1</v>
      </c>
      <c r="G77" s="38">
        <v>19352</v>
      </c>
      <c r="H77" s="37" t="s">
        <v>140</v>
      </c>
      <c r="I77" s="37">
        <v>2</v>
      </c>
      <c r="J77" s="42"/>
    </row>
    <row r="78" spans="1:10" x14ac:dyDescent="0.3">
      <c r="A78" s="41">
        <v>76</v>
      </c>
      <c r="B78" s="37" t="s">
        <v>149</v>
      </c>
      <c r="C78" s="37" t="s">
        <v>98</v>
      </c>
      <c r="D78" s="37">
        <v>2</v>
      </c>
      <c r="E78" s="37">
        <v>2</v>
      </c>
      <c r="F78" s="37">
        <v>1</v>
      </c>
      <c r="G78" s="38">
        <v>18027</v>
      </c>
      <c r="H78" s="37" t="s">
        <v>150</v>
      </c>
      <c r="I78" s="37">
        <v>2</v>
      </c>
      <c r="J78" s="43"/>
    </row>
    <row r="79" spans="1:10" x14ac:dyDescent="0.3">
      <c r="A79" s="41">
        <v>77</v>
      </c>
      <c r="B79" s="37" t="s">
        <v>151</v>
      </c>
      <c r="C79" s="37" t="s">
        <v>98</v>
      </c>
      <c r="D79" s="37">
        <v>2</v>
      </c>
      <c r="E79" s="37">
        <v>2</v>
      </c>
      <c r="F79" s="37">
        <v>1</v>
      </c>
      <c r="G79" s="38">
        <v>18016</v>
      </c>
      <c r="H79" s="37" t="s">
        <v>103</v>
      </c>
      <c r="I79" s="37">
        <v>2</v>
      </c>
      <c r="J79" s="43"/>
    </row>
    <row r="80" spans="1:10" x14ac:dyDescent="0.3">
      <c r="A80" s="41">
        <v>78</v>
      </c>
      <c r="B80" s="37" t="s">
        <v>152</v>
      </c>
      <c r="C80" s="37" t="s">
        <v>98</v>
      </c>
      <c r="D80" s="37">
        <v>2</v>
      </c>
      <c r="E80" s="37">
        <v>1</v>
      </c>
      <c r="F80" s="37">
        <v>3</v>
      </c>
      <c r="G80" s="38">
        <v>17779</v>
      </c>
      <c r="H80" s="37">
        <v>1</v>
      </c>
      <c r="I80" s="37">
        <v>1</v>
      </c>
      <c r="J80" s="43" t="s">
        <v>153</v>
      </c>
    </row>
    <row r="81" spans="1:10" x14ac:dyDescent="0.3">
      <c r="A81" s="41">
        <v>79</v>
      </c>
      <c r="B81" s="37" t="s">
        <v>154</v>
      </c>
      <c r="C81" s="37" t="s">
        <v>39</v>
      </c>
      <c r="D81" s="37">
        <v>2</v>
      </c>
      <c r="E81" s="37">
        <v>1</v>
      </c>
      <c r="F81" s="37">
        <v>5</v>
      </c>
      <c r="G81" s="38">
        <v>17587</v>
      </c>
      <c r="H81" s="37">
        <v>1</v>
      </c>
      <c r="I81" s="37">
        <v>1</v>
      </c>
      <c r="J81" s="43" t="s">
        <v>155</v>
      </c>
    </row>
    <row r="82" spans="1:10" x14ac:dyDescent="0.3">
      <c r="A82" s="41">
        <v>80</v>
      </c>
      <c r="B82" s="37" t="s">
        <v>156</v>
      </c>
      <c r="C82" s="37" t="s">
        <v>98</v>
      </c>
      <c r="D82" s="37">
        <v>2</v>
      </c>
      <c r="E82" s="37">
        <v>2</v>
      </c>
      <c r="F82" s="37">
        <v>1</v>
      </c>
      <c r="G82" s="38">
        <v>17032</v>
      </c>
      <c r="H82" s="37" t="s">
        <v>157</v>
      </c>
      <c r="I82" s="37">
        <v>2</v>
      </c>
      <c r="J82" s="43"/>
    </row>
    <row r="83" spans="1:10" x14ac:dyDescent="0.3">
      <c r="A83" s="41">
        <v>81</v>
      </c>
      <c r="B83" s="37" t="s">
        <v>158</v>
      </c>
      <c r="C83" s="37" t="s">
        <v>98</v>
      </c>
      <c r="D83" s="37">
        <v>2</v>
      </c>
      <c r="E83" s="37">
        <v>2</v>
      </c>
      <c r="F83" s="37">
        <v>1</v>
      </c>
      <c r="G83" s="38">
        <v>16418</v>
      </c>
      <c r="H83" s="37" t="s">
        <v>159</v>
      </c>
      <c r="I83" s="37">
        <v>2</v>
      </c>
      <c r="J83" s="43"/>
    </row>
    <row r="84" spans="1:10" x14ac:dyDescent="0.3">
      <c r="A84" s="41">
        <v>82</v>
      </c>
      <c r="B84" s="37" t="s">
        <v>160</v>
      </c>
      <c r="C84" s="37" t="s">
        <v>39</v>
      </c>
      <c r="D84" s="37">
        <v>2</v>
      </c>
      <c r="E84" s="37">
        <v>1</v>
      </c>
      <c r="F84" s="37">
        <v>5</v>
      </c>
      <c r="G84" s="38">
        <v>16364</v>
      </c>
      <c r="H84" s="37">
        <v>4</v>
      </c>
      <c r="I84" s="37">
        <v>1</v>
      </c>
      <c r="J84" s="43" t="s">
        <v>161</v>
      </c>
    </row>
    <row r="85" spans="1:10" x14ac:dyDescent="0.3">
      <c r="A85" s="41">
        <v>83</v>
      </c>
      <c r="B85" s="37" t="s">
        <v>162</v>
      </c>
      <c r="C85" s="37" t="s">
        <v>98</v>
      </c>
      <c r="D85" s="37">
        <v>2</v>
      </c>
      <c r="E85" s="37">
        <v>2</v>
      </c>
      <c r="F85" s="37">
        <v>1</v>
      </c>
      <c r="G85" s="38">
        <v>16332</v>
      </c>
      <c r="H85" s="37" t="s">
        <v>163</v>
      </c>
      <c r="I85" s="37">
        <v>2</v>
      </c>
      <c r="J85" s="43"/>
    </row>
    <row r="86" spans="1:10" x14ac:dyDescent="0.3">
      <c r="A86" s="41">
        <v>84</v>
      </c>
      <c r="B86" s="37" t="s">
        <v>164</v>
      </c>
      <c r="C86" s="37" t="s">
        <v>98</v>
      </c>
      <c r="D86" s="37">
        <v>2</v>
      </c>
      <c r="E86" s="37">
        <v>2</v>
      </c>
      <c r="F86" s="37">
        <v>1</v>
      </c>
      <c r="G86" s="38">
        <v>15406</v>
      </c>
      <c r="H86" s="37" t="s">
        <v>165</v>
      </c>
      <c r="I86" s="37">
        <v>2</v>
      </c>
      <c r="J86" s="43"/>
    </row>
    <row r="87" spans="1:10" x14ac:dyDescent="0.3">
      <c r="A87" s="41">
        <v>85</v>
      </c>
      <c r="B87" s="37" t="s">
        <v>166</v>
      </c>
      <c r="C87" s="37" t="s">
        <v>39</v>
      </c>
      <c r="D87" s="37">
        <v>2</v>
      </c>
      <c r="E87" s="37">
        <v>2</v>
      </c>
      <c r="F87" s="37">
        <v>3</v>
      </c>
      <c r="G87" s="38">
        <v>14716</v>
      </c>
      <c r="H87" s="37" t="s">
        <v>167</v>
      </c>
      <c r="I87" s="37">
        <v>2</v>
      </c>
      <c r="J87" s="42"/>
    </row>
    <row r="88" spans="1:10" x14ac:dyDescent="0.3">
      <c r="A88" s="41">
        <v>86</v>
      </c>
      <c r="B88" s="37" t="s">
        <v>168</v>
      </c>
      <c r="C88" s="37" t="s">
        <v>98</v>
      </c>
      <c r="D88" s="37">
        <v>2</v>
      </c>
      <c r="E88" s="37">
        <v>2</v>
      </c>
      <c r="F88" s="37">
        <v>1</v>
      </c>
      <c r="G88" s="38">
        <v>14394</v>
      </c>
      <c r="H88" s="37" t="s">
        <v>169</v>
      </c>
      <c r="I88" s="37">
        <v>2</v>
      </c>
      <c r="J88" s="42"/>
    </row>
    <row r="89" spans="1:10" x14ac:dyDescent="0.3">
      <c r="A89" s="41">
        <v>87</v>
      </c>
      <c r="B89" s="37" t="s">
        <v>170</v>
      </c>
      <c r="C89" s="37" t="s">
        <v>98</v>
      </c>
      <c r="D89" s="37">
        <v>2</v>
      </c>
      <c r="E89" s="37">
        <v>2</v>
      </c>
      <c r="F89" s="37">
        <v>1</v>
      </c>
      <c r="G89" s="38">
        <v>13990</v>
      </c>
      <c r="H89" s="37" t="s">
        <v>171</v>
      </c>
      <c r="I89" s="37">
        <v>2</v>
      </c>
      <c r="J89" s="43"/>
    </row>
    <row r="90" spans="1:10" x14ac:dyDescent="0.3">
      <c r="A90" s="41">
        <v>88</v>
      </c>
      <c r="B90" s="37" t="s">
        <v>172</v>
      </c>
      <c r="C90" s="37" t="s">
        <v>98</v>
      </c>
      <c r="D90" s="37">
        <v>2</v>
      </c>
      <c r="E90" s="37">
        <v>2</v>
      </c>
      <c r="F90" s="37">
        <v>1</v>
      </c>
      <c r="G90" s="38">
        <v>13981</v>
      </c>
      <c r="H90" s="37" t="s">
        <v>173</v>
      </c>
      <c r="I90" s="37">
        <v>2</v>
      </c>
      <c r="J90" s="43"/>
    </row>
    <row r="91" spans="1:10" x14ac:dyDescent="0.3">
      <c r="A91" s="41">
        <v>89</v>
      </c>
      <c r="B91" s="37" t="s">
        <v>174</v>
      </c>
      <c r="C91" s="37" t="s">
        <v>98</v>
      </c>
      <c r="D91" s="37">
        <v>2</v>
      </c>
      <c r="E91" s="37">
        <v>3</v>
      </c>
      <c r="F91" s="37">
        <v>1</v>
      </c>
      <c r="G91" s="38">
        <v>12742</v>
      </c>
      <c r="H91" s="37" t="s">
        <v>175</v>
      </c>
      <c r="I91" s="37">
        <v>3</v>
      </c>
      <c r="J91" s="43"/>
    </row>
    <row r="92" spans="1:10" x14ac:dyDescent="0.3">
      <c r="A92" s="41">
        <v>90</v>
      </c>
      <c r="B92" s="37" t="s">
        <v>176</v>
      </c>
      <c r="C92" s="37" t="s">
        <v>98</v>
      </c>
      <c r="D92" s="37">
        <v>2</v>
      </c>
      <c r="E92" s="37">
        <v>1</v>
      </c>
      <c r="F92" s="37">
        <v>3</v>
      </c>
      <c r="G92" s="38">
        <v>12359</v>
      </c>
      <c r="H92" s="37">
        <v>2</v>
      </c>
      <c r="I92" s="37">
        <v>1</v>
      </c>
      <c r="J92" s="43"/>
    </row>
    <row r="93" spans="1:10" x14ac:dyDescent="0.3">
      <c r="A93" s="41">
        <v>91</v>
      </c>
      <c r="B93" s="37" t="s">
        <v>177</v>
      </c>
      <c r="C93" s="37" t="s">
        <v>39</v>
      </c>
      <c r="D93" s="37">
        <v>1</v>
      </c>
      <c r="E93" s="37">
        <v>1</v>
      </c>
      <c r="F93" s="37">
        <v>5</v>
      </c>
      <c r="G93" s="38">
        <v>8064</v>
      </c>
      <c r="H93" s="37">
        <v>2</v>
      </c>
      <c r="I93" s="37">
        <v>1</v>
      </c>
      <c r="J93" s="43"/>
    </row>
    <row r="94" spans="1:10" x14ac:dyDescent="0.3">
      <c r="A94" s="41">
        <v>92</v>
      </c>
      <c r="B94" s="37" t="s">
        <v>178</v>
      </c>
      <c r="C94" s="37" t="s">
        <v>39</v>
      </c>
      <c r="D94" s="37">
        <v>1</v>
      </c>
      <c r="E94" s="37">
        <v>1</v>
      </c>
      <c r="F94" s="37">
        <v>5</v>
      </c>
      <c r="G94" s="38">
        <v>6279</v>
      </c>
      <c r="H94" s="37">
        <v>2</v>
      </c>
      <c r="I94" s="37">
        <v>1</v>
      </c>
      <c r="J94" s="43"/>
    </row>
    <row r="95" spans="1:10" x14ac:dyDescent="0.3">
      <c r="A95" s="41">
        <v>93</v>
      </c>
      <c r="B95" s="37" t="s">
        <v>179</v>
      </c>
      <c r="C95" s="37" t="s">
        <v>98</v>
      </c>
      <c r="D95" s="37">
        <v>3</v>
      </c>
      <c r="E95" s="37">
        <v>1</v>
      </c>
      <c r="F95" s="37">
        <v>1</v>
      </c>
      <c r="G95" s="38">
        <v>20857</v>
      </c>
      <c r="H95" s="37" t="s">
        <v>180</v>
      </c>
      <c r="I95" s="37">
        <v>1</v>
      </c>
      <c r="J95" s="43"/>
    </row>
    <row r="96" spans="1:10" x14ac:dyDescent="0.3">
      <c r="A96" s="41">
        <v>94</v>
      </c>
      <c r="B96" s="37" t="s">
        <v>181</v>
      </c>
      <c r="C96" s="37" t="s">
        <v>98</v>
      </c>
      <c r="D96" s="37">
        <v>3</v>
      </c>
      <c r="E96" s="37">
        <v>1</v>
      </c>
      <c r="F96" s="37">
        <v>1</v>
      </c>
      <c r="G96" s="38">
        <v>20696</v>
      </c>
      <c r="H96" s="37" t="s">
        <v>182</v>
      </c>
      <c r="I96" s="37">
        <v>1</v>
      </c>
      <c r="J96" s="43"/>
    </row>
    <row r="97" spans="1:10" x14ac:dyDescent="0.3">
      <c r="A97" s="41">
        <v>95</v>
      </c>
      <c r="B97" s="37" t="s">
        <v>183</v>
      </c>
      <c r="C97" s="37" t="s">
        <v>98</v>
      </c>
      <c r="D97" s="37">
        <v>3</v>
      </c>
      <c r="E97" s="37">
        <v>1</v>
      </c>
      <c r="F97" s="37">
        <v>1</v>
      </c>
      <c r="G97" s="38">
        <v>20197</v>
      </c>
      <c r="H97" s="37">
        <v>5</v>
      </c>
      <c r="I97" s="37">
        <v>1</v>
      </c>
      <c r="J97" s="43"/>
    </row>
    <row r="98" spans="1:10" x14ac:dyDescent="0.3">
      <c r="A98" s="41">
        <v>96</v>
      </c>
      <c r="B98" s="37" t="s">
        <v>184</v>
      </c>
      <c r="C98" s="37" t="s">
        <v>98</v>
      </c>
      <c r="D98" s="37">
        <v>3</v>
      </c>
      <c r="E98" s="37">
        <v>1</v>
      </c>
      <c r="F98" s="37">
        <v>1</v>
      </c>
      <c r="G98" s="38">
        <v>20101</v>
      </c>
      <c r="H98" s="37" t="s">
        <v>185</v>
      </c>
      <c r="I98" s="37">
        <v>1</v>
      </c>
      <c r="J98" s="43"/>
    </row>
    <row r="99" spans="1:10" x14ac:dyDescent="0.3">
      <c r="A99" s="41">
        <v>97</v>
      </c>
      <c r="B99" s="37" t="s">
        <v>186</v>
      </c>
      <c r="C99" s="37" t="s">
        <v>187</v>
      </c>
      <c r="D99" s="37">
        <v>2</v>
      </c>
      <c r="E99" s="37">
        <v>1</v>
      </c>
      <c r="F99" s="37">
        <v>1</v>
      </c>
      <c r="G99" s="38">
        <v>19837</v>
      </c>
      <c r="H99" s="37">
        <v>6</v>
      </c>
      <c r="I99" s="37">
        <v>1</v>
      </c>
      <c r="J99" s="43"/>
    </row>
    <row r="100" spans="1:10" x14ac:dyDescent="0.3">
      <c r="A100" s="41">
        <v>98</v>
      </c>
      <c r="B100" s="37" t="s">
        <v>188</v>
      </c>
      <c r="C100" s="37" t="s">
        <v>187</v>
      </c>
      <c r="D100" s="37">
        <v>2</v>
      </c>
      <c r="E100" s="37">
        <v>1</v>
      </c>
      <c r="F100" s="37">
        <v>1</v>
      </c>
      <c r="G100" s="38">
        <v>19091</v>
      </c>
      <c r="H100" s="37">
        <v>5</v>
      </c>
      <c r="I100" s="37">
        <v>1</v>
      </c>
      <c r="J100" s="43" t="s">
        <v>189</v>
      </c>
    </row>
    <row r="101" spans="1:10" x14ac:dyDescent="0.3">
      <c r="A101" s="41">
        <v>99</v>
      </c>
      <c r="B101" s="37" t="s">
        <v>190</v>
      </c>
      <c r="C101" s="37" t="s">
        <v>187</v>
      </c>
      <c r="D101" s="37">
        <v>2</v>
      </c>
      <c r="E101" s="37">
        <v>1</v>
      </c>
      <c r="F101" s="37">
        <v>1</v>
      </c>
      <c r="G101" s="38">
        <v>18899</v>
      </c>
      <c r="H101" s="37" t="s">
        <v>180</v>
      </c>
      <c r="I101" s="37">
        <v>1</v>
      </c>
      <c r="J101" s="43"/>
    </row>
    <row r="102" spans="1:10" x14ac:dyDescent="0.3">
      <c r="A102" s="41">
        <v>100</v>
      </c>
      <c r="B102" s="37" t="s">
        <v>191</v>
      </c>
      <c r="C102" s="37" t="s">
        <v>187</v>
      </c>
      <c r="D102" s="37">
        <v>2</v>
      </c>
      <c r="E102" s="37">
        <v>1</v>
      </c>
      <c r="F102" s="37">
        <v>1</v>
      </c>
      <c r="G102" s="38">
        <v>18471</v>
      </c>
      <c r="H102" s="37">
        <v>9</v>
      </c>
      <c r="I102" s="37">
        <v>1</v>
      </c>
      <c r="J102" s="43"/>
    </row>
    <row r="103" spans="1:10" x14ac:dyDescent="0.3">
      <c r="A103" s="41">
        <v>101</v>
      </c>
      <c r="B103" s="37" t="s">
        <v>192</v>
      </c>
      <c r="C103" s="37" t="s">
        <v>187</v>
      </c>
      <c r="D103" s="37">
        <v>2</v>
      </c>
      <c r="E103" s="37">
        <v>1</v>
      </c>
      <c r="F103" s="37">
        <v>1</v>
      </c>
      <c r="G103" s="38">
        <v>18201</v>
      </c>
      <c r="H103" s="37">
        <v>7</v>
      </c>
      <c r="I103" s="37">
        <v>1</v>
      </c>
      <c r="J103" s="43"/>
    </row>
    <row r="104" spans="1:10" x14ac:dyDescent="0.3">
      <c r="A104" s="41">
        <v>102</v>
      </c>
      <c r="B104" s="37" t="s">
        <v>193</v>
      </c>
      <c r="C104" s="37" t="s">
        <v>187</v>
      </c>
      <c r="D104" s="37">
        <v>2</v>
      </c>
      <c r="E104" s="37">
        <v>1</v>
      </c>
      <c r="F104" s="37">
        <v>1</v>
      </c>
      <c r="G104" s="38">
        <v>17846</v>
      </c>
      <c r="H104" s="37" t="s">
        <v>180</v>
      </c>
      <c r="I104" s="37">
        <v>1</v>
      </c>
      <c r="J104" s="43"/>
    </row>
    <row r="105" spans="1:10" x14ac:dyDescent="0.3">
      <c r="A105" s="41">
        <v>103</v>
      </c>
      <c r="B105" s="37" t="s">
        <v>194</v>
      </c>
      <c r="C105" s="37" t="s">
        <v>187</v>
      </c>
      <c r="D105" s="37">
        <v>2</v>
      </c>
      <c r="E105" s="37">
        <v>1</v>
      </c>
      <c r="F105" s="37">
        <v>1</v>
      </c>
      <c r="G105" s="38">
        <v>17422</v>
      </c>
      <c r="H105" s="37">
        <v>3</v>
      </c>
      <c r="I105" s="37">
        <v>1</v>
      </c>
      <c r="J105" s="43"/>
    </row>
    <row r="106" spans="1:10" x14ac:dyDescent="0.3">
      <c r="A106" s="41">
        <v>104</v>
      </c>
      <c r="B106" s="37" t="s">
        <v>195</v>
      </c>
      <c r="C106" s="37" t="s">
        <v>187</v>
      </c>
      <c r="D106" s="37">
        <v>2</v>
      </c>
      <c r="E106" s="37">
        <v>1</v>
      </c>
      <c r="F106" s="37">
        <v>1</v>
      </c>
      <c r="G106" s="38">
        <v>17345</v>
      </c>
      <c r="H106" s="37">
        <v>5</v>
      </c>
      <c r="I106" s="37">
        <v>1</v>
      </c>
      <c r="J106" s="43"/>
    </row>
    <row r="107" spans="1:10" x14ac:dyDescent="0.3">
      <c r="A107" s="41">
        <v>105</v>
      </c>
      <c r="B107" s="37" t="s">
        <v>196</v>
      </c>
      <c r="C107" s="37" t="s">
        <v>187</v>
      </c>
      <c r="D107" s="37">
        <v>2</v>
      </c>
      <c r="E107" s="37">
        <v>1</v>
      </c>
      <c r="F107" s="37">
        <v>1</v>
      </c>
      <c r="G107" s="38">
        <v>17254</v>
      </c>
      <c r="H107" s="37">
        <v>5</v>
      </c>
      <c r="I107" s="37">
        <v>1</v>
      </c>
      <c r="J107" s="43"/>
    </row>
    <row r="108" spans="1:10" x14ac:dyDescent="0.3">
      <c r="A108" s="41">
        <v>106</v>
      </c>
      <c r="B108" s="37" t="s">
        <v>197</v>
      </c>
      <c r="C108" s="37" t="s">
        <v>187</v>
      </c>
      <c r="D108" s="37">
        <v>2</v>
      </c>
      <c r="E108" s="37">
        <v>1</v>
      </c>
      <c r="F108" s="37">
        <v>1</v>
      </c>
      <c r="G108" s="38">
        <v>17090</v>
      </c>
      <c r="H108" s="37" t="s">
        <v>180</v>
      </c>
      <c r="I108" s="37">
        <v>1</v>
      </c>
      <c r="J108" s="43"/>
    </row>
    <row r="109" spans="1:10" x14ac:dyDescent="0.3">
      <c r="A109" s="41">
        <v>107</v>
      </c>
      <c r="B109" s="37" t="s">
        <v>198</v>
      </c>
      <c r="C109" s="37" t="s">
        <v>187</v>
      </c>
      <c r="D109" s="37">
        <v>2</v>
      </c>
      <c r="E109" s="37">
        <v>1</v>
      </c>
      <c r="F109" s="37">
        <v>1</v>
      </c>
      <c r="G109" s="38">
        <v>17087</v>
      </c>
      <c r="H109" s="37">
        <v>3</v>
      </c>
      <c r="I109" s="37">
        <v>1</v>
      </c>
      <c r="J109" s="43"/>
    </row>
    <row r="110" spans="1:10" x14ac:dyDescent="0.3">
      <c r="A110" s="41">
        <v>108</v>
      </c>
      <c r="B110" s="37" t="s">
        <v>199</v>
      </c>
      <c r="C110" s="37" t="s">
        <v>187</v>
      </c>
      <c r="D110" s="37">
        <v>2</v>
      </c>
      <c r="E110" s="37">
        <v>1</v>
      </c>
      <c r="F110" s="37">
        <v>1</v>
      </c>
      <c r="G110" s="38">
        <v>16963</v>
      </c>
      <c r="H110" s="37">
        <v>3</v>
      </c>
      <c r="I110" s="37">
        <v>1</v>
      </c>
      <c r="J110" s="43"/>
    </row>
    <row r="111" spans="1:10" x14ac:dyDescent="0.3">
      <c r="A111" s="41">
        <v>109</v>
      </c>
      <c r="B111" s="37" t="s">
        <v>200</v>
      </c>
      <c r="C111" s="37" t="s">
        <v>187</v>
      </c>
      <c r="D111" s="37">
        <v>2</v>
      </c>
      <c r="E111" s="37">
        <v>1</v>
      </c>
      <c r="F111" s="37">
        <v>1</v>
      </c>
      <c r="G111" s="38">
        <v>16599</v>
      </c>
      <c r="H111" s="37">
        <v>5</v>
      </c>
      <c r="I111" s="37">
        <v>1</v>
      </c>
      <c r="J111" s="43"/>
    </row>
    <row r="112" spans="1:10" x14ac:dyDescent="0.3">
      <c r="A112" s="41">
        <v>110</v>
      </c>
      <c r="B112" s="37" t="s">
        <v>201</v>
      </c>
      <c r="C112" s="37" t="s">
        <v>187</v>
      </c>
      <c r="D112" s="37">
        <v>2</v>
      </c>
      <c r="E112" s="37">
        <v>1</v>
      </c>
      <c r="F112" s="37">
        <v>1</v>
      </c>
      <c r="G112" s="38">
        <v>16512</v>
      </c>
      <c r="H112" s="37">
        <v>9</v>
      </c>
      <c r="I112" s="37">
        <v>1</v>
      </c>
      <c r="J112" s="43"/>
    </row>
    <row r="113" spans="1:10" x14ac:dyDescent="0.3">
      <c r="A113" s="41">
        <v>111</v>
      </c>
      <c r="B113" s="37" t="s">
        <v>202</v>
      </c>
      <c r="C113" s="37" t="s">
        <v>187</v>
      </c>
      <c r="D113" s="37">
        <v>2</v>
      </c>
      <c r="E113" s="37">
        <v>1</v>
      </c>
      <c r="F113" s="37">
        <v>1</v>
      </c>
      <c r="G113" s="38">
        <v>16294</v>
      </c>
      <c r="H113" s="37">
        <v>9</v>
      </c>
      <c r="I113" s="37">
        <v>1</v>
      </c>
      <c r="J113" s="43"/>
    </row>
    <row r="114" spans="1:10" x14ac:dyDescent="0.3">
      <c r="A114" s="41">
        <v>112</v>
      </c>
      <c r="B114" s="37" t="s">
        <v>203</v>
      </c>
      <c r="C114" s="37" t="s">
        <v>187</v>
      </c>
      <c r="D114" s="37">
        <v>2</v>
      </c>
      <c r="E114" s="37">
        <v>1</v>
      </c>
      <c r="F114" s="37">
        <v>1</v>
      </c>
      <c r="G114" s="38">
        <v>15977</v>
      </c>
      <c r="H114" s="37">
        <v>9</v>
      </c>
      <c r="I114" s="37">
        <v>1</v>
      </c>
      <c r="J114" s="43"/>
    </row>
    <row r="115" spans="1:10" x14ac:dyDescent="0.3">
      <c r="A115" s="41">
        <v>113</v>
      </c>
      <c r="B115" s="37" t="s">
        <v>204</v>
      </c>
      <c r="C115" s="37" t="s">
        <v>187</v>
      </c>
      <c r="D115" s="37">
        <v>2</v>
      </c>
      <c r="E115" s="37">
        <v>1</v>
      </c>
      <c r="F115" s="37">
        <v>1</v>
      </c>
      <c r="G115" s="38">
        <v>15839</v>
      </c>
      <c r="H115" s="37">
        <v>1</v>
      </c>
      <c r="I115" s="37">
        <v>1</v>
      </c>
      <c r="J115" s="43"/>
    </row>
    <row r="116" spans="1:10" x14ac:dyDescent="0.3">
      <c r="A116" s="41">
        <v>114</v>
      </c>
      <c r="B116" s="37" t="s">
        <v>205</v>
      </c>
      <c r="C116" s="37" t="s">
        <v>187</v>
      </c>
      <c r="D116" s="37">
        <v>2</v>
      </c>
      <c r="E116" s="37">
        <v>1</v>
      </c>
      <c r="F116" s="37">
        <v>1</v>
      </c>
      <c r="G116" s="38">
        <v>15731</v>
      </c>
      <c r="H116" s="37">
        <v>7</v>
      </c>
      <c r="I116" s="37">
        <v>1</v>
      </c>
      <c r="J116" s="43"/>
    </row>
    <row r="117" spans="1:10" x14ac:dyDescent="0.3">
      <c r="A117" s="41">
        <v>115</v>
      </c>
      <c r="B117" s="37" t="s">
        <v>206</v>
      </c>
      <c r="C117" s="37" t="s">
        <v>187</v>
      </c>
      <c r="D117" s="37">
        <v>2</v>
      </c>
      <c r="E117" s="37">
        <v>1</v>
      </c>
      <c r="F117" s="37">
        <v>1</v>
      </c>
      <c r="G117" s="38">
        <v>15557</v>
      </c>
      <c r="H117" s="37" t="s">
        <v>182</v>
      </c>
      <c r="I117" s="37">
        <v>1</v>
      </c>
      <c r="J117" s="43"/>
    </row>
    <row r="118" spans="1:10" x14ac:dyDescent="0.3">
      <c r="A118" s="41">
        <v>116</v>
      </c>
      <c r="B118" s="37" t="s">
        <v>207</v>
      </c>
      <c r="C118" s="37" t="s">
        <v>187</v>
      </c>
      <c r="D118" s="37">
        <v>2</v>
      </c>
      <c r="E118" s="37">
        <v>1</v>
      </c>
      <c r="F118" s="37">
        <v>1</v>
      </c>
      <c r="G118" s="38">
        <v>15399</v>
      </c>
      <c r="H118" s="37">
        <v>6</v>
      </c>
      <c r="I118" s="37">
        <v>1</v>
      </c>
      <c r="J118" s="43"/>
    </row>
    <row r="119" spans="1:10" x14ac:dyDescent="0.3">
      <c r="A119" s="41">
        <v>117</v>
      </c>
      <c r="B119" s="37" t="s">
        <v>208</v>
      </c>
      <c r="C119" s="37" t="s">
        <v>187</v>
      </c>
      <c r="D119" s="37">
        <v>2</v>
      </c>
      <c r="E119" s="37">
        <v>1</v>
      </c>
      <c r="F119" s="37">
        <v>1</v>
      </c>
      <c r="G119" s="38">
        <v>15092</v>
      </c>
      <c r="H119" s="37" t="s">
        <v>185</v>
      </c>
      <c r="I119" s="37">
        <v>1</v>
      </c>
      <c r="J119" s="43"/>
    </row>
    <row r="120" spans="1:10" x14ac:dyDescent="0.3">
      <c r="A120" s="41">
        <v>118</v>
      </c>
      <c r="B120" s="37" t="s">
        <v>209</v>
      </c>
      <c r="C120" s="37" t="s">
        <v>187</v>
      </c>
      <c r="D120" s="37">
        <v>2</v>
      </c>
      <c r="E120" s="37">
        <v>1</v>
      </c>
      <c r="F120" s="37">
        <v>1</v>
      </c>
      <c r="G120" s="38">
        <v>14929</v>
      </c>
      <c r="H120" s="37">
        <v>7</v>
      </c>
      <c r="I120" s="37">
        <v>1</v>
      </c>
      <c r="J120" s="43"/>
    </row>
    <row r="121" spans="1:10" x14ac:dyDescent="0.3">
      <c r="A121" s="41">
        <v>119</v>
      </c>
      <c r="B121" s="37" t="s">
        <v>210</v>
      </c>
      <c r="C121" s="37" t="s">
        <v>187</v>
      </c>
      <c r="D121" s="37">
        <v>2</v>
      </c>
      <c r="E121" s="37">
        <v>1</v>
      </c>
      <c r="F121" s="37">
        <v>1</v>
      </c>
      <c r="G121" s="38">
        <v>14836</v>
      </c>
      <c r="H121" s="37">
        <v>2</v>
      </c>
      <c r="I121" s="37">
        <v>1</v>
      </c>
      <c r="J121" s="43"/>
    </row>
    <row r="122" spans="1:10" x14ac:dyDescent="0.3">
      <c r="A122" s="41">
        <v>120</v>
      </c>
      <c r="B122" s="37" t="s">
        <v>211</v>
      </c>
      <c r="C122" s="37" t="s">
        <v>187</v>
      </c>
      <c r="D122" s="37">
        <v>2</v>
      </c>
      <c r="E122" s="37">
        <v>1</v>
      </c>
      <c r="F122" s="37">
        <v>1</v>
      </c>
      <c r="G122" s="38">
        <v>14783</v>
      </c>
      <c r="H122" s="37">
        <v>9</v>
      </c>
      <c r="I122" s="37">
        <v>1</v>
      </c>
      <c r="J122" s="43"/>
    </row>
    <row r="123" spans="1:10" x14ac:dyDescent="0.3">
      <c r="A123" s="41">
        <v>121</v>
      </c>
      <c r="B123" s="37" t="s">
        <v>212</v>
      </c>
      <c r="C123" s="37" t="s">
        <v>187</v>
      </c>
      <c r="D123" s="37">
        <v>2</v>
      </c>
      <c r="E123" s="37">
        <v>1</v>
      </c>
      <c r="F123" s="37">
        <v>1</v>
      </c>
      <c r="G123" s="38">
        <v>14779</v>
      </c>
      <c r="H123" s="37">
        <v>8</v>
      </c>
      <c r="I123" s="37">
        <v>1</v>
      </c>
      <c r="J123" s="43"/>
    </row>
    <row r="124" spans="1:10" x14ac:dyDescent="0.3">
      <c r="A124" s="41">
        <v>122</v>
      </c>
      <c r="B124" s="37" t="s">
        <v>213</v>
      </c>
      <c r="C124" s="37" t="s">
        <v>187</v>
      </c>
      <c r="D124" s="37">
        <v>2</v>
      </c>
      <c r="E124" s="37">
        <v>1</v>
      </c>
      <c r="F124" s="37">
        <v>1</v>
      </c>
      <c r="G124" s="38">
        <v>14736</v>
      </c>
      <c r="H124" s="37" t="s">
        <v>180</v>
      </c>
      <c r="I124" s="37">
        <v>1</v>
      </c>
      <c r="J124" s="43"/>
    </row>
    <row r="125" spans="1:10" x14ac:dyDescent="0.3">
      <c r="A125" s="41">
        <v>123</v>
      </c>
      <c r="B125" s="37" t="s">
        <v>214</v>
      </c>
      <c r="C125" s="37" t="s">
        <v>187</v>
      </c>
      <c r="D125" s="37">
        <v>2</v>
      </c>
      <c r="E125" s="37">
        <v>1</v>
      </c>
      <c r="F125" s="37">
        <v>1</v>
      </c>
      <c r="G125" s="38">
        <v>14307</v>
      </c>
      <c r="H125" s="37">
        <v>9</v>
      </c>
      <c r="I125" s="37">
        <v>1</v>
      </c>
      <c r="J125" s="43"/>
    </row>
    <row r="126" spans="1:10" x14ac:dyDescent="0.3">
      <c r="A126" s="41">
        <v>124</v>
      </c>
      <c r="B126" s="37" t="s">
        <v>215</v>
      </c>
      <c r="C126" s="37" t="s">
        <v>187</v>
      </c>
      <c r="D126" s="37">
        <v>2</v>
      </c>
      <c r="E126" s="37">
        <v>1</v>
      </c>
      <c r="F126" s="37">
        <v>1</v>
      </c>
      <c r="G126" s="38">
        <v>14274</v>
      </c>
      <c r="H126" s="37">
        <v>6</v>
      </c>
      <c r="I126" s="37">
        <v>1</v>
      </c>
      <c r="J126" s="43"/>
    </row>
    <row r="127" spans="1:10" x14ac:dyDescent="0.3">
      <c r="A127" s="41">
        <v>125</v>
      </c>
      <c r="B127" s="37" t="s">
        <v>216</v>
      </c>
      <c r="C127" s="37" t="s">
        <v>187</v>
      </c>
      <c r="D127" s="37">
        <v>2</v>
      </c>
      <c r="E127" s="37">
        <v>1</v>
      </c>
      <c r="F127" s="37">
        <v>1</v>
      </c>
      <c r="G127" s="38">
        <v>14252</v>
      </c>
      <c r="H127" s="37">
        <v>7</v>
      </c>
      <c r="I127" s="37">
        <v>1</v>
      </c>
      <c r="J127" s="43"/>
    </row>
    <row r="128" spans="1:10" x14ac:dyDescent="0.3">
      <c r="A128" s="41">
        <v>126</v>
      </c>
      <c r="B128" s="37" t="s">
        <v>217</v>
      </c>
      <c r="C128" s="37" t="s">
        <v>187</v>
      </c>
      <c r="D128" s="37">
        <v>2</v>
      </c>
      <c r="E128" s="37">
        <v>1</v>
      </c>
      <c r="F128" s="37">
        <v>1</v>
      </c>
      <c r="G128" s="38">
        <v>14218</v>
      </c>
      <c r="H128" s="37">
        <v>6</v>
      </c>
      <c r="I128" s="37">
        <v>1</v>
      </c>
      <c r="J128" s="43"/>
    </row>
    <row r="129" spans="1:10" x14ac:dyDescent="0.3">
      <c r="A129" s="41">
        <v>127</v>
      </c>
      <c r="B129" s="37" t="s">
        <v>218</v>
      </c>
      <c r="C129" s="37" t="s">
        <v>187</v>
      </c>
      <c r="D129" s="37">
        <v>2</v>
      </c>
      <c r="E129" s="37">
        <v>1</v>
      </c>
      <c r="F129" s="37">
        <v>1</v>
      </c>
      <c r="G129" s="38">
        <v>14188</v>
      </c>
      <c r="H129" s="37">
        <v>6</v>
      </c>
      <c r="I129" s="37">
        <v>1</v>
      </c>
      <c r="J129" s="43"/>
    </row>
    <row r="130" spans="1:10" x14ac:dyDescent="0.3">
      <c r="A130" s="41">
        <v>128</v>
      </c>
      <c r="B130" s="37" t="s">
        <v>219</v>
      </c>
      <c r="C130" s="37" t="s">
        <v>187</v>
      </c>
      <c r="D130" s="37">
        <v>2</v>
      </c>
      <c r="E130" s="37">
        <v>1</v>
      </c>
      <c r="F130" s="37">
        <v>1</v>
      </c>
      <c r="G130" s="38">
        <v>13710</v>
      </c>
      <c r="H130" s="37">
        <v>9</v>
      </c>
      <c r="I130" s="37">
        <v>1</v>
      </c>
      <c r="J130" s="43"/>
    </row>
    <row r="131" spans="1:10" x14ac:dyDescent="0.3">
      <c r="A131" s="41">
        <v>129</v>
      </c>
      <c r="B131" s="37" t="s">
        <v>220</v>
      </c>
      <c r="C131" s="37" t="s">
        <v>187</v>
      </c>
      <c r="D131" s="37">
        <v>2</v>
      </c>
      <c r="E131" s="37">
        <v>1</v>
      </c>
      <c r="F131" s="37">
        <v>1</v>
      </c>
      <c r="G131" s="38">
        <v>13593</v>
      </c>
      <c r="H131" s="37">
        <v>5</v>
      </c>
      <c r="I131" s="37">
        <v>1</v>
      </c>
      <c r="J131" s="43"/>
    </row>
    <row r="132" spans="1:10" x14ac:dyDescent="0.3">
      <c r="A132" s="41">
        <v>130</v>
      </c>
      <c r="B132" s="37" t="s">
        <v>221</v>
      </c>
      <c r="C132" s="37" t="s">
        <v>187</v>
      </c>
      <c r="D132" s="37">
        <v>2</v>
      </c>
      <c r="E132" s="37">
        <v>1</v>
      </c>
      <c r="F132" s="37">
        <v>1</v>
      </c>
      <c r="G132" s="38">
        <v>13586</v>
      </c>
      <c r="H132" s="37">
        <v>3</v>
      </c>
      <c r="I132" s="37">
        <v>1</v>
      </c>
      <c r="J132" s="43"/>
    </row>
    <row r="133" spans="1:10" x14ac:dyDescent="0.3">
      <c r="A133" s="41">
        <v>131</v>
      </c>
      <c r="B133" s="37" t="s">
        <v>222</v>
      </c>
      <c r="C133" s="37" t="s">
        <v>187</v>
      </c>
      <c r="D133" s="37">
        <v>2</v>
      </c>
      <c r="E133" s="37">
        <v>1</v>
      </c>
      <c r="F133" s="37">
        <v>1</v>
      </c>
      <c r="G133" s="38">
        <v>13547</v>
      </c>
      <c r="H133" s="37">
        <v>5</v>
      </c>
      <c r="I133" s="37">
        <v>1</v>
      </c>
      <c r="J133" s="43"/>
    </row>
    <row r="134" spans="1:10" x14ac:dyDescent="0.3">
      <c r="A134" s="41">
        <v>132</v>
      </c>
      <c r="B134" s="37" t="s">
        <v>223</v>
      </c>
      <c r="C134" s="37" t="s">
        <v>187</v>
      </c>
      <c r="D134" s="37">
        <v>2</v>
      </c>
      <c r="E134" s="37">
        <v>1</v>
      </c>
      <c r="F134" s="37">
        <v>1</v>
      </c>
      <c r="G134" s="38">
        <v>13518</v>
      </c>
      <c r="H134" s="37">
        <v>7</v>
      </c>
      <c r="I134" s="37">
        <v>1</v>
      </c>
      <c r="J134" s="43"/>
    </row>
    <row r="135" spans="1:10" x14ac:dyDescent="0.3">
      <c r="A135" s="41">
        <v>133</v>
      </c>
      <c r="B135" s="37" t="s">
        <v>224</v>
      </c>
      <c r="C135" s="37" t="s">
        <v>187</v>
      </c>
      <c r="D135" s="37">
        <v>2</v>
      </c>
      <c r="E135" s="37">
        <v>1</v>
      </c>
      <c r="F135" s="37">
        <v>1</v>
      </c>
      <c r="G135" s="38">
        <v>13477</v>
      </c>
      <c r="H135" s="37">
        <v>3</v>
      </c>
      <c r="I135" s="37">
        <v>1</v>
      </c>
      <c r="J135" s="43"/>
    </row>
    <row r="136" spans="1:10" x14ac:dyDescent="0.3">
      <c r="A136" s="41">
        <v>134</v>
      </c>
      <c r="B136" s="37" t="s">
        <v>225</v>
      </c>
      <c r="C136" s="37" t="s">
        <v>187</v>
      </c>
      <c r="D136" s="37">
        <v>2</v>
      </c>
      <c r="E136" s="37">
        <v>1</v>
      </c>
      <c r="F136" s="37">
        <v>1</v>
      </c>
      <c r="G136" s="38">
        <v>13355</v>
      </c>
      <c r="H136" s="37">
        <v>9</v>
      </c>
      <c r="I136" s="37">
        <v>1</v>
      </c>
      <c r="J136" s="43"/>
    </row>
    <row r="137" spans="1:10" x14ac:dyDescent="0.3">
      <c r="A137" s="41">
        <v>135</v>
      </c>
      <c r="B137" s="37" t="s">
        <v>226</v>
      </c>
      <c r="C137" s="37" t="s">
        <v>187</v>
      </c>
      <c r="D137" s="37">
        <v>2</v>
      </c>
      <c r="E137" s="37">
        <v>1</v>
      </c>
      <c r="F137" s="37">
        <v>1</v>
      </c>
      <c r="G137" s="38">
        <v>13185</v>
      </c>
      <c r="H137" s="37" t="s">
        <v>180</v>
      </c>
      <c r="I137" s="37">
        <v>1</v>
      </c>
      <c r="J137" s="43"/>
    </row>
    <row r="138" spans="1:10" x14ac:dyDescent="0.3">
      <c r="A138" s="41">
        <v>136</v>
      </c>
      <c r="B138" s="37" t="s">
        <v>227</v>
      </c>
      <c r="C138" s="37" t="s">
        <v>187</v>
      </c>
      <c r="D138" s="37">
        <v>2</v>
      </c>
      <c r="E138" s="37">
        <v>1</v>
      </c>
      <c r="F138" s="37">
        <v>1</v>
      </c>
      <c r="G138" s="38">
        <v>13151</v>
      </c>
      <c r="H138" s="37">
        <v>5</v>
      </c>
      <c r="I138" s="37">
        <v>1</v>
      </c>
      <c r="J138" s="43"/>
    </row>
    <row r="139" spans="1:10" x14ac:dyDescent="0.3">
      <c r="A139" s="41">
        <v>137</v>
      </c>
      <c r="B139" s="37" t="s">
        <v>228</v>
      </c>
      <c r="C139" s="37" t="s">
        <v>187</v>
      </c>
      <c r="D139" s="37">
        <v>2</v>
      </c>
      <c r="E139" s="37">
        <v>1</v>
      </c>
      <c r="F139" s="37">
        <v>1</v>
      </c>
      <c r="G139" s="38">
        <v>13011</v>
      </c>
      <c r="H139" s="37">
        <v>9</v>
      </c>
      <c r="I139" s="37">
        <v>1</v>
      </c>
      <c r="J139" s="43"/>
    </row>
    <row r="140" spans="1:10" x14ac:dyDescent="0.3">
      <c r="A140" s="41">
        <v>138</v>
      </c>
      <c r="B140" s="37" t="s">
        <v>229</v>
      </c>
      <c r="C140" s="37" t="s">
        <v>187</v>
      </c>
      <c r="D140" s="37">
        <v>2</v>
      </c>
      <c r="E140" s="37">
        <v>1</v>
      </c>
      <c r="F140" s="37">
        <v>1</v>
      </c>
      <c r="G140" s="38">
        <v>12995</v>
      </c>
      <c r="H140" s="37">
        <v>9</v>
      </c>
      <c r="I140" s="37">
        <v>1</v>
      </c>
      <c r="J140" s="43"/>
    </row>
    <row r="141" spans="1:10" x14ac:dyDescent="0.3">
      <c r="A141" s="41">
        <v>139</v>
      </c>
      <c r="B141" s="37" t="s">
        <v>230</v>
      </c>
      <c r="C141" s="37" t="s">
        <v>187</v>
      </c>
      <c r="D141" s="37">
        <v>2</v>
      </c>
      <c r="E141" s="37">
        <v>1</v>
      </c>
      <c r="F141" s="37">
        <v>1</v>
      </c>
      <c r="G141" s="38">
        <v>12952</v>
      </c>
      <c r="H141" s="37">
        <v>7</v>
      </c>
      <c r="I141" s="37">
        <v>1</v>
      </c>
      <c r="J141" s="43"/>
    </row>
    <row r="142" spans="1:10" x14ac:dyDescent="0.3">
      <c r="A142" s="41">
        <v>140</v>
      </c>
      <c r="B142" s="37" t="s">
        <v>231</v>
      </c>
      <c r="C142" s="37" t="s">
        <v>187</v>
      </c>
      <c r="D142" s="37">
        <v>2</v>
      </c>
      <c r="E142" s="37">
        <v>1</v>
      </c>
      <c r="F142" s="37">
        <v>1</v>
      </c>
      <c r="G142" s="38">
        <v>12906</v>
      </c>
      <c r="H142" s="37">
        <v>2</v>
      </c>
      <c r="I142" s="37">
        <v>1</v>
      </c>
      <c r="J142" s="43"/>
    </row>
    <row r="143" spans="1:10" x14ac:dyDescent="0.3">
      <c r="A143" s="41">
        <v>141</v>
      </c>
      <c r="B143" s="37" t="s">
        <v>232</v>
      </c>
      <c r="C143" s="37" t="s">
        <v>187</v>
      </c>
      <c r="D143" s="37">
        <v>2</v>
      </c>
      <c r="E143" s="37">
        <v>1</v>
      </c>
      <c r="F143" s="37">
        <v>1</v>
      </c>
      <c r="G143" s="38">
        <v>12802</v>
      </c>
      <c r="H143" s="37" t="s">
        <v>185</v>
      </c>
      <c r="I143" s="37">
        <v>1</v>
      </c>
      <c r="J143" s="43"/>
    </row>
    <row r="144" spans="1:10" x14ac:dyDescent="0.3">
      <c r="A144" s="41">
        <v>142</v>
      </c>
      <c r="B144" s="37" t="s">
        <v>233</v>
      </c>
      <c r="C144" s="37" t="s">
        <v>187</v>
      </c>
      <c r="D144" s="37">
        <v>2</v>
      </c>
      <c r="E144" s="37">
        <v>1</v>
      </c>
      <c r="F144" s="37">
        <v>1</v>
      </c>
      <c r="G144" s="38">
        <v>12719</v>
      </c>
      <c r="H144" s="37">
        <v>7</v>
      </c>
      <c r="I144" s="37">
        <v>1</v>
      </c>
      <c r="J144" s="43"/>
    </row>
    <row r="145" spans="1:10" x14ac:dyDescent="0.3">
      <c r="A145" s="41">
        <v>143</v>
      </c>
      <c r="B145" s="37" t="s">
        <v>234</v>
      </c>
      <c r="C145" s="37" t="s">
        <v>187</v>
      </c>
      <c r="D145" s="37">
        <v>2</v>
      </c>
      <c r="E145" s="37">
        <v>1</v>
      </c>
      <c r="F145" s="37">
        <v>1</v>
      </c>
      <c r="G145" s="38">
        <v>12701</v>
      </c>
      <c r="H145" s="37">
        <v>9</v>
      </c>
      <c r="I145" s="37">
        <v>1</v>
      </c>
      <c r="J145" s="43"/>
    </row>
    <row r="146" spans="1:10" x14ac:dyDescent="0.3">
      <c r="A146" s="41">
        <v>144</v>
      </c>
      <c r="B146" s="37" t="s">
        <v>235</v>
      </c>
      <c r="C146" s="37" t="s">
        <v>187</v>
      </c>
      <c r="D146" s="37">
        <v>2</v>
      </c>
      <c r="E146" s="37">
        <v>1</v>
      </c>
      <c r="F146" s="37">
        <v>1</v>
      </c>
      <c r="G146" s="38">
        <v>12679</v>
      </c>
      <c r="H146" s="37">
        <v>7</v>
      </c>
      <c r="I146" s="37">
        <v>1</v>
      </c>
      <c r="J146" s="43"/>
    </row>
    <row r="147" spans="1:10" x14ac:dyDescent="0.3">
      <c r="A147" s="41">
        <v>145</v>
      </c>
      <c r="B147" s="37" t="s">
        <v>236</v>
      </c>
      <c r="C147" s="37" t="s">
        <v>187</v>
      </c>
      <c r="D147" s="37">
        <v>2</v>
      </c>
      <c r="E147" s="37">
        <v>1</v>
      </c>
      <c r="F147" s="37">
        <v>1</v>
      </c>
      <c r="G147" s="38">
        <v>12649</v>
      </c>
      <c r="H147" s="37">
        <v>7</v>
      </c>
      <c r="I147" s="37">
        <v>1</v>
      </c>
      <c r="J147" s="43"/>
    </row>
    <row r="148" spans="1:10" x14ac:dyDescent="0.3">
      <c r="A148" s="41">
        <v>146</v>
      </c>
      <c r="B148" s="37" t="s">
        <v>237</v>
      </c>
      <c r="C148" s="37" t="s">
        <v>187</v>
      </c>
      <c r="D148" s="37">
        <v>2</v>
      </c>
      <c r="E148" s="37">
        <v>1</v>
      </c>
      <c r="F148" s="37">
        <v>1</v>
      </c>
      <c r="G148" s="38">
        <v>12602</v>
      </c>
      <c r="H148" s="37">
        <v>6</v>
      </c>
      <c r="I148" s="37">
        <v>1</v>
      </c>
      <c r="J148" s="43"/>
    </row>
    <row r="149" spans="1:10" x14ac:dyDescent="0.3">
      <c r="A149" s="41">
        <v>147</v>
      </c>
      <c r="B149" s="37" t="s">
        <v>238</v>
      </c>
      <c r="C149" s="37" t="s">
        <v>187</v>
      </c>
      <c r="D149" s="37">
        <v>2</v>
      </c>
      <c r="E149" s="37">
        <v>1</v>
      </c>
      <c r="F149" s="37">
        <v>1</v>
      </c>
      <c r="G149" s="38">
        <v>12434</v>
      </c>
      <c r="H149" s="37">
        <v>5</v>
      </c>
      <c r="I149" s="37">
        <v>1</v>
      </c>
      <c r="J149" s="43"/>
    </row>
    <row r="150" spans="1:10" x14ac:dyDescent="0.3">
      <c r="A150" s="41">
        <v>148</v>
      </c>
      <c r="B150" s="37" t="s">
        <v>239</v>
      </c>
      <c r="C150" s="37" t="s">
        <v>98</v>
      </c>
      <c r="D150" s="37">
        <v>2</v>
      </c>
      <c r="E150" s="37">
        <v>2</v>
      </c>
      <c r="F150" s="37">
        <v>1</v>
      </c>
      <c r="G150" s="38">
        <v>12367</v>
      </c>
      <c r="H150" s="37" t="s">
        <v>159</v>
      </c>
      <c r="I150" s="37">
        <v>2</v>
      </c>
      <c r="J150" s="43"/>
    </row>
    <row r="151" spans="1:10" x14ac:dyDescent="0.3">
      <c r="A151" s="41">
        <v>149</v>
      </c>
      <c r="B151" s="37" t="s">
        <v>240</v>
      </c>
      <c r="C151" s="37" t="s">
        <v>187</v>
      </c>
      <c r="D151" s="37">
        <v>2</v>
      </c>
      <c r="E151" s="37">
        <v>1</v>
      </c>
      <c r="F151" s="37">
        <v>1</v>
      </c>
      <c r="G151" s="38">
        <v>12362</v>
      </c>
      <c r="H151" s="37">
        <v>7</v>
      </c>
      <c r="I151" s="37">
        <v>1</v>
      </c>
      <c r="J151" s="43"/>
    </row>
    <row r="152" spans="1:10" x14ac:dyDescent="0.3">
      <c r="A152" s="41">
        <v>150</v>
      </c>
      <c r="B152" s="37" t="s">
        <v>241</v>
      </c>
      <c r="C152" s="37" t="s">
        <v>187</v>
      </c>
      <c r="D152" s="37">
        <v>2</v>
      </c>
      <c r="E152" s="37">
        <v>1</v>
      </c>
      <c r="F152" s="37">
        <v>1</v>
      </c>
      <c r="G152" s="38">
        <v>12216</v>
      </c>
      <c r="H152" s="37">
        <v>5</v>
      </c>
      <c r="I152" s="37">
        <v>1</v>
      </c>
      <c r="J152" s="43"/>
    </row>
    <row r="153" spans="1:10" x14ac:dyDescent="0.3">
      <c r="A153" s="41">
        <v>151</v>
      </c>
      <c r="B153" s="37" t="s">
        <v>242</v>
      </c>
      <c r="C153" s="37" t="s">
        <v>187</v>
      </c>
      <c r="D153" s="37">
        <v>2</v>
      </c>
      <c r="E153" s="37">
        <v>1</v>
      </c>
      <c r="F153" s="37">
        <v>1</v>
      </c>
      <c r="G153" s="38">
        <v>12216</v>
      </c>
      <c r="H153" s="37">
        <v>9</v>
      </c>
      <c r="I153" s="37">
        <v>1</v>
      </c>
      <c r="J153" s="43"/>
    </row>
    <row r="154" spans="1:10" x14ac:dyDescent="0.3">
      <c r="A154" s="41">
        <v>152</v>
      </c>
      <c r="B154" s="37" t="s">
        <v>243</v>
      </c>
      <c r="C154" s="37" t="s">
        <v>187</v>
      </c>
      <c r="D154" s="37">
        <v>2</v>
      </c>
      <c r="E154" s="37">
        <v>1</v>
      </c>
      <c r="F154" s="37">
        <v>1</v>
      </c>
      <c r="G154" s="38">
        <v>12180</v>
      </c>
      <c r="H154" s="37">
        <v>6</v>
      </c>
      <c r="I154" s="37">
        <v>1</v>
      </c>
      <c r="J154" s="43"/>
    </row>
    <row r="155" spans="1:10" x14ac:dyDescent="0.3">
      <c r="A155" s="41">
        <v>153</v>
      </c>
      <c r="B155" s="37" t="s">
        <v>244</v>
      </c>
      <c r="C155" s="37" t="s">
        <v>187</v>
      </c>
      <c r="D155" s="37">
        <v>2</v>
      </c>
      <c r="E155" s="37">
        <v>1</v>
      </c>
      <c r="F155" s="37">
        <v>1</v>
      </c>
      <c r="G155" s="38">
        <v>12165</v>
      </c>
      <c r="H155" s="37">
        <v>9</v>
      </c>
      <c r="I155" s="37">
        <v>1</v>
      </c>
      <c r="J155" s="43"/>
    </row>
    <row r="156" spans="1:10" x14ac:dyDescent="0.3">
      <c r="A156" s="41">
        <v>154</v>
      </c>
      <c r="B156" s="37" t="s">
        <v>245</v>
      </c>
      <c r="C156" s="37" t="s">
        <v>187</v>
      </c>
      <c r="D156" s="37">
        <v>2</v>
      </c>
      <c r="E156" s="37">
        <v>1</v>
      </c>
      <c r="F156" s="37">
        <v>1</v>
      </c>
      <c r="G156" s="38">
        <v>12139</v>
      </c>
      <c r="H156" s="37">
        <v>9</v>
      </c>
      <c r="I156" s="37">
        <v>1</v>
      </c>
      <c r="J156" s="43"/>
    </row>
    <row r="157" spans="1:10" x14ac:dyDescent="0.3">
      <c r="A157" s="41">
        <v>155</v>
      </c>
      <c r="B157" s="37" t="s">
        <v>246</v>
      </c>
      <c r="C157" s="37" t="s">
        <v>187</v>
      </c>
      <c r="D157" s="37">
        <v>2</v>
      </c>
      <c r="E157" s="37">
        <v>1</v>
      </c>
      <c r="F157" s="37">
        <v>1</v>
      </c>
      <c r="G157" s="38">
        <v>12070</v>
      </c>
      <c r="H157" s="37">
        <v>9</v>
      </c>
      <c r="I157" s="37">
        <v>1</v>
      </c>
      <c r="J157" s="43"/>
    </row>
    <row r="158" spans="1:10" x14ac:dyDescent="0.3">
      <c r="A158" s="41">
        <v>156</v>
      </c>
      <c r="B158" s="37" t="s">
        <v>247</v>
      </c>
      <c r="C158" s="37" t="s">
        <v>187</v>
      </c>
      <c r="D158" s="37">
        <v>2</v>
      </c>
      <c r="E158" s="37">
        <v>1</v>
      </c>
      <c r="F158" s="37">
        <v>1</v>
      </c>
      <c r="G158" s="38">
        <v>12046</v>
      </c>
      <c r="H158" s="37">
        <v>7</v>
      </c>
      <c r="I158" s="37">
        <v>1</v>
      </c>
      <c r="J158" s="43"/>
    </row>
    <row r="159" spans="1:10" x14ac:dyDescent="0.3">
      <c r="A159" s="41">
        <v>157</v>
      </c>
      <c r="B159" s="37" t="s">
        <v>248</v>
      </c>
      <c r="C159" s="37" t="s">
        <v>187</v>
      </c>
      <c r="D159" s="37">
        <v>2</v>
      </c>
      <c r="E159" s="37">
        <v>1</v>
      </c>
      <c r="F159" s="37">
        <v>1</v>
      </c>
      <c r="G159" s="38">
        <v>11946</v>
      </c>
      <c r="H159" s="37">
        <v>6</v>
      </c>
      <c r="I159" s="37">
        <v>1</v>
      </c>
      <c r="J159" s="43"/>
    </row>
    <row r="160" spans="1:10" x14ac:dyDescent="0.3">
      <c r="A160" s="41">
        <v>158</v>
      </c>
      <c r="B160" s="37" t="s">
        <v>249</v>
      </c>
      <c r="C160" s="37" t="s">
        <v>187</v>
      </c>
      <c r="D160" s="37">
        <v>2</v>
      </c>
      <c r="E160" s="37">
        <v>1</v>
      </c>
      <c r="F160" s="37">
        <v>1</v>
      </c>
      <c r="G160" s="38">
        <v>11927</v>
      </c>
      <c r="H160" s="37">
        <v>9</v>
      </c>
      <c r="I160" s="37">
        <v>1</v>
      </c>
      <c r="J160" s="43"/>
    </row>
    <row r="161" spans="1:10" x14ac:dyDescent="0.3">
      <c r="A161" s="41">
        <v>159</v>
      </c>
      <c r="B161" s="37" t="s">
        <v>250</v>
      </c>
      <c r="C161" s="37" t="s">
        <v>187</v>
      </c>
      <c r="D161" s="37">
        <v>2</v>
      </c>
      <c r="E161" s="37">
        <v>1</v>
      </c>
      <c r="F161" s="37">
        <v>1</v>
      </c>
      <c r="G161" s="38">
        <v>11900</v>
      </c>
      <c r="H161" s="37">
        <v>5</v>
      </c>
      <c r="I161" s="37">
        <v>1</v>
      </c>
      <c r="J161" s="43"/>
    </row>
    <row r="162" spans="1:10" x14ac:dyDescent="0.3">
      <c r="A162" s="41">
        <v>160</v>
      </c>
      <c r="B162" s="37" t="s">
        <v>251</v>
      </c>
      <c r="C162" s="37" t="s">
        <v>187</v>
      </c>
      <c r="D162" s="37">
        <v>2</v>
      </c>
      <c r="E162" s="37">
        <v>1</v>
      </c>
      <c r="F162" s="37">
        <v>1</v>
      </c>
      <c r="G162" s="38">
        <v>11900</v>
      </c>
      <c r="H162" s="37">
        <v>4</v>
      </c>
      <c r="I162" s="37">
        <v>1</v>
      </c>
      <c r="J162" s="43"/>
    </row>
    <row r="163" spans="1:10" x14ac:dyDescent="0.3">
      <c r="A163" s="41">
        <v>161</v>
      </c>
      <c r="B163" s="37" t="s">
        <v>252</v>
      </c>
      <c r="C163" s="37" t="s">
        <v>187</v>
      </c>
      <c r="D163" s="37">
        <v>2</v>
      </c>
      <c r="E163" s="37">
        <v>1</v>
      </c>
      <c r="F163" s="37">
        <v>1</v>
      </c>
      <c r="G163" s="38">
        <v>11894</v>
      </c>
      <c r="H163" s="37">
        <v>3</v>
      </c>
      <c r="I163" s="37">
        <v>1</v>
      </c>
      <c r="J163" s="43"/>
    </row>
    <row r="164" spans="1:10" x14ac:dyDescent="0.3">
      <c r="A164" s="41">
        <v>162</v>
      </c>
      <c r="B164" s="37" t="s">
        <v>253</v>
      </c>
      <c r="C164" s="37" t="s">
        <v>187</v>
      </c>
      <c r="D164" s="37">
        <v>2</v>
      </c>
      <c r="E164" s="37">
        <v>1</v>
      </c>
      <c r="F164" s="37">
        <v>1</v>
      </c>
      <c r="G164" s="38">
        <v>11765</v>
      </c>
      <c r="H164" s="37">
        <v>6</v>
      </c>
      <c r="I164" s="37">
        <v>1</v>
      </c>
      <c r="J164" s="43"/>
    </row>
    <row r="165" spans="1:10" x14ac:dyDescent="0.3">
      <c r="A165" s="41">
        <v>163</v>
      </c>
      <c r="B165" s="37" t="s">
        <v>254</v>
      </c>
      <c r="C165" s="37" t="s">
        <v>187</v>
      </c>
      <c r="D165" s="37">
        <v>2</v>
      </c>
      <c r="E165" s="37">
        <v>1</v>
      </c>
      <c r="F165" s="37">
        <v>1</v>
      </c>
      <c r="G165" s="38">
        <v>11660</v>
      </c>
      <c r="H165" s="37">
        <v>7</v>
      </c>
      <c r="I165" s="37">
        <v>1</v>
      </c>
      <c r="J165" s="43"/>
    </row>
    <row r="166" spans="1:10" x14ac:dyDescent="0.3">
      <c r="A166" s="41">
        <v>164</v>
      </c>
      <c r="B166" s="37" t="s">
        <v>255</v>
      </c>
      <c r="C166" s="37" t="s">
        <v>98</v>
      </c>
      <c r="D166" s="37">
        <v>2</v>
      </c>
      <c r="E166" s="37">
        <v>2</v>
      </c>
      <c r="F166" s="37">
        <v>1</v>
      </c>
      <c r="G166" s="38">
        <v>11652</v>
      </c>
      <c r="H166" s="37" t="s">
        <v>256</v>
      </c>
      <c r="I166" s="37">
        <v>2</v>
      </c>
      <c r="J166" s="43"/>
    </row>
    <row r="167" spans="1:10" x14ac:dyDescent="0.3">
      <c r="A167" s="41">
        <v>165</v>
      </c>
      <c r="B167" s="37" t="s">
        <v>257</v>
      </c>
      <c r="C167" s="37" t="s">
        <v>187</v>
      </c>
      <c r="D167" s="37">
        <v>2</v>
      </c>
      <c r="E167" s="37">
        <v>1</v>
      </c>
      <c r="F167" s="37">
        <v>1</v>
      </c>
      <c r="G167" s="38">
        <v>11620</v>
      </c>
      <c r="H167" s="37">
        <v>2</v>
      </c>
      <c r="I167" s="37">
        <v>1</v>
      </c>
      <c r="J167" s="43"/>
    </row>
    <row r="168" spans="1:10" x14ac:dyDescent="0.3">
      <c r="A168" s="41">
        <v>166</v>
      </c>
      <c r="B168" s="37" t="s">
        <v>258</v>
      </c>
      <c r="C168" s="37" t="s">
        <v>187</v>
      </c>
      <c r="D168" s="37">
        <v>2</v>
      </c>
      <c r="E168" s="37">
        <v>1</v>
      </c>
      <c r="F168" s="37">
        <v>1</v>
      </c>
      <c r="G168" s="38">
        <v>11593</v>
      </c>
      <c r="H168" s="37">
        <v>7</v>
      </c>
      <c r="I168" s="37">
        <v>1</v>
      </c>
      <c r="J168" s="43"/>
    </row>
    <row r="169" spans="1:10" x14ac:dyDescent="0.3">
      <c r="A169" s="41">
        <v>167</v>
      </c>
      <c r="B169" s="37" t="s">
        <v>259</v>
      </c>
      <c r="C169" s="37" t="s">
        <v>187</v>
      </c>
      <c r="D169" s="37">
        <v>2</v>
      </c>
      <c r="E169" s="37">
        <v>1</v>
      </c>
      <c r="F169" s="37">
        <v>1</v>
      </c>
      <c r="G169" s="38">
        <v>11479</v>
      </c>
      <c r="H169" s="37">
        <v>2</v>
      </c>
      <c r="I169" s="37">
        <v>1</v>
      </c>
      <c r="J169" s="43"/>
    </row>
    <row r="170" spans="1:10" x14ac:dyDescent="0.3">
      <c r="A170" s="41">
        <v>168</v>
      </c>
      <c r="B170" s="37" t="s">
        <v>260</v>
      </c>
      <c r="C170" s="37" t="s">
        <v>187</v>
      </c>
      <c r="D170" s="37">
        <v>2</v>
      </c>
      <c r="E170" s="37">
        <v>1</v>
      </c>
      <c r="F170" s="37">
        <v>1</v>
      </c>
      <c r="G170" s="38">
        <v>11463</v>
      </c>
      <c r="H170" s="37">
        <v>5</v>
      </c>
      <c r="I170" s="37">
        <v>1</v>
      </c>
      <c r="J170" s="43"/>
    </row>
    <row r="171" spans="1:10" x14ac:dyDescent="0.3">
      <c r="A171" s="41">
        <v>169</v>
      </c>
      <c r="B171" s="37" t="s">
        <v>261</v>
      </c>
      <c r="C171" s="37" t="s">
        <v>187</v>
      </c>
      <c r="D171" s="37">
        <v>2</v>
      </c>
      <c r="E171" s="37">
        <v>1</v>
      </c>
      <c r="F171" s="37">
        <v>1</v>
      </c>
      <c r="G171" s="38">
        <v>11458</v>
      </c>
      <c r="H171" s="37">
        <v>6</v>
      </c>
      <c r="I171" s="37">
        <v>1</v>
      </c>
      <c r="J171" s="43"/>
    </row>
    <row r="172" spans="1:10" x14ac:dyDescent="0.3">
      <c r="A172" s="41">
        <v>170</v>
      </c>
      <c r="B172" s="37" t="s">
        <v>262</v>
      </c>
      <c r="C172" s="37" t="s">
        <v>187</v>
      </c>
      <c r="D172" s="37">
        <v>2</v>
      </c>
      <c r="E172" s="37">
        <v>1</v>
      </c>
      <c r="F172" s="37">
        <v>1</v>
      </c>
      <c r="G172" s="38">
        <v>11416</v>
      </c>
      <c r="H172" s="37">
        <v>5</v>
      </c>
      <c r="I172" s="37">
        <v>1</v>
      </c>
      <c r="J172" s="43"/>
    </row>
    <row r="173" spans="1:10" x14ac:dyDescent="0.3">
      <c r="A173" s="41">
        <v>171</v>
      </c>
      <c r="B173" s="37" t="s">
        <v>263</v>
      </c>
      <c r="C173" s="37" t="s">
        <v>187</v>
      </c>
      <c r="D173" s="37">
        <v>2</v>
      </c>
      <c r="E173" s="37">
        <v>1</v>
      </c>
      <c r="F173" s="37">
        <v>1</v>
      </c>
      <c r="G173" s="38">
        <v>11402</v>
      </c>
      <c r="H173" s="37">
        <v>5</v>
      </c>
      <c r="I173" s="37">
        <v>1</v>
      </c>
      <c r="J173" s="43"/>
    </row>
    <row r="174" spans="1:10" x14ac:dyDescent="0.3">
      <c r="A174" s="41">
        <v>172</v>
      </c>
      <c r="B174" s="37" t="s">
        <v>264</v>
      </c>
      <c r="C174" s="37" t="s">
        <v>187</v>
      </c>
      <c r="D174" s="37">
        <v>2</v>
      </c>
      <c r="E174" s="37">
        <v>1</v>
      </c>
      <c r="F174" s="37">
        <v>1</v>
      </c>
      <c r="G174" s="38">
        <v>11384</v>
      </c>
      <c r="H174" s="37">
        <v>1</v>
      </c>
      <c r="I174" s="37">
        <v>1</v>
      </c>
      <c r="J174" s="43"/>
    </row>
    <row r="175" spans="1:10" x14ac:dyDescent="0.3">
      <c r="A175" s="41">
        <v>173</v>
      </c>
      <c r="B175" s="37" t="s">
        <v>265</v>
      </c>
      <c r="C175" s="37" t="s">
        <v>187</v>
      </c>
      <c r="D175" s="37">
        <v>2</v>
      </c>
      <c r="E175" s="37">
        <v>1</v>
      </c>
      <c r="F175" s="37">
        <v>1</v>
      </c>
      <c r="G175" s="38">
        <v>11336</v>
      </c>
      <c r="H175" s="37">
        <v>7</v>
      </c>
      <c r="I175" s="37">
        <v>1</v>
      </c>
      <c r="J175" s="43"/>
    </row>
    <row r="176" spans="1:10" x14ac:dyDescent="0.3">
      <c r="A176" s="41">
        <v>174</v>
      </c>
      <c r="B176" s="37" t="s">
        <v>266</v>
      </c>
      <c r="C176" s="37" t="s">
        <v>187</v>
      </c>
      <c r="D176" s="37">
        <v>2</v>
      </c>
      <c r="E176" s="37">
        <v>1</v>
      </c>
      <c r="F176" s="37">
        <v>1</v>
      </c>
      <c r="G176" s="38">
        <v>11279</v>
      </c>
      <c r="H176" s="37">
        <v>7</v>
      </c>
      <c r="I176" s="37">
        <v>1</v>
      </c>
      <c r="J176" s="43"/>
    </row>
    <row r="177" spans="1:10" x14ac:dyDescent="0.3">
      <c r="A177" s="41">
        <v>175</v>
      </c>
      <c r="B177" s="37" t="s">
        <v>267</v>
      </c>
      <c r="C177" s="37" t="s">
        <v>187</v>
      </c>
      <c r="D177" s="37">
        <v>2</v>
      </c>
      <c r="E177" s="37">
        <v>1</v>
      </c>
      <c r="F177" s="37">
        <v>1</v>
      </c>
      <c r="G177" s="38">
        <v>11220</v>
      </c>
      <c r="H177" s="37">
        <v>7</v>
      </c>
      <c r="I177" s="37">
        <v>1</v>
      </c>
      <c r="J177" s="43"/>
    </row>
    <row r="178" spans="1:10" x14ac:dyDescent="0.3">
      <c r="A178" s="41">
        <v>176</v>
      </c>
      <c r="B178" s="37" t="s">
        <v>268</v>
      </c>
      <c r="C178" s="37" t="s">
        <v>187</v>
      </c>
      <c r="D178" s="37">
        <v>2</v>
      </c>
      <c r="E178" s="37">
        <v>1</v>
      </c>
      <c r="F178" s="37">
        <v>1</v>
      </c>
      <c r="G178" s="38">
        <v>11220</v>
      </c>
      <c r="H178" s="37">
        <v>8</v>
      </c>
      <c r="I178" s="37">
        <v>1</v>
      </c>
      <c r="J178" s="43"/>
    </row>
    <row r="179" spans="1:10" x14ac:dyDescent="0.3">
      <c r="A179" s="41">
        <v>177</v>
      </c>
      <c r="B179" s="37" t="s">
        <v>269</v>
      </c>
      <c r="C179" s="37" t="s">
        <v>187</v>
      </c>
      <c r="D179" s="37">
        <v>2</v>
      </c>
      <c r="E179" s="37">
        <v>1</v>
      </c>
      <c r="F179" s="37">
        <v>1</v>
      </c>
      <c r="G179" s="38">
        <v>11183</v>
      </c>
      <c r="H179" s="37">
        <v>3</v>
      </c>
      <c r="I179" s="37">
        <v>1</v>
      </c>
      <c r="J179" s="43"/>
    </row>
    <row r="180" spans="1:10" x14ac:dyDescent="0.3">
      <c r="A180" s="41">
        <v>178</v>
      </c>
      <c r="B180" s="37" t="s">
        <v>270</v>
      </c>
      <c r="C180" s="37" t="s">
        <v>187</v>
      </c>
      <c r="D180" s="37">
        <v>2</v>
      </c>
      <c r="E180" s="37">
        <v>1</v>
      </c>
      <c r="F180" s="37">
        <v>1</v>
      </c>
      <c r="G180" s="38">
        <v>11128</v>
      </c>
      <c r="H180" s="37">
        <v>5</v>
      </c>
      <c r="I180" s="37">
        <v>1</v>
      </c>
      <c r="J180" s="43"/>
    </row>
    <row r="181" spans="1:10" x14ac:dyDescent="0.3">
      <c r="A181" s="41">
        <v>179</v>
      </c>
      <c r="B181" s="37" t="s">
        <v>271</v>
      </c>
      <c r="C181" s="37" t="s">
        <v>187</v>
      </c>
      <c r="D181" s="37">
        <v>2</v>
      </c>
      <c r="E181" s="37">
        <v>1</v>
      </c>
      <c r="F181" s="37">
        <v>1</v>
      </c>
      <c r="G181" s="38">
        <v>11119</v>
      </c>
      <c r="H181" s="37">
        <v>7</v>
      </c>
      <c r="I181" s="37">
        <v>1</v>
      </c>
      <c r="J181" s="43"/>
    </row>
    <row r="182" spans="1:10" x14ac:dyDescent="0.3">
      <c r="A182" s="41">
        <v>180</v>
      </c>
      <c r="B182" s="37" t="s">
        <v>272</v>
      </c>
      <c r="C182" s="37" t="s">
        <v>187</v>
      </c>
      <c r="D182" s="37">
        <v>2</v>
      </c>
      <c r="E182" s="37">
        <v>1</v>
      </c>
      <c r="F182" s="37">
        <v>1</v>
      </c>
      <c r="G182" s="38">
        <v>11077</v>
      </c>
      <c r="H182" s="37">
        <v>1</v>
      </c>
      <c r="I182" s="37">
        <v>1</v>
      </c>
      <c r="J182" s="43"/>
    </row>
    <row r="183" spans="1:10" x14ac:dyDescent="0.3">
      <c r="A183" s="41">
        <v>181</v>
      </c>
      <c r="B183" s="37" t="s">
        <v>273</v>
      </c>
      <c r="C183" s="37" t="s">
        <v>187</v>
      </c>
      <c r="D183" s="37">
        <v>2</v>
      </c>
      <c r="E183" s="37">
        <v>1</v>
      </c>
      <c r="F183" s="37">
        <v>1</v>
      </c>
      <c r="G183" s="38">
        <v>11030</v>
      </c>
      <c r="H183" s="37">
        <v>7</v>
      </c>
      <c r="I183" s="37">
        <v>1</v>
      </c>
      <c r="J183" s="43"/>
    </row>
    <row r="184" spans="1:10" x14ac:dyDescent="0.3">
      <c r="A184" s="41">
        <v>182</v>
      </c>
      <c r="B184" s="37" t="s">
        <v>274</v>
      </c>
      <c r="C184" s="37" t="s">
        <v>187</v>
      </c>
      <c r="D184" s="37">
        <v>2</v>
      </c>
      <c r="E184" s="37">
        <v>1</v>
      </c>
      <c r="F184" s="37">
        <v>1</v>
      </c>
      <c r="G184" s="38">
        <v>10916</v>
      </c>
      <c r="H184" s="37">
        <v>4</v>
      </c>
      <c r="I184" s="37">
        <v>1</v>
      </c>
      <c r="J184" s="43"/>
    </row>
    <row r="185" spans="1:10" x14ac:dyDescent="0.3">
      <c r="A185" s="41">
        <v>183</v>
      </c>
      <c r="B185" s="37" t="s">
        <v>275</v>
      </c>
      <c r="C185" s="37" t="s">
        <v>187</v>
      </c>
      <c r="D185" s="37">
        <v>2</v>
      </c>
      <c r="E185" s="37">
        <v>1</v>
      </c>
      <c r="F185" s="37">
        <v>1</v>
      </c>
      <c r="G185" s="38">
        <v>10906</v>
      </c>
      <c r="H185" s="37">
        <v>3</v>
      </c>
      <c r="I185" s="37">
        <v>1</v>
      </c>
      <c r="J185" s="43"/>
    </row>
    <row r="186" spans="1:10" x14ac:dyDescent="0.3">
      <c r="A186" s="41">
        <v>184</v>
      </c>
      <c r="B186" s="37" t="s">
        <v>276</v>
      </c>
      <c r="C186" s="37" t="s">
        <v>187</v>
      </c>
      <c r="D186" s="37">
        <v>2</v>
      </c>
      <c r="E186" s="37">
        <v>1</v>
      </c>
      <c r="F186" s="37">
        <v>1</v>
      </c>
      <c r="G186" s="38">
        <v>10826</v>
      </c>
      <c r="H186" s="37">
        <v>2</v>
      </c>
      <c r="I186" s="37">
        <v>1</v>
      </c>
      <c r="J186" s="43"/>
    </row>
    <row r="187" spans="1:10" x14ac:dyDescent="0.3">
      <c r="A187" s="41">
        <v>185</v>
      </c>
      <c r="B187" s="37" t="s">
        <v>277</v>
      </c>
      <c r="C187" s="37" t="s">
        <v>187</v>
      </c>
      <c r="D187" s="37">
        <v>2</v>
      </c>
      <c r="E187" s="37">
        <v>1</v>
      </c>
      <c r="F187" s="37">
        <v>1</v>
      </c>
      <c r="G187" s="38">
        <v>10787</v>
      </c>
      <c r="H187" s="37">
        <v>1</v>
      </c>
      <c r="I187" s="37">
        <v>1</v>
      </c>
      <c r="J187" s="43"/>
    </row>
    <row r="188" spans="1:10" x14ac:dyDescent="0.3">
      <c r="A188" s="41">
        <v>186</v>
      </c>
      <c r="B188" s="37" t="s">
        <v>278</v>
      </c>
      <c r="C188" s="37" t="s">
        <v>187</v>
      </c>
      <c r="D188" s="37">
        <v>2</v>
      </c>
      <c r="E188" s="37">
        <v>1</v>
      </c>
      <c r="F188" s="37">
        <v>1</v>
      </c>
      <c r="G188" s="38">
        <v>10777</v>
      </c>
      <c r="H188" s="37">
        <v>2</v>
      </c>
      <c r="I188" s="37">
        <v>1</v>
      </c>
      <c r="J188" s="43"/>
    </row>
    <row r="189" spans="1:10" x14ac:dyDescent="0.3">
      <c r="A189" s="41">
        <v>187</v>
      </c>
      <c r="B189" s="37" t="s">
        <v>279</v>
      </c>
      <c r="C189" s="37" t="s">
        <v>187</v>
      </c>
      <c r="D189" s="37">
        <v>2</v>
      </c>
      <c r="E189" s="37">
        <v>1</v>
      </c>
      <c r="F189" s="37">
        <v>1</v>
      </c>
      <c r="G189" s="38">
        <v>10774</v>
      </c>
      <c r="H189" s="37">
        <v>3</v>
      </c>
      <c r="I189" s="37">
        <v>1</v>
      </c>
      <c r="J189" s="43"/>
    </row>
    <row r="190" spans="1:10" x14ac:dyDescent="0.3">
      <c r="A190" s="41">
        <v>188</v>
      </c>
      <c r="B190" s="37" t="s">
        <v>280</v>
      </c>
      <c r="C190" s="37" t="s">
        <v>187</v>
      </c>
      <c r="D190" s="37">
        <v>2</v>
      </c>
      <c r="E190" s="37">
        <v>1</v>
      </c>
      <c r="F190" s="37">
        <v>1</v>
      </c>
      <c r="G190" s="38">
        <v>10638</v>
      </c>
      <c r="H190" s="37">
        <v>7</v>
      </c>
      <c r="I190" s="37">
        <v>1</v>
      </c>
      <c r="J190" s="43"/>
    </row>
    <row r="191" spans="1:10" x14ac:dyDescent="0.3">
      <c r="A191" s="41">
        <v>189</v>
      </c>
      <c r="B191" s="37" t="s">
        <v>281</v>
      </c>
      <c r="C191" s="37" t="s">
        <v>187</v>
      </c>
      <c r="D191" s="37">
        <v>2</v>
      </c>
      <c r="E191" s="37">
        <v>1</v>
      </c>
      <c r="F191" s="37">
        <v>1</v>
      </c>
      <c r="G191" s="38">
        <v>10551</v>
      </c>
      <c r="H191" s="37">
        <v>7</v>
      </c>
      <c r="I191" s="37">
        <v>1</v>
      </c>
      <c r="J191" s="43"/>
    </row>
    <row r="192" spans="1:10" x14ac:dyDescent="0.3">
      <c r="A192" s="41">
        <v>190</v>
      </c>
      <c r="B192" s="37" t="s">
        <v>282</v>
      </c>
      <c r="C192" s="37" t="s">
        <v>187</v>
      </c>
      <c r="D192" s="37">
        <v>2</v>
      </c>
      <c r="E192" s="37">
        <v>1</v>
      </c>
      <c r="F192" s="37">
        <v>1</v>
      </c>
      <c r="G192" s="38">
        <v>10541</v>
      </c>
      <c r="H192" s="37">
        <v>5</v>
      </c>
      <c r="I192" s="37">
        <v>1</v>
      </c>
      <c r="J192" s="43"/>
    </row>
    <row r="193" spans="1:10" x14ac:dyDescent="0.3">
      <c r="A193" s="41">
        <v>191</v>
      </c>
      <c r="B193" s="37" t="s">
        <v>283</v>
      </c>
      <c r="C193" s="37" t="s">
        <v>98</v>
      </c>
      <c r="D193" s="37">
        <v>2</v>
      </c>
      <c r="E193" s="37">
        <v>1</v>
      </c>
      <c r="F193" s="37">
        <v>3</v>
      </c>
      <c r="G193" s="38">
        <v>10079</v>
      </c>
      <c r="H193" s="37">
        <v>5</v>
      </c>
      <c r="I193" s="37">
        <v>1</v>
      </c>
      <c r="J193" s="43"/>
    </row>
    <row r="194" spans="1:10" x14ac:dyDescent="0.3">
      <c r="A194" s="41">
        <v>192</v>
      </c>
      <c r="B194" s="37" t="s">
        <v>284</v>
      </c>
      <c r="C194" s="37" t="s">
        <v>98</v>
      </c>
      <c r="D194" s="37">
        <v>1</v>
      </c>
      <c r="E194" s="37">
        <v>1</v>
      </c>
      <c r="F194" s="37">
        <v>3</v>
      </c>
      <c r="G194" s="38">
        <v>9690</v>
      </c>
      <c r="H194" s="37">
        <v>4</v>
      </c>
      <c r="I194" s="37">
        <v>1</v>
      </c>
      <c r="J194" s="43"/>
    </row>
    <row r="195" spans="1:10" x14ac:dyDescent="0.3">
      <c r="A195" s="41">
        <v>193</v>
      </c>
      <c r="B195" s="37" t="s">
        <v>285</v>
      </c>
      <c r="C195" s="37" t="s">
        <v>98</v>
      </c>
      <c r="D195" s="37">
        <v>1</v>
      </c>
      <c r="E195" s="37">
        <v>1</v>
      </c>
      <c r="F195" s="37">
        <v>3</v>
      </c>
      <c r="G195" s="38">
        <v>8931</v>
      </c>
      <c r="H195" s="37">
        <v>4</v>
      </c>
      <c r="I195" s="37">
        <v>1</v>
      </c>
      <c r="J195" s="43"/>
    </row>
    <row r="196" spans="1:10" x14ac:dyDescent="0.3">
      <c r="A196" s="41">
        <v>194</v>
      </c>
      <c r="B196" s="37" t="s">
        <v>286</v>
      </c>
      <c r="C196" s="37" t="s">
        <v>187</v>
      </c>
      <c r="D196" s="37">
        <v>1</v>
      </c>
      <c r="E196" s="37">
        <v>2</v>
      </c>
      <c r="F196" s="37">
        <v>1</v>
      </c>
      <c r="G196" s="38">
        <v>8918</v>
      </c>
      <c r="H196" s="37" t="s">
        <v>287</v>
      </c>
      <c r="I196" s="37">
        <v>2</v>
      </c>
      <c r="J196" s="43"/>
    </row>
    <row r="197" spans="1:10" x14ac:dyDescent="0.3">
      <c r="A197" s="41">
        <v>195</v>
      </c>
      <c r="B197" s="37" t="s">
        <v>288</v>
      </c>
      <c r="C197" s="37" t="s">
        <v>187</v>
      </c>
      <c r="D197" s="37">
        <v>2</v>
      </c>
      <c r="E197" s="37">
        <v>1</v>
      </c>
      <c r="F197" s="37">
        <v>1</v>
      </c>
      <c r="G197" s="38">
        <v>10523</v>
      </c>
      <c r="H197" s="37">
        <v>5</v>
      </c>
      <c r="I197" s="37">
        <v>1</v>
      </c>
      <c r="J197" s="43"/>
    </row>
    <row r="198" spans="1:10" x14ac:dyDescent="0.3">
      <c r="A198" s="41">
        <v>196</v>
      </c>
      <c r="B198" s="37" t="s">
        <v>289</v>
      </c>
      <c r="C198" s="37" t="s">
        <v>187</v>
      </c>
      <c r="D198" s="37">
        <v>2</v>
      </c>
      <c r="E198" s="37">
        <v>1</v>
      </c>
      <c r="F198" s="37">
        <v>1</v>
      </c>
      <c r="G198" s="38">
        <v>10504</v>
      </c>
      <c r="H198" s="37">
        <v>7</v>
      </c>
      <c r="I198" s="37">
        <v>1</v>
      </c>
      <c r="J198" s="43"/>
    </row>
    <row r="199" spans="1:10" x14ac:dyDescent="0.3">
      <c r="A199" s="41">
        <v>197</v>
      </c>
      <c r="B199" s="37" t="s">
        <v>290</v>
      </c>
      <c r="C199" s="37" t="s">
        <v>187</v>
      </c>
      <c r="D199" s="37">
        <v>2</v>
      </c>
      <c r="E199" s="37">
        <v>1</v>
      </c>
      <c r="F199" s="37">
        <v>1</v>
      </c>
      <c r="G199" s="38">
        <v>10370</v>
      </c>
      <c r="H199" s="37">
        <v>6</v>
      </c>
      <c r="I199" s="37">
        <v>1</v>
      </c>
      <c r="J199" s="43"/>
    </row>
    <row r="200" spans="1:10" x14ac:dyDescent="0.3">
      <c r="A200" s="41">
        <v>198</v>
      </c>
      <c r="B200" s="37" t="s">
        <v>291</v>
      </c>
      <c r="C200" s="37" t="s">
        <v>187</v>
      </c>
      <c r="D200" s="37">
        <v>2</v>
      </c>
      <c r="E200" s="37">
        <v>1</v>
      </c>
      <c r="F200" s="37">
        <v>1</v>
      </c>
      <c r="G200" s="38">
        <v>10326</v>
      </c>
      <c r="H200" s="37">
        <v>7</v>
      </c>
      <c r="I200" s="37">
        <v>1</v>
      </c>
      <c r="J200" s="43"/>
    </row>
    <row r="201" spans="1:10" x14ac:dyDescent="0.3">
      <c r="A201" s="41">
        <v>199</v>
      </c>
      <c r="B201" s="37" t="s">
        <v>292</v>
      </c>
      <c r="C201" s="37" t="s">
        <v>187</v>
      </c>
      <c r="D201" s="37">
        <v>2</v>
      </c>
      <c r="E201" s="37">
        <v>1</v>
      </c>
      <c r="F201" s="37">
        <v>1</v>
      </c>
      <c r="G201" s="38">
        <v>10290</v>
      </c>
      <c r="H201" s="37">
        <v>3</v>
      </c>
      <c r="I201" s="37">
        <v>1</v>
      </c>
      <c r="J201" s="43"/>
    </row>
    <row r="202" spans="1:10" x14ac:dyDescent="0.3">
      <c r="A202" s="41">
        <v>200</v>
      </c>
      <c r="B202" s="37" t="s">
        <v>293</v>
      </c>
      <c r="C202" s="37" t="s">
        <v>187</v>
      </c>
      <c r="D202" s="37">
        <v>2</v>
      </c>
      <c r="E202" s="37">
        <v>1</v>
      </c>
      <c r="F202" s="37">
        <v>1</v>
      </c>
      <c r="G202" s="38">
        <v>10280</v>
      </c>
      <c r="H202" s="37" t="s">
        <v>185</v>
      </c>
      <c r="I202" s="37">
        <v>1</v>
      </c>
      <c r="J202" s="43"/>
    </row>
    <row r="203" spans="1:10" x14ac:dyDescent="0.3">
      <c r="A203" s="41">
        <v>201</v>
      </c>
      <c r="B203" s="37" t="s">
        <v>294</v>
      </c>
      <c r="C203" s="37" t="s">
        <v>187</v>
      </c>
      <c r="D203" s="37">
        <v>2</v>
      </c>
      <c r="E203" s="37">
        <v>1</v>
      </c>
      <c r="F203" s="37">
        <v>1</v>
      </c>
      <c r="G203" s="38">
        <v>10279</v>
      </c>
      <c r="H203" s="37">
        <v>5</v>
      </c>
      <c r="I203" s="37">
        <v>1</v>
      </c>
      <c r="J203" s="43"/>
    </row>
    <row r="204" spans="1:10" x14ac:dyDescent="0.3">
      <c r="A204" s="41">
        <v>202</v>
      </c>
      <c r="B204" s="37" t="s">
        <v>295</v>
      </c>
      <c r="C204" s="37" t="s">
        <v>187</v>
      </c>
      <c r="D204" s="37">
        <v>2</v>
      </c>
      <c r="E204" s="37">
        <v>1</v>
      </c>
      <c r="F204" s="37">
        <v>1</v>
      </c>
      <c r="G204" s="38">
        <v>10244</v>
      </c>
      <c r="H204" s="37">
        <v>9</v>
      </c>
      <c r="I204" s="37">
        <v>1</v>
      </c>
      <c r="J204" s="43"/>
    </row>
    <row r="205" spans="1:10" x14ac:dyDescent="0.3">
      <c r="A205" s="41">
        <v>203</v>
      </c>
      <c r="B205" s="37" t="s">
        <v>296</v>
      </c>
      <c r="C205" s="37" t="s">
        <v>187</v>
      </c>
      <c r="D205" s="37">
        <v>2</v>
      </c>
      <c r="E205" s="37">
        <v>1</v>
      </c>
      <c r="F205" s="37">
        <v>1</v>
      </c>
      <c r="G205" s="38">
        <v>10235</v>
      </c>
      <c r="H205" s="37">
        <v>1</v>
      </c>
      <c r="I205" s="37">
        <v>1</v>
      </c>
      <c r="J205" s="43"/>
    </row>
    <row r="206" spans="1:10" x14ac:dyDescent="0.3">
      <c r="A206" s="41">
        <v>204</v>
      </c>
      <c r="B206" s="37" t="s">
        <v>297</v>
      </c>
      <c r="C206" s="37" t="s">
        <v>187</v>
      </c>
      <c r="D206" s="37">
        <v>2</v>
      </c>
      <c r="E206" s="37">
        <v>1</v>
      </c>
      <c r="F206" s="37">
        <v>1</v>
      </c>
      <c r="G206" s="38">
        <v>10230</v>
      </c>
      <c r="H206" s="37">
        <v>6</v>
      </c>
      <c r="I206" s="37">
        <v>1</v>
      </c>
      <c r="J206" s="43"/>
    </row>
    <row r="207" spans="1:10" x14ac:dyDescent="0.3">
      <c r="A207" s="41">
        <v>205</v>
      </c>
      <c r="B207" s="37" t="s">
        <v>298</v>
      </c>
      <c r="C207" s="37" t="s">
        <v>187</v>
      </c>
      <c r="D207" s="37">
        <v>2</v>
      </c>
      <c r="E207" s="37">
        <v>1</v>
      </c>
      <c r="F207" s="37">
        <v>1</v>
      </c>
      <c r="G207" s="38">
        <v>10202</v>
      </c>
      <c r="H207" s="37">
        <v>6</v>
      </c>
      <c r="I207" s="37">
        <v>1</v>
      </c>
      <c r="J207" s="43"/>
    </row>
    <row r="208" spans="1:10" x14ac:dyDescent="0.3">
      <c r="A208" s="41">
        <v>206</v>
      </c>
      <c r="B208" s="37" t="s">
        <v>299</v>
      </c>
      <c r="C208" s="37" t="s">
        <v>187</v>
      </c>
      <c r="D208" s="37">
        <v>2</v>
      </c>
      <c r="E208" s="37">
        <v>1</v>
      </c>
      <c r="F208" s="37">
        <v>1</v>
      </c>
      <c r="G208" s="38">
        <v>10165</v>
      </c>
      <c r="H208" s="37">
        <v>6</v>
      </c>
      <c r="I208" s="37">
        <v>1</v>
      </c>
      <c r="J208" s="43"/>
    </row>
    <row r="209" spans="1:10" x14ac:dyDescent="0.3">
      <c r="A209" s="41">
        <v>207</v>
      </c>
      <c r="B209" s="37" t="s">
        <v>300</v>
      </c>
      <c r="C209" s="37" t="s">
        <v>187</v>
      </c>
      <c r="D209" s="37">
        <v>2</v>
      </c>
      <c r="E209" s="37">
        <v>1</v>
      </c>
      <c r="F209" s="37">
        <v>1</v>
      </c>
      <c r="G209" s="38">
        <v>10050</v>
      </c>
      <c r="H209" s="37">
        <v>5</v>
      </c>
      <c r="I209" s="37">
        <v>1</v>
      </c>
      <c r="J209" s="43"/>
    </row>
    <row r="210" spans="1:10" x14ac:dyDescent="0.3">
      <c r="A210" s="41">
        <v>208</v>
      </c>
      <c r="B210" s="37" t="s">
        <v>301</v>
      </c>
      <c r="C210" s="37" t="s">
        <v>187</v>
      </c>
      <c r="D210" s="37">
        <v>2</v>
      </c>
      <c r="E210" s="37">
        <v>1</v>
      </c>
      <c r="F210" s="37">
        <v>1</v>
      </c>
      <c r="G210" s="38">
        <v>10032</v>
      </c>
      <c r="H210" s="37">
        <v>9</v>
      </c>
      <c r="I210" s="37">
        <v>1</v>
      </c>
      <c r="J210" s="43"/>
    </row>
    <row r="211" spans="1:10" x14ac:dyDescent="0.3">
      <c r="A211" s="41">
        <v>209</v>
      </c>
      <c r="B211" s="37" t="s">
        <v>302</v>
      </c>
      <c r="C211" s="37" t="s">
        <v>187</v>
      </c>
      <c r="D211" s="37">
        <v>2</v>
      </c>
      <c r="E211" s="37">
        <v>1</v>
      </c>
      <c r="F211" s="37">
        <v>1</v>
      </c>
      <c r="G211" s="38">
        <v>10030</v>
      </c>
      <c r="H211" s="37">
        <v>2</v>
      </c>
      <c r="I211" s="37">
        <v>1</v>
      </c>
      <c r="J211" s="43"/>
    </row>
    <row r="212" spans="1:10" x14ac:dyDescent="0.3">
      <c r="A212" s="41">
        <v>210</v>
      </c>
      <c r="B212" s="37" t="s">
        <v>303</v>
      </c>
      <c r="C212" s="37" t="s">
        <v>187</v>
      </c>
      <c r="D212" s="37">
        <v>2</v>
      </c>
      <c r="E212" s="37">
        <v>1</v>
      </c>
      <c r="F212" s="37">
        <v>1</v>
      </c>
      <c r="G212" s="38">
        <v>10027</v>
      </c>
      <c r="H212" s="37">
        <v>2</v>
      </c>
      <c r="I212" s="37">
        <v>1</v>
      </c>
      <c r="J212" s="43"/>
    </row>
    <row r="213" spans="1:10" x14ac:dyDescent="0.3">
      <c r="A213" s="41">
        <v>211</v>
      </c>
      <c r="B213" s="37" t="s">
        <v>304</v>
      </c>
      <c r="C213" s="37" t="s">
        <v>305</v>
      </c>
      <c r="D213" s="37">
        <v>1</v>
      </c>
      <c r="E213" s="37">
        <v>1</v>
      </c>
      <c r="F213" s="37">
        <v>1</v>
      </c>
      <c r="G213" s="38">
        <v>9975</v>
      </c>
      <c r="H213" s="37">
        <v>6</v>
      </c>
      <c r="I213" s="37">
        <v>1</v>
      </c>
      <c r="J213" s="43"/>
    </row>
    <row r="214" spans="1:10" x14ac:dyDescent="0.3">
      <c r="A214" s="41">
        <v>212</v>
      </c>
      <c r="B214" s="37" t="s">
        <v>306</v>
      </c>
      <c r="C214" s="37" t="s">
        <v>305</v>
      </c>
      <c r="D214" s="37">
        <v>1</v>
      </c>
      <c r="E214" s="37">
        <v>1</v>
      </c>
      <c r="F214" s="37">
        <v>1</v>
      </c>
      <c r="G214" s="38">
        <v>9859</v>
      </c>
      <c r="H214" s="37">
        <v>4</v>
      </c>
      <c r="I214" s="37">
        <v>1</v>
      </c>
      <c r="J214" s="43"/>
    </row>
    <row r="215" spans="1:10" x14ac:dyDescent="0.3">
      <c r="A215" s="41">
        <v>213</v>
      </c>
      <c r="B215" s="37" t="s">
        <v>307</v>
      </c>
      <c r="C215" s="37" t="s">
        <v>305</v>
      </c>
      <c r="D215" s="37">
        <v>1</v>
      </c>
      <c r="E215" s="37">
        <v>1</v>
      </c>
      <c r="F215" s="37">
        <v>1</v>
      </c>
      <c r="G215" s="38">
        <v>9789</v>
      </c>
      <c r="H215" s="37">
        <v>6</v>
      </c>
      <c r="I215" s="37">
        <v>1</v>
      </c>
      <c r="J215" s="43"/>
    </row>
    <row r="216" spans="1:10" x14ac:dyDescent="0.3">
      <c r="A216" s="41">
        <v>214</v>
      </c>
      <c r="B216" s="37" t="s">
        <v>308</v>
      </c>
      <c r="C216" s="37" t="s">
        <v>305</v>
      </c>
      <c r="D216" s="37">
        <v>1</v>
      </c>
      <c r="E216" s="37">
        <v>1</v>
      </c>
      <c r="F216" s="37">
        <v>1</v>
      </c>
      <c r="G216" s="38">
        <v>9781</v>
      </c>
      <c r="H216" s="37">
        <v>9</v>
      </c>
      <c r="I216" s="37">
        <v>1</v>
      </c>
      <c r="J216" s="43"/>
    </row>
    <row r="217" spans="1:10" x14ac:dyDescent="0.3">
      <c r="A217" s="41">
        <v>215</v>
      </c>
      <c r="B217" s="37" t="s">
        <v>309</v>
      </c>
      <c r="C217" s="37" t="s">
        <v>305</v>
      </c>
      <c r="D217" s="37">
        <v>1</v>
      </c>
      <c r="E217" s="37">
        <v>1</v>
      </c>
      <c r="F217" s="37">
        <v>1</v>
      </c>
      <c r="G217" s="38">
        <v>9774</v>
      </c>
      <c r="H217" s="37">
        <v>5</v>
      </c>
      <c r="I217" s="37">
        <v>1</v>
      </c>
      <c r="J217" s="43"/>
    </row>
    <row r="218" spans="1:10" x14ac:dyDescent="0.3">
      <c r="A218" s="41">
        <v>216</v>
      </c>
      <c r="B218" s="37" t="s">
        <v>310</v>
      </c>
      <c r="C218" s="37" t="s">
        <v>305</v>
      </c>
      <c r="D218" s="37">
        <v>1</v>
      </c>
      <c r="E218" s="37">
        <v>1</v>
      </c>
      <c r="F218" s="37">
        <v>1</v>
      </c>
      <c r="G218" s="38">
        <v>9773</v>
      </c>
      <c r="H218" s="37">
        <v>5</v>
      </c>
      <c r="I218" s="37">
        <v>1</v>
      </c>
      <c r="J218" s="43"/>
    </row>
    <row r="219" spans="1:10" x14ac:dyDescent="0.3">
      <c r="A219" s="41">
        <v>217</v>
      </c>
      <c r="B219" s="37" t="s">
        <v>311</v>
      </c>
      <c r="C219" s="37" t="s">
        <v>305</v>
      </c>
      <c r="D219" s="37">
        <v>1</v>
      </c>
      <c r="E219" s="37">
        <v>1</v>
      </c>
      <c r="F219" s="37">
        <v>1</v>
      </c>
      <c r="G219" s="38">
        <v>9750</v>
      </c>
      <c r="H219" s="37">
        <v>9</v>
      </c>
      <c r="I219" s="37">
        <v>1</v>
      </c>
      <c r="J219" s="43"/>
    </row>
    <row r="220" spans="1:10" x14ac:dyDescent="0.3">
      <c r="A220" s="41">
        <v>218</v>
      </c>
      <c r="B220" s="37" t="s">
        <v>312</v>
      </c>
      <c r="C220" s="37" t="s">
        <v>305</v>
      </c>
      <c r="D220" s="37">
        <v>1</v>
      </c>
      <c r="E220" s="37">
        <v>1</v>
      </c>
      <c r="F220" s="37">
        <v>1</v>
      </c>
      <c r="G220" s="38">
        <v>9706</v>
      </c>
      <c r="H220" s="37">
        <v>9</v>
      </c>
      <c r="I220" s="37">
        <v>1</v>
      </c>
      <c r="J220" s="43"/>
    </row>
    <row r="221" spans="1:10" x14ac:dyDescent="0.3">
      <c r="A221" s="41">
        <v>219</v>
      </c>
      <c r="B221" s="37" t="s">
        <v>313</v>
      </c>
      <c r="C221" s="37" t="s">
        <v>305</v>
      </c>
      <c r="D221" s="37">
        <v>1</v>
      </c>
      <c r="E221" s="37">
        <v>1</v>
      </c>
      <c r="F221" s="37">
        <v>1</v>
      </c>
      <c r="G221" s="38">
        <v>9587</v>
      </c>
      <c r="H221" s="37">
        <v>4</v>
      </c>
      <c r="I221" s="37">
        <v>1</v>
      </c>
      <c r="J221" s="43"/>
    </row>
    <row r="222" spans="1:10" x14ac:dyDescent="0.3">
      <c r="A222" s="41">
        <v>220</v>
      </c>
      <c r="B222" s="37" t="s">
        <v>314</v>
      </c>
      <c r="C222" s="37" t="s">
        <v>305</v>
      </c>
      <c r="D222" s="37">
        <v>1</v>
      </c>
      <c r="E222" s="37">
        <v>1</v>
      </c>
      <c r="F222" s="37">
        <v>1</v>
      </c>
      <c r="G222" s="38">
        <v>9515</v>
      </c>
      <c r="H222" s="37">
        <v>3</v>
      </c>
      <c r="I222" s="37">
        <v>1</v>
      </c>
      <c r="J222" s="43"/>
    </row>
    <row r="223" spans="1:10" x14ac:dyDescent="0.3">
      <c r="A223" s="41">
        <v>221</v>
      </c>
      <c r="B223" s="37" t="s">
        <v>315</v>
      </c>
      <c r="C223" s="37" t="s">
        <v>305</v>
      </c>
      <c r="D223" s="37">
        <v>1</v>
      </c>
      <c r="E223" s="37">
        <v>1</v>
      </c>
      <c r="F223" s="37">
        <v>1</v>
      </c>
      <c r="G223" s="38">
        <v>9420</v>
      </c>
      <c r="H223" s="37">
        <v>4</v>
      </c>
      <c r="I223" s="37">
        <v>1</v>
      </c>
      <c r="J223" s="43"/>
    </row>
    <row r="224" spans="1:10" x14ac:dyDescent="0.3">
      <c r="A224" s="41">
        <v>222</v>
      </c>
      <c r="B224" s="37" t="s">
        <v>316</v>
      </c>
      <c r="C224" s="37" t="s">
        <v>305</v>
      </c>
      <c r="D224" s="37">
        <v>1</v>
      </c>
      <c r="E224" s="37">
        <v>1</v>
      </c>
      <c r="F224" s="37">
        <v>1</v>
      </c>
      <c r="G224" s="38">
        <v>9414</v>
      </c>
      <c r="H224" s="37">
        <v>2</v>
      </c>
      <c r="I224" s="37">
        <v>1</v>
      </c>
      <c r="J224" s="43"/>
    </row>
    <row r="225" spans="1:10" x14ac:dyDescent="0.3">
      <c r="A225" s="41">
        <v>223</v>
      </c>
      <c r="B225" s="37" t="s">
        <v>317</v>
      </c>
      <c r="C225" s="37" t="s">
        <v>305</v>
      </c>
      <c r="D225" s="37">
        <v>1</v>
      </c>
      <c r="E225" s="37">
        <v>1</v>
      </c>
      <c r="F225" s="37">
        <v>1</v>
      </c>
      <c r="G225" s="38">
        <v>9400</v>
      </c>
      <c r="H225" s="37">
        <v>6</v>
      </c>
      <c r="I225" s="37">
        <v>1</v>
      </c>
      <c r="J225" s="43"/>
    </row>
    <row r="226" spans="1:10" x14ac:dyDescent="0.3">
      <c r="A226" s="41">
        <v>224</v>
      </c>
      <c r="B226" s="37" t="s">
        <v>318</v>
      </c>
      <c r="C226" s="37" t="s">
        <v>305</v>
      </c>
      <c r="D226" s="37">
        <v>1</v>
      </c>
      <c r="E226" s="37">
        <v>1</v>
      </c>
      <c r="F226" s="37">
        <v>1</v>
      </c>
      <c r="G226" s="38">
        <v>9393</v>
      </c>
      <c r="H226" s="37">
        <v>2</v>
      </c>
      <c r="I226" s="37">
        <v>1</v>
      </c>
      <c r="J226" s="43"/>
    </row>
    <row r="227" spans="1:10" x14ac:dyDescent="0.3">
      <c r="A227" s="41">
        <v>225</v>
      </c>
      <c r="B227" s="37" t="s">
        <v>319</v>
      </c>
      <c r="C227" s="37" t="s">
        <v>305</v>
      </c>
      <c r="D227" s="37">
        <v>1</v>
      </c>
      <c r="E227" s="37">
        <v>1</v>
      </c>
      <c r="F227" s="37">
        <v>1</v>
      </c>
      <c r="G227" s="38">
        <v>9316</v>
      </c>
      <c r="H227" s="37">
        <v>2</v>
      </c>
      <c r="I227" s="37">
        <v>1</v>
      </c>
      <c r="J227" s="43"/>
    </row>
    <row r="228" spans="1:10" x14ac:dyDescent="0.3">
      <c r="A228" s="41">
        <v>226</v>
      </c>
      <c r="B228" s="37" t="s">
        <v>320</v>
      </c>
      <c r="C228" s="37" t="s">
        <v>305</v>
      </c>
      <c r="D228" s="37">
        <v>1</v>
      </c>
      <c r="E228" s="37">
        <v>1</v>
      </c>
      <c r="F228" s="37">
        <v>1</v>
      </c>
      <c r="G228" s="38">
        <v>9310</v>
      </c>
      <c r="H228" s="37">
        <v>4</v>
      </c>
      <c r="I228" s="37">
        <v>1</v>
      </c>
      <c r="J228" s="43"/>
    </row>
    <row r="229" spans="1:10" x14ac:dyDescent="0.3">
      <c r="A229" s="41">
        <v>227</v>
      </c>
      <c r="B229" s="37" t="s">
        <v>321</v>
      </c>
      <c r="C229" s="37" t="s">
        <v>305</v>
      </c>
      <c r="D229" s="37">
        <v>1</v>
      </c>
      <c r="E229" s="37">
        <v>1</v>
      </c>
      <c r="F229" s="37">
        <v>1</v>
      </c>
      <c r="G229" s="38">
        <v>9262</v>
      </c>
      <c r="H229" s="37">
        <v>5</v>
      </c>
      <c r="I229" s="37">
        <v>1</v>
      </c>
      <c r="J229" s="43"/>
    </row>
    <row r="230" spans="1:10" x14ac:dyDescent="0.3">
      <c r="A230" s="41">
        <v>228</v>
      </c>
      <c r="B230" s="37" t="s">
        <v>322</v>
      </c>
      <c r="C230" s="37" t="s">
        <v>305</v>
      </c>
      <c r="D230" s="37">
        <v>1</v>
      </c>
      <c r="E230" s="37">
        <v>1</v>
      </c>
      <c r="F230" s="37">
        <v>1</v>
      </c>
      <c r="G230" s="38">
        <v>9214</v>
      </c>
      <c r="H230" s="37">
        <v>2</v>
      </c>
      <c r="I230" s="37">
        <v>1</v>
      </c>
      <c r="J230" s="43"/>
    </row>
    <row r="231" spans="1:10" x14ac:dyDescent="0.3">
      <c r="A231" s="41">
        <v>229</v>
      </c>
      <c r="B231" s="37" t="s">
        <v>323</v>
      </c>
      <c r="C231" s="37" t="s">
        <v>305</v>
      </c>
      <c r="D231" s="37">
        <v>1</v>
      </c>
      <c r="E231" s="37">
        <v>1</v>
      </c>
      <c r="F231" s="37">
        <v>1</v>
      </c>
      <c r="G231" s="38">
        <v>9213</v>
      </c>
      <c r="H231" s="37">
        <v>5</v>
      </c>
      <c r="I231" s="37">
        <v>1</v>
      </c>
      <c r="J231" s="43"/>
    </row>
    <row r="232" spans="1:10" x14ac:dyDescent="0.3">
      <c r="A232" s="41">
        <v>230</v>
      </c>
      <c r="B232" s="37" t="s">
        <v>324</v>
      </c>
      <c r="C232" s="37" t="s">
        <v>305</v>
      </c>
      <c r="D232" s="37">
        <v>1</v>
      </c>
      <c r="E232" s="37">
        <v>1</v>
      </c>
      <c r="F232" s="37">
        <v>1</v>
      </c>
      <c r="G232" s="38">
        <v>9131</v>
      </c>
      <c r="H232" s="37">
        <v>5</v>
      </c>
      <c r="I232" s="37">
        <v>1</v>
      </c>
      <c r="J232" s="43"/>
    </row>
    <row r="233" spans="1:10" x14ac:dyDescent="0.3">
      <c r="A233" s="41">
        <v>231</v>
      </c>
      <c r="B233" s="37" t="s">
        <v>325</v>
      </c>
      <c r="C233" s="37" t="s">
        <v>305</v>
      </c>
      <c r="D233" s="37">
        <v>1</v>
      </c>
      <c r="E233" s="37">
        <v>1</v>
      </c>
      <c r="F233" s="37">
        <v>1</v>
      </c>
      <c r="G233" s="38">
        <v>9128</v>
      </c>
      <c r="H233" s="37">
        <v>9</v>
      </c>
      <c r="I233" s="37">
        <v>1</v>
      </c>
      <c r="J233" s="43"/>
    </row>
    <row r="234" spans="1:10" x14ac:dyDescent="0.3">
      <c r="A234" s="41">
        <v>232</v>
      </c>
      <c r="B234" s="37" t="s">
        <v>326</v>
      </c>
      <c r="C234" s="37" t="s">
        <v>305</v>
      </c>
      <c r="D234" s="37">
        <v>1</v>
      </c>
      <c r="E234" s="37">
        <v>1</v>
      </c>
      <c r="F234" s="37">
        <v>1</v>
      </c>
      <c r="G234" s="38">
        <v>9127</v>
      </c>
      <c r="H234" s="37">
        <v>2</v>
      </c>
      <c r="I234" s="37">
        <v>1</v>
      </c>
      <c r="J234" s="43"/>
    </row>
    <row r="235" spans="1:10" x14ac:dyDescent="0.3">
      <c r="A235" s="41">
        <v>233</v>
      </c>
      <c r="B235" s="37" t="s">
        <v>327</v>
      </c>
      <c r="C235" s="37" t="s">
        <v>305</v>
      </c>
      <c r="D235" s="37">
        <v>1</v>
      </c>
      <c r="E235" s="37">
        <v>1</v>
      </c>
      <c r="F235" s="37">
        <v>1</v>
      </c>
      <c r="G235" s="38">
        <v>9125</v>
      </c>
      <c r="H235" s="37">
        <v>4</v>
      </c>
      <c r="I235" s="37">
        <v>1</v>
      </c>
      <c r="J235" s="43"/>
    </row>
    <row r="236" spans="1:10" x14ac:dyDescent="0.3">
      <c r="A236" s="41">
        <v>234</v>
      </c>
      <c r="B236" s="37" t="s">
        <v>328</v>
      </c>
      <c r="C236" s="37" t="s">
        <v>305</v>
      </c>
      <c r="D236" s="37">
        <v>1</v>
      </c>
      <c r="E236" s="37">
        <v>1</v>
      </c>
      <c r="F236" s="37">
        <v>1</v>
      </c>
      <c r="G236" s="38">
        <v>9101</v>
      </c>
      <c r="H236" s="37">
        <v>1</v>
      </c>
      <c r="I236" s="37">
        <v>1</v>
      </c>
      <c r="J236" s="43"/>
    </row>
    <row r="237" spans="1:10" x14ac:dyDescent="0.3">
      <c r="A237" s="41">
        <v>235</v>
      </c>
      <c r="B237" s="37" t="s">
        <v>329</v>
      </c>
      <c r="C237" s="37" t="s">
        <v>305</v>
      </c>
      <c r="D237" s="37">
        <v>1</v>
      </c>
      <c r="E237" s="37">
        <v>1</v>
      </c>
      <c r="F237" s="37">
        <v>1</v>
      </c>
      <c r="G237" s="38">
        <v>9079</v>
      </c>
      <c r="H237" s="37">
        <v>6</v>
      </c>
      <c r="I237" s="37">
        <v>1</v>
      </c>
      <c r="J237" s="43"/>
    </row>
    <row r="238" spans="1:10" x14ac:dyDescent="0.3">
      <c r="A238" s="41">
        <v>236</v>
      </c>
      <c r="B238" s="37" t="s">
        <v>330</v>
      </c>
      <c r="C238" s="37" t="s">
        <v>305</v>
      </c>
      <c r="D238" s="37">
        <v>1</v>
      </c>
      <c r="E238" s="37">
        <v>1</v>
      </c>
      <c r="F238" s="37">
        <v>1</v>
      </c>
      <c r="G238" s="38">
        <v>9055</v>
      </c>
      <c r="H238" s="37">
        <v>2</v>
      </c>
      <c r="I238" s="37">
        <v>1</v>
      </c>
      <c r="J238" s="43"/>
    </row>
    <row r="239" spans="1:10" x14ac:dyDescent="0.3">
      <c r="A239" s="41">
        <v>237</v>
      </c>
      <c r="B239" s="37" t="s">
        <v>331</v>
      </c>
      <c r="C239" s="37" t="s">
        <v>305</v>
      </c>
      <c r="D239" s="37">
        <v>1</v>
      </c>
      <c r="E239" s="37">
        <v>1</v>
      </c>
      <c r="F239" s="37">
        <v>1</v>
      </c>
      <c r="G239" s="38">
        <v>8999</v>
      </c>
      <c r="H239" s="37">
        <v>2</v>
      </c>
      <c r="I239" s="37">
        <v>1</v>
      </c>
      <c r="J239" s="43"/>
    </row>
    <row r="240" spans="1:10" x14ac:dyDescent="0.3">
      <c r="A240" s="41">
        <v>238</v>
      </c>
      <c r="B240" s="37" t="s">
        <v>332</v>
      </c>
      <c r="C240" s="37" t="s">
        <v>305</v>
      </c>
      <c r="D240" s="37">
        <v>1</v>
      </c>
      <c r="E240" s="37">
        <v>1</v>
      </c>
      <c r="F240" s="37">
        <v>1</v>
      </c>
      <c r="G240" s="38">
        <v>8853</v>
      </c>
      <c r="H240" s="37">
        <v>2</v>
      </c>
      <c r="I240" s="37">
        <v>1</v>
      </c>
      <c r="J240" s="43"/>
    </row>
    <row r="241" spans="1:10" x14ac:dyDescent="0.3">
      <c r="A241" s="41">
        <v>239</v>
      </c>
      <c r="B241" s="37" t="s">
        <v>333</v>
      </c>
      <c r="C241" s="37" t="s">
        <v>305</v>
      </c>
      <c r="D241" s="37">
        <v>1</v>
      </c>
      <c r="E241" s="37">
        <v>1</v>
      </c>
      <c r="F241" s="37">
        <v>1</v>
      </c>
      <c r="G241" s="38">
        <v>8829</v>
      </c>
      <c r="H241" s="37">
        <v>2</v>
      </c>
      <c r="I241" s="37">
        <v>1</v>
      </c>
      <c r="J241" s="43"/>
    </row>
    <row r="242" spans="1:10" x14ac:dyDescent="0.3">
      <c r="A242" s="41">
        <v>240</v>
      </c>
      <c r="B242" s="37" t="s">
        <v>334</v>
      </c>
      <c r="C242" s="37" t="s">
        <v>305</v>
      </c>
      <c r="D242" s="37">
        <v>1</v>
      </c>
      <c r="E242" s="37">
        <v>1</v>
      </c>
      <c r="F242" s="37">
        <v>1</v>
      </c>
      <c r="G242" s="38">
        <v>8812</v>
      </c>
      <c r="H242" s="37">
        <v>5</v>
      </c>
      <c r="I242" s="37">
        <v>1</v>
      </c>
      <c r="J242" s="43"/>
    </row>
    <row r="243" spans="1:10" x14ac:dyDescent="0.3">
      <c r="A243" s="41">
        <v>241</v>
      </c>
      <c r="B243" s="37" t="s">
        <v>335</v>
      </c>
      <c r="C243" s="37" t="s">
        <v>305</v>
      </c>
      <c r="D243" s="37">
        <v>1</v>
      </c>
      <c r="E243" s="37">
        <v>1</v>
      </c>
      <c r="F243" s="37">
        <v>1</v>
      </c>
      <c r="G243" s="38">
        <v>8754</v>
      </c>
      <c r="H243" s="37">
        <v>4</v>
      </c>
      <c r="I243" s="37">
        <v>1</v>
      </c>
      <c r="J243" s="43"/>
    </row>
    <row r="244" spans="1:10" x14ac:dyDescent="0.3">
      <c r="A244" s="41">
        <v>242</v>
      </c>
      <c r="B244" s="37" t="s">
        <v>336</v>
      </c>
      <c r="C244" s="37" t="s">
        <v>305</v>
      </c>
      <c r="D244" s="37">
        <v>1</v>
      </c>
      <c r="E244" s="37">
        <v>1</v>
      </c>
      <c r="F244" s="37">
        <v>1</v>
      </c>
      <c r="G244" s="38">
        <v>8748</v>
      </c>
      <c r="H244" s="37">
        <v>1</v>
      </c>
      <c r="I244" s="37">
        <v>1</v>
      </c>
      <c r="J244" s="43"/>
    </row>
    <row r="245" spans="1:10" x14ac:dyDescent="0.3">
      <c r="A245" s="41">
        <v>243</v>
      </c>
      <c r="B245" s="37" t="s">
        <v>337</v>
      </c>
      <c r="C245" s="37" t="s">
        <v>305</v>
      </c>
      <c r="D245" s="37">
        <v>1</v>
      </c>
      <c r="E245" s="37">
        <v>1</v>
      </c>
      <c r="F245" s="37">
        <v>1</v>
      </c>
      <c r="G245" s="38">
        <v>8714</v>
      </c>
      <c r="H245" s="37">
        <v>5</v>
      </c>
      <c r="I245" s="37">
        <v>1</v>
      </c>
      <c r="J245" s="43"/>
    </row>
    <row r="246" spans="1:10" x14ac:dyDescent="0.3">
      <c r="A246" s="41">
        <v>244</v>
      </c>
      <c r="B246" s="37" t="s">
        <v>338</v>
      </c>
      <c r="C246" s="37" t="s">
        <v>305</v>
      </c>
      <c r="D246" s="37">
        <v>1</v>
      </c>
      <c r="E246" s="37">
        <v>1</v>
      </c>
      <c r="F246" s="37">
        <v>1</v>
      </c>
      <c r="G246" s="38">
        <v>8540</v>
      </c>
      <c r="H246" s="37">
        <v>3</v>
      </c>
      <c r="I246" s="37">
        <v>1</v>
      </c>
      <c r="J246" s="43"/>
    </row>
    <row r="247" spans="1:10" x14ac:dyDescent="0.3">
      <c r="A247" s="41">
        <v>245</v>
      </c>
      <c r="B247" s="37" t="s">
        <v>339</v>
      </c>
      <c r="C247" s="37" t="s">
        <v>305</v>
      </c>
      <c r="D247" s="37">
        <v>1</v>
      </c>
      <c r="E247" s="37">
        <v>1</v>
      </c>
      <c r="F247" s="37">
        <v>1</v>
      </c>
      <c r="G247" s="38">
        <v>8472</v>
      </c>
      <c r="H247" s="37">
        <v>2</v>
      </c>
      <c r="I247" s="37">
        <v>1</v>
      </c>
      <c r="J247" s="43"/>
    </row>
    <row r="248" spans="1:10" x14ac:dyDescent="0.3">
      <c r="A248" s="41">
        <v>246</v>
      </c>
      <c r="B248" s="37" t="s">
        <v>340</v>
      </c>
      <c r="C248" s="37" t="s">
        <v>305</v>
      </c>
      <c r="D248" s="37">
        <v>1</v>
      </c>
      <c r="E248" s="37">
        <v>1</v>
      </c>
      <c r="F248" s="37">
        <v>1</v>
      </c>
      <c r="G248" s="38">
        <v>8419</v>
      </c>
      <c r="H248" s="37">
        <v>5</v>
      </c>
      <c r="I248" s="37">
        <v>1</v>
      </c>
      <c r="J248" s="43"/>
    </row>
    <row r="249" spans="1:10" x14ac:dyDescent="0.3">
      <c r="A249" s="41">
        <v>247</v>
      </c>
      <c r="B249" s="37" t="s">
        <v>341</v>
      </c>
      <c r="C249" s="37" t="s">
        <v>305</v>
      </c>
      <c r="D249" s="37">
        <v>1</v>
      </c>
      <c r="E249" s="37">
        <v>1</v>
      </c>
      <c r="F249" s="37">
        <v>1</v>
      </c>
      <c r="G249" s="38">
        <v>8378</v>
      </c>
      <c r="H249" s="37">
        <v>6</v>
      </c>
      <c r="I249" s="37">
        <v>1</v>
      </c>
      <c r="J249" s="43"/>
    </row>
    <row r="250" spans="1:10" x14ac:dyDescent="0.3">
      <c r="A250" s="41">
        <v>248</v>
      </c>
      <c r="B250" s="37" t="s">
        <v>342</v>
      </c>
      <c r="C250" s="37" t="s">
        <v>305</v>
      </c>
      <c r="D250" s="37">
        <v>1</v>
      </c>
      <c r="E250" s="37">
        <v>1</v>
      </c>
      <c r="F250" s="37">
        <v>1</v>
      </c>
      <c r="G250" s="38">
        <v>8269</v>
      </c>
      <c r="H250" s="37">
        <v>9</v>
      </c>
      <c r="I250" s="37">
        <v>1</v>
      </c>
      <c r="J250" s="43"/>
    </row>
    <row r="251" spans="1:10" x14ac:dyDescent="0.3">
      <c r="A251" s="41">
        <v>249</v>
      </c>
      <c r="B251" s="37" t="s">
        <v>343</v>
      </c>
      <c r="C251" s="37" t="s">
        <v>305</v>
      </c>
      <c r="D251" s="37">
        <v>1</v>
      </c>
      <c r="E251" s="37">
        <v>1</v>
      </c>
      <c r="F251" s="37">
        <v>1</v>
      </c>
      <c r="G251" s="38">
        <v>8208</v>
      </c>
      <c r="H251" s="37">
        <v>2</v>
      </c>
      <c r="I251" s="37">
        <v>1</v>
      </c>
      <c r="J251" s="43"/>
    </row>
    <row r="252" spans="1:10" x14ac:dyDescent="0.3">
      <c r="A252" s="41">
        <v>250</v>
      </c>
      <c r="B252" s="37" t="s">
        <v>344</v>
      </c>
      <c r="C252" s="37" t="s">
        <v>187</v>
      </c>
      <c r="D252" s="37">
        <v>1</v>
      </c>
      <c r="E252" s="37">
        <v>2</v>
      </c>
      <c r="F252" s="37">
        <v>1</v>
      </c>
      <c r="G252" s="38">
        <v>8166</v>
      </c>
      <c r="H252" s="37" t="s">
        <v>52</v>
      </c>
      <c r="I252" s="37">
        <v>2</v>
      </c>
      <c r="J252" s="43"/>
    </row>
    <row r="253" spans="1:10" x14ac:dyDescent="0.3">
      <c r="A253" s="41">
        <v>251</v>
      </c>
      <c r="B253" s="37" t="s">
        <v>345</v>
      </c>
      <c r="C253" s="37" t="s">
        <v>305</v>
      </c>
      <c r="D253" s="37">
        <v>1</v>
      </c>
      <c r="E253" s="37">
        <v>1</v>
      </c>
      <c r="F253" s="37">
        <v>1</v>
      </c>
      <c r="G253" s="38">
        <v>8148</v>
      </c>
      <c r="H253" s="37">
        <v>5</v>
      </c>
      <c r="I253" s="37">
        <v>1</v>
      </c>
      <c r="J253" s="43"/>
    </row>
    <row r="254" spans="1:10" x14ac:dyDescent="0.3">
      <c r="A254" s="41">
        <v>252</v>
      </c>
      <c r="B254" s="37" t="s">
        <v>346</v>
      </c>
      <c r="C254" s="37" t="s">
        <v>305</v>
      </c>
      <c r="D254" s="37">
        <v>1</v>
      </c>
      <c r="E254" s="37">
        <v>1</v>
      </c>
      <c r="F254" s="37">
        <v>1</v>
      </c>
      <c r="G254" s="38">
        <v>8129</v>
      </c>
      <c r="H254" s="37">
        <v>5</v>
      </c>
      <c r="I254" s="37">
        <v>1</v>
      </c>
      <c r="J254" s="43"/>
    </row>
    <row r="255" spans="1:10" x14ac:dyDescent="0.3">
      <c r="A255" s="41">
        <v>253</v>
      </c>
      <c r="B255" s="37" t="s">
        <v>347</v>
      </c>
      <c r="C255" s="37" t="s">
        <v>305</v>
      </c>
      <c r="D255" s="37">
        <v>1</v>
      </c>
      <c r="E255" s="37">
        <v>1</v>
      </c>
      <c r="F255" s="37">
        <v>1</v>
      </c>
      <c r="G255" s="38">
        <v>8124</v>
      </c>
      <c r="H255" s="37">
        <v>4</v>
      </c>
      <c r="I255" s="37">
        <v>1</v>
      </c>
      <c r="J255" s="43"/>
    </row>
    <row r="256" spans="1:10" x14ac:dyDescent="0.3">
      <c r="A256" s="41">
        <v>254</v>
      </c>
      <c r="B256" s="37" t="s">
        <v>348</v>
      </c>
      <c r="C256" s="37" t="s">
        <v>305</v>
      </c>
      <c r="D256" s="37">
        <v>1</v>
      </c>
      <c r="E256" s="37">
        <v>1</v>
      </c>
      <c r="F256" s="37">
        <v>1</v>
      </c>
      <c r="G256" s="38">
        <v>8047</v>
      </c>
      <c r="H256" s="37">
        <v>9</v>
      </c>
      <c r="I256" s="37">
        <v>1</v>
      </c>
      <c r="J256" s="43"/>
    </row>
    <row r="257" spans="1:10" x14ac:dyDescent="0.3">
      <c r="A257" s="41">
        <v>255</v>
      </c>
      <c r="B257" s="37" t="s">
        <v>349</v>
      </c>
      <c r="C257" s="37" t="s">
        <v>305</v>
      </c>
      <c r="D257" s="37">
        <v>1</v>
      </c>
      <c r="E257" s="37">
        <v>1</v>
      </c>
      <c r="F257" s="37">
        <v>1</v>
      </c>
      <c r="G257" s="38">
        <v>8020</v>
      </c>
      <c r="H257" s="37">
        <v>6</v>
      </c>
      <c r="I257" s="37">
        <v>1</v>
      </c>
      <c r="J257" s="43"/>
    </row>
    <row r="258" spans="1:10" x14ac:dyDescent="0.3">
      <c r="A258" s="41">
        <v>256</v>
      </c>
      <c r="B258" s="37" t="s">
        <v>350</v>
      </c>
      <c r="C258" s="37" t="s">
        <v>305</v>
      </c>
      <c r="D258" s="37">
        <v>1</v>
      </c>
      <c r="E258" s="37">
        <v>1</v>
      </c>
      <c r="F258" s="37">
        <v>1</v>
      </c>
      <c r="G258" s="38">
        <v>7930</v>
      </c>
      <c r="H258" s="37">
        <v>2</v>
      </c>
      <c r="I258" s="37">
        <v>1</v>
      </c>
      <c r="J258" s="43"/>
    </row>
    <row r="259" spans="1:10" x14ac:dyDescent="0.3">
      <c r="A259" s="41">
        <v>257</v>
      </c>
      <c r="B259" s="37" t="s">
        <v>351</v>
      </c>
      <c r="C259" s="37" t="s">
        <v>305</v>
      </c>
      <c r="D259" s="37">
        <v>1</v>
      </c>
      <c r="E259" s="37">
        <v>1</v>
      </c>
      <c r="F259" s="37">
        <v>1</v>
      </c>
      <c r="G259" s="38">
        <v>7812</v>
      </c>
      <c r="H259" s="37">
        <v>3</v>
      </c>
      <c r="I259" s="37">
        <v>1</v>
      </c>
      <c r="J259" s="43"/>
    </row>
    <row r="260" spans="1:10" x14ac:dyDescent="0.3">
      <c r="A260" s="41">
        <v>258</v>
      </c>
      <c r="B260" s="37" t="s">
        <v>352</v>
      </c>
      <c r="C260" s="37" t="s">
        <v>305</v>
      </c>
      <c r="D260" s="37">
        <v>1</v>
      </c>
      <c r="E260" s="37">
        <v>1</v>
      </c>
      <c r="F260" s="37">
        <v>1</v>
      </c>
      <c r="G260" s="38">
        <v>7789</v>
      </c>
      <c r="H260" s="37">
        <v>4</v>
      </c>
      <c r="I260" s="37">
        <v>1</v>
      </c>
      <c r="J260" s="43"/>
    </row>
    <row r="261" spans="1:10" x14ac:dyDescent="0.3">
      <c r="A261" s="41">
        <v>259</v>
      </c>
      <c r="B261" s="37" t="s">
        <v>353</v>
      </c>
      <c r="C261" s="37" t="s">
        <v>305</v>
      </c>
      <c r="D261" s="37">
        <v>1</v>
      </c>
      <c r="E261" s="37">
        <v>1</v>
      </c>
      <c r="F261" s="37">
        <v>1</v>
      </c>
      <c r="G261" s="38">
        <v>7694</v>
      </c>
      <c r="H261" s="37">
        <v>5</v>
      </c>
      <c r="I261" s="37">
        <v>1</v>
      </c>
      <c r="J261" s="43"/>
    </row>
    <row r="262" spans="1:10" x14ac:dyDescent="0.3">
      <c r="A262" s="41">
        <v>260</v>
      </c>
      <c r="B262" s="37" t="s">
        <v>354</v>
      </c>
      <c r="C262" s="37" t="s">
        <v>305</v>
      </c>
      <c r="D262" s="37">
        <v>1</v>
      </c>
      <c r="E262" s="37">
        <v>1</v>
      </c>
      <c r="F262" s="37">
        <v>1</v>
      </c>
      <c r="G262" s="38">
        <v>7657</v>
      </c>
      <c r="H262" s="37">
        <v>1</v>
      </c>
      <c r="I262" s="37">
        <v>1</v>
      </c>
      <c r="J262" s="43"/>
    </row>
    <row r="263" spans="1:10" x14ac:dyDescent="0.3">
      <c r="A263" s="41">
        <v>261</v>
      </c>
      <c r="B263" s="37" t="s">
        <v>355</v>
      </c>
      <c r="C263" s="37" t="s">
        <v>305</v>
      </c>
      <c r="D263" s="37">
        <v>1</v>
      </c>
      <c r="E263" s="37">
        <v>1</v>
      </c>
      <c r="F263" s="37">
        <v>1</v>
      </c>
      <c r="G263" s="38">
        <v>7644</v>
      </c>
      <c r="H263" s="37">
        <v>7</v>
      </c>
      <c r="I263" s="37">
        <v>1</v>
      </c>
      <c r="J263" s="43"/>
    </row>
    <row r="264" spans="1:10" x14ac:dyDescent="0.3">
      <c r="A264" s="41">
        <v>262</v>
      </c>
      <c r="B264" s="37" t="s">
        <v>356</v>
      </c>
      <c r="C264" s="37" t="s">
        <v>305</v>
      </c>
      <c r="D264" s="37">
        <v>1</v>
      </c>
      <c r="E264" s="37">
        <v>1</v>
      </c>
      <c r="F264" s="37">
        <v>1</v>
      </c>
      <c r="G264" s="38">
        <v>7624</v>
      </c>
      <c r="H264" s="37">
        <v>3</v>
      </c>
      <c r="I264" s="37">
        <v>1</v>
      </c>
      <c r="J264" s="43"/>
    </row>
    <row r="265" spans="1:10" x14ac:dyDescent="0.3">
      <c r="A265" s="41">
        <v>263</v>
      </c>
      <c r="B265" s="37" t="s">
        <v>357</v>
      </c>
      <c r="C265" s="37" t="s">
        <v>305</v>
      </c>
      <c r="D265" s="37">
        <v>1</v>
      </c>
      <c r="E265" s="37">
        <v>1</v>
      </c>
      <c r="F265" s="37">
        <v>1</v>
      </c>
      <c r="G265" s="38">
        <v>7605</v>
      </c>
      <c r="H265" s="37">
        <v>8</v>
      </c>
      <c r="I265" s="37">
        <v>1</v>
      </c>
      <c r="J265" s="43"/>
    </row>
    <row r="266" spans="1:10" x14ac:dyDescent="0.3">
      <c r="A266" s="41">
        <v>264</v>
      </c>
      <c r="B266" s="37" t="s">
        <v>358</v>
      </c>
      <c r="C266" s="37" t="s">
        <v>305</v>
      </c>
      <c r="D266" s="37">
        <v>1</v>
      </c>
      <c r="E266" s="37">
        <v>1</v>
      </c>
      <c r="F266" s="37">
        <v>1</v>
      </c>
      <c r="G266" s="38">
        <v>7555</v>
      </c>
      <c r="H266" s="37">
        <v>2</v>
      </c>
      <c r="I266" s="37">
        <v>1</v>
      </c>
      <c r="J266" s="43"/>
    </row>
    <row r="267" spans="1:10" x14ac:dyDescent="0.3">
      <c r="A267" s="41">
        <v>265</v>
      </c>
      <c r="B267" s="37" t="s">
        <v>359</v>
      </c>
      <c r="C267" s="37" t="s">
        <v>305</v>
      </c>
      <c r="D267" s="37">
        <v>1</v>
      </c>
      <c r="E267" s="37">
        <v>1</v>
      </c>
      <c r="F267" s="37">
        <v>1</v>
      </c>
      <c r="G267" s="38">
        <v>7472</v>
      </c>
      <c r="H267" s="37">
        <v>1</v>
      </c>
      <c r="I267" s="37">
        <v>1</v>
      </c>
      <c r="J267" s="43"/>
    </row>
    <row r="268" spans="1:10" x14ac:dyDescent="0.3">
      <c r="A268" s="41">
        <v>266</v>
      </c>
      <c r="B268" s="37" t="s">
        <v>360</v>
      </c>
      <c r="C268" s="37" t="s">
        <v>305</v>
      </c>
      <c r="D268" s="37">
        <v>1</v>
      </c>
      <c r="E268" s="37">
        <v>1</v>
      </c>
      <c r="F268" s="37">
        <v>1</v>
      </c>
      <c r="G268" s="38">
        <v>7472</v>
      </c>
      <c r="H268" s="37">
        <v>3</v>
      </c>
      <c r="I268" s="37">
        <v>1</v>
      </c>
      <c r="J268" s="43"/>
    </row>
    <row r="269" spans="1:10" x14ac:dyDescent="0.3">
      <c r="A269" s="41">
        <v>267</v>
      </c>
      <c r="B269" s="37" t="s">
        <v>361</v>
      </c>
      <c r="C269" s="37" t="s">
        <v>305</v>
      </c>
      <c r="D269" s="37">
        <v>1</v>
      </c>
      <c r="E269" s="37">
        <v>1</v>
      </c>
      <c r="F269" s="37">
        <v>1</v>
      </c>
      <c r="G269" s="38">
        <v>7443</v>
      </c>
      <c r="H269" s="37">
        <v>3</v>
      </c>
      <c r="I269" s="37">
        <v>1</v>
      </c>
      <c r="J269" s="43"/>
    </row>
    <row r="270" spans="1:10" x14ac:dyDescent="0.3">
      <c r="A270" s="41">
        <v>268</v>
      </c>
      <c r="B270" s="37" t="s">
        <v>362</v>
      </c>
      <c r="C270" s="37" t="s">
        <v>305</v>
      </c>
      <c r="D270" s="37">
        <v>1</v>
      </c>
      <c r="E270" s="37">
        <v>1</v>
      </c>
      <c r="F270" s="37">
        <v>1</v>
      </c>
      <c r="G270" s="38">
        <v>7434</v>
      </c>
      <c r="H270" s="37">
        <v>8</v>
      </c>
      <c r="I270" s="37">
        <v>1</v>
      </c>
      <c r="J270" s="43"/>
    </row>
    <row r="271" spans="1:10" x14ac:dyDescent="0.3">
      <c r="A271" s="41">
        <v>269</v>
      </c>
      <c r="B271" s="37" t="s">
        <v>363</v>
      </c>
      <c r="C271" s="37" t="s">
        <v>305</v>
      </c>
      <c r="D271" s="37">
        <v>1</v>
      </c>
      <c r="E271" s="37">
        <v>1</v>
      </c>
      <c r="F271" s="37">
        <v>1</v>
      </c>
      <c r="G271" s="38">
        <v>7282</v>
      </c>
      <c r="H271" s="37">
        <v>6</v>
      </c>
      <c r="I271" s="37">
        <v>1</v>
      </c>
      <c r="J271" s="43"/>
    </row>
    <row r="272" spans="1:10" x14ac:dyDescent="0.3">
      <c r="A272" s="41">
        <v>270</v>
      </c>
      <c r="B272" s="37" t="s">
        <v>364</v>
      </c>
      <c r="C272" s="37" t="s">
        <v>305</v>
      </c>
      <c r="D272" s="37">
        <v>1</v>
      </c>
      <c r="E272" s="37">
        <v>1</v>
      </c>
      <c r="F272" s="37">
        <v>1</v>
      </c>
      <c r="G272" s="38">
        <v>7191</v>
      </c>
      <c r="H272" s="37">
        <v>8</v>
      </c>
      <c r="I272" s="37">
        <v>1</v>
      </c>
      <c r="J272" s="43"/>
    </row>
    <row r="273" spans="1:10" x14ac:dyDescent="0.3">
      <c r="A273" s="41">
        <v>271</v>
      </c>
      <c r="B273" s="37" t="s">
        <v>365</v>
      </c>
      <c r="C273" s="37" t="s">
        <v>305</v>
      </c>
      <c r="D273" s="37">
        <v>1</v>
      </c>
      <c r="E273" s="37">
        <v>1</v>
      </c>
      <c r="F273" s="37">
        <v>1</v>
      </c>
      <c r="G273" s="38">
        <v>7088</v>
      </c>
      <c r="H273" s="37">
        <v>5</v>
      </c>
      <c r="I273" s="37">
        <v>1</v>
      </c>
      <c r="J273" s="43"/>
    </row>
    <row r="274" spans="1:10" x14ac:dyDescent="0.3">
      <c r="A274" s="41">
        <v>272</v>
      </c>
      <c r="B274" s="37" t="s">
        <v>366</v>
      </c>
      <c r="C274" s="37" t="s">
        <v>305</v>
      </c>
      <c r="D274" s="37">
        <v>1</v>
      </c>
      <c r="E274" s="37">
        <v>1</v>
      </c>
      <c r="F274" s="37">
        <v>1</v>
      </c>
      <c r="G274" s="38">
        <v>7067</v>
      </c>
      <c r="H274" s="37">
        <v>5</v>
      </c>
      <c r="I274" s="37">
        <v>1</v>
      </c>
      <c r="J274" s="43"/>
    </row>
    <row r="275" spans="1:10" x14ac:dyDescent="0.3">
      <c r="A275" s="41">
        <v>273</v>
      </c>
      <c r="B275" s="37" t="s">
        <v>367</v>
      </c>
      <c r="C275" s="37" t="s">
        <v>305</v>
      </c>
      <c r="D275" s="37">
        <v>1</v>
      </c>
      <c r="E275" s="37">
        <v>1</v>
      </c>
      <c r="F275" s="37">
        <v>1</v>
      </c>
      <c r="G275" s="38">
        <v>6869</v>
      </c>
      <c r="H275" s="37">
        <v>8</v>
      </c>
      <c r="I275" s="37">
        <v>1</v>
      </c>
      <c r="J275" s="43"/>
    </row>
    <row r="276" spans="1:10" x14ac:dyDescent="0.3">
      <c r="A276" s="41">
        <v>274</v>
      </c>
      <c r="B276" s="37" t="s">
        <v>368</v>
      </c>
      <c r="C276" s="37" t="s">
        <v>305</v>
      </c>
      <c r="D276" s="37">
        <v>1</v>
      </c>
      <c r="E276" s="37">
        <v>1</v>
      </c>
      <c r="F276" s="37">
        <v>1</v>
      </c>
      <c r="G276" s="38">
        <v>6796</v>
      </c>
      <c r="H276" s="37" t="s">
        <v>185</v>
      </c>
      <c r="I276" s="37">
        <v>1</v>
      </c>
      <c r="J276" s="43"/>
    </row>
    <row r="277" spans="1:10" x14ac:dyDescent="0.3">
      <c r="A277" s="41">
        <v>275</v>
      </c>
      <c r="B277" s="37" t="s">
        <v>369</v>
      </c>
      <c r="C277" s="37" t="s">
        <v>305</v>
      </c>
      <c r="D277" s="37">
        <v>1</v>
      </c>
      <c r="E277" s="37">
        <v>1</v>
      </c>
      <c r="F277" s="37">
        <v>1</v>
      </c>
      <c r="G277" s="38">
        <v>6764</v>
      </c>
      <c r="H277" s="37">
        <v>9</v>
      </c>
      <c r="I277" s="37">
        <v>1</v>
      </c>
      <c r="J277" s="43"/>
    </row>
    <row r="278" spans="1:10" x14ac:dyDescent="0.3">
      <c r="A278" s="41">
        <v>276</v>
      </c>
      <c r="B278" s="37" t="s">
        <v>370</v>
      </c>
      <c r="C278" s="37" t="s">
        <v>305</v>
      </c>
      <c r="D278" s="37">
        <v>1</v>
      </c>
      <c r="E278" s="37">
        <v>1</v>
      </c>
      <c r="F278" s="37">
        <v>1</v>
      </c>
      <c r="G278" s="38">
        <v>6708</v>
      </c>
      <c r="H278" s="37">
        <v>5</v>
      </c>
      <c r="I278" s="37">
        <v>1</v>
      </c>
      <c r="J278" s="43"/>
    </row>
    <row r="279" spans="1:10" x14ac:dyDescent="0.3">
      <c r="A279" s="41">
        <v>277</v>
      </c>
      <c r="B279" s="37" t="s">
        <v>371</v>
      </c>
      <c r="C279" s="37" t="s">
        <v>305</v>
      </c>
      <c r="D279" s="37">
        <v>1</v>
      </c>
      <c r="E279" s="37">
        <v>1</v>
      </c>
      <c r="F279" s="37">
        <v>1</v>
      </c>
      <c r="G279" s="38">
        <v>6593</v>
      </c>
      <c r="H279" s="37">
        <v>6</v>
      </c>
      <c r="I279" s="37">
        <v>1</v>
      </c>
      <c r="J279" s="43"/>
    </row>
    <row r="280" spans="1:10" x14ac:dyDescent="0.3">
      <c r="A280" s="41">
        <v>278</v>
      </c>
      <c r="B280" s="37" t="s">
        <v>372</v>
      </c>
      <c r="C280" s="37" t="s">
        <v>305</v>
      </c>
      <c r="D280" s="37">
        <v>1</v>
      </c>
      <c r="E280" s="37">
        <v>1</v>
      </c>
      <c r="F280" s="37">
        <v>1</v>
      </c>
      <c r="G280" s="38">
        <v>6375</v>
      </c>
      <c r="H280" s="37">
        <v>1</v>
      </c>
      <c r="I280" s="37">
        <v>1</v>
      </c>
      <c r="J280" s="43"/>
    </row>
    <row r="281" spans="1:10" x14ac:dyDescent="0.3">
      <c r="A281" s="41">
        <v>279</v>
      </c>
      <c r="B281" s="37" t="s">
        <v>373</v>
      </c>
      <c r="C281" s="37" t="s">
        <v>305</v>
      </c>
      <c r="D281" s="37">
        <v>1</v>
      </c>
      <c r="E281" s="37">
        <v>1</v>
      </c>
      <c r="F281" s="37">
        <v>1</v>
      </c>
      <c r="G281" s="38">
        <v>6020</v>
      </c>
      <c r="H281" s="37">
        <v>5</v>
      </c>
      <c r="I281" s="37">
        <v>1</v>
      </c>
      <c r="J281" s="43"/>
    </row>
    <row r="282" spans="1:10" x14ac:dyDescent="0.3">
      <c r="A282" s="41">
        <v>280</v>
      </c>
      <c r="B282" s="37" t="s">
        <v>374</v>
      </c>
      <c r="C282" s="37" t="s">
        <v>305</v>
      </c>
      <c r="D282" s="37">
        <v>1</v>
      </c>
      <c r="E282" s="37">
        <v>1</v>
      </c>
      <c r="F282" s="37">
        <v>1</v>
      </c>
      <c r="G282" s="38">
        <v>5927</v>
      </c>
      <c r="H282" s="37">
        <v>6</v>
      </c>
      <c r="I282" s="37">
        <v>1</v>
      </c>
      <c r="J282" s="43"/>
    </row>
    <row r="283" spans="1:10" x14ac:dyDescent="0.3">
      <c r="A283" s="41">
        <v>281</v>
      </c>
      <c r="B283" s="37" t="s">
        <v>375</v>
      </c>
      <c r="C283" s="37" t="s">
        <v>305</v>
      </c>
      <c r="D283" s="37">
        <v>1</v>
      </c>
      <c r="E283" s="37">
        <v>1</v>
      </c>
      <c r="F283" s="37">
        <v>1</v>
      </c>
      <c r="G283" s="38">
        <v>5557</v>
      </c>
      <c r="H283" s="37">
        <v>1</v>
      </c>
      <c r="I283" s="37">
        <v>1</v>
      </c>
      <c r="J283" s="43"/>
    </row>
    <row r="284" spans="1:10" x14ac:dyDescent="0.3">
      <c r="A284" s="41">
        <v>282</v>
      </c>
      <c r="B284" s="37" t="s">
        <v>376</v>
      </c>
      <c r="C284" s="37" t="s">
        <v>305</v>
      </c>
      <c r="D284" s="37">
        <v>1</v>
      </c>
      <c r="E284" s="37">
        <v>1</v>
      </c>
      <c r="F284" s="37">
        <v>1</v>
      </c>
      <c r="G284" s="38">
        <v>5431</v>
      </c>
      <c r="H284" s="37">
        <v>8</v>
      </c>
      <c r="I284" s="37">
        <v>1</v>
      </c>
      <c r="J284" s="43"/>
    </row>
    <row r="285" spans="1:10" x14ac:dyDescent="0.3">
      <c r="A285" s="41">
        <v>283</v>
      </c>
      <c r="B285" s="37" t="s">
        <v>377</v>
      </c>
      <c r="C285" s="37" t="s">
        <v>305</v>
      </c>
      <c r="D285" s="37">
        <v>1</v>
      </c>
      <c r="E285" s="37">
        <v>1</v>
      </c>
      <c r="F285" s="37">
        <v>1</v>
      </c>
      <c r="G285" s="38">
        <v>5123</v>
      </c>
      <c r="H285" s="37" t="s">
        <v>185</v>
      </c>
      <c r="I285" s="37">
        <v>1</v>
      </c>
      <c r="J285" s="43"/>
    </row>
    <row r="286" spans="1:10" x14ac:dyDescent="0.3">
      <c r="A286" s="41">
        <v>284</v>
      </c>
      <c r="B286" s="37" t="s">
        <v>378</v>
      </c>
      <c r="C286" s="37" t="s">
        <v>305</v>
      </c>
      <c r="D286" s="37">
        <v>1</v>
      </c>
      <c r="E286" s="37">
        <v>1</v>
      </c>
      <c r="F286" s="37">
        <v>1</v>
      </c>
      <c r="G286" s="38">
        <v>5063</v>
      </c>
      <c r="H286" s="37" t="s">
        <v>379</v>
      </c>
      <c r="I286" s="37">
        <v>1</v>
      </c>
      <c r="J286" s="43"/>
    </row>
    <row r="287" spans="1:10" x14ac:dyDescent="0.3">
      <c r="A287" s="41">
        <v>285</v>
      </c>
      <c r="B287" s="37" t="s">
        <v>380</v>
      </c>
      <c r="C287" s="37" t="s">
        <v>305</v>
      </c>
      <c r="D287" s="37">
        <v>1</v>
      </c>
      <c r="E287" s="37">
        <v>1</v>
      </c>
      <c r="F287" s="37">
        <v>1</v>
      </c>
      <c r="G287" s="38">
        <v>4562</v>
      </c>
      <c r="H287" s="37" t="s">
        <v>379</v>
      </c>
      <c r="I287" s="37">
        <v>1</v>
      </c>
      <c r="J287" s="43"/>
    </row>
    <row r="288" spans="1:10" x14ac:dyDescent="0.3">
      <c r="A288" s="41">
        <v>286</v>
      </c>
      <c r="B288" s="37" t="s">
        <v>381</v>
      </c>
      <c r="C288" s="37" t="s">
        <v>305</v>
      </c>
      <c r="D288" s="37">
        <v>1</v>
      </c>
      <c r="E288" s="37">
        <v>1</v>
      </c>
      <c r="F288" s="37">
        <v>1</v>
      </c>
      <c r="G288" s="38">
        <v>4544</v>
      </c>
      <c r="H288" s="37">
        <v>1</v>
      </c>
      <c r="I288" s="37">
        <v>1</v>
      </c>
      <c r="J288" s="43"/>
    </row>
    <row r="289" spans="1:10" x14ac:dyDescent="0.3">
      <c r="A289" s="41">
        <v>287</v>
      </c>
      <c r="B289" s="37" t="s">
        <v>382</v>
      </c>
      <c r="C289" s="37" t="s">
        <v>305</v>
      </c>
      <c r="D289" s="37">
        <v>1</v>
      </c>
      <c r="E289" s="37">
        <v>1</v>
      </c>
      <c r="F289" s="37">
        <v>1</v>
      </c>
      <c r="G289" s="38">
        <v>3995</v>
      </c>
      <c r="H289" s="37" t="s">
        <v>166</v>
      </c>
      <c r="I289" s="37">
        <v>1</v>
      </c>
      <c r="J289" s="43"/>
    </row>
    <row r="290" spans="1:10" x14ac:dyDescent="0.3">
      <c r="A290" s="41">
        <v>288</v>
      </c>
      <c r="B290" s="37" t="s">
        <v>383</v>
      </c>
      <c r="C290" s="37" t="s">
        <v>305</v>
      </c>
      <c r="D290" s="37">
        <v>1</v>
      </c>
      <c r="E290" s="37">
        <v>1</v>
      </c>
      <c r="F290" s="37">
        <v>1</v>
      </c>
      <c r="G290" s="38">
        <v>3796</v>
      </c>
      <c r="H290" s="37" t="s">
        <v>166</v>
      </c>
      <c r="I290" s="37">
        <v>1</v>
      </c>
      <c r="J290" s="43"/>
    </row>
    <row r="291" spans="1:10" x14ac:dyDescent="0.3">
      <c r="A291" s="41">
        <v>289</v>
      </c>
      <c r="B291" s="37" t="s">
        <v>384</v>
      </c>
      <c r="C291" s="37" t="s">
        <v>305</v>
      </c>
      <c r="D291" s="37">
        <v>1</v>
      </c>
      <c r="E291" s="37">
        <v>1</v>
      </c>
      <c r="F291" s="37">
        <v>1</v>
      </c>
      <c r="G291" s="38">
        <v>3791</v>
      </c>
      <c r="H291" s="37" t="s">
        <v>185</v>
      </c>
      <c r="I291" s="37">
        <v>1</v>
      </c>
      <c r="J291" s="43"/>
    </row>
    <row r="292" spans="1:10" x14ac:dyDescent="0.3">
      <c r="A292" s="41">
        <v>290</v>
      </c>
      <c r="B292" s="37" t="s">
        <v>385</v>
      </c>
      <c r="C292" s="37" t="s">
        <v>305</v>
      </c>
      <c r="D292" s="37">
        <v>1</v>
      </c>
      <c r="E292" s="37">
        <v>1</v>
      </c>
      <c r="F292" s="37">
        <v>1</v>
      </c>
      <c r="G292" s="38">
        <v>3787</v>
      </c>
      <c r="H292" s="37" t="s">
        <v>379</v>
      </c>
      <c r="I292" s="37">
        <v>1</v>
      </c>
      <c r="J292" s="43"/>
    </row>
    <row r="293" spans="1:10" x14ac:dyDescent="0.3">
      <c r="A293" s="41">
        <v>291</v>
      </c>
      <c r="B293" s="37" t="s">
        <v>386</v>
      </c>
      <c r="C293" s="37" t="s">
        <v>305</v>
      </c>
      <c r="D293" s="37">
        <v>1</v>
      </c>
      <c r="E293" s="37">
        <v>1</v>
      </c>
      <c r="F293" s="37">
        <v>1</v>
      </c>
      <c r="G293" s="38">
        <v>3701</v>
      </c>
      <c r="H293" s="37" t="s">
        <v>379</v>
      </c>
      <c r="I293" s="37">
        <v>1</v>
      </c>
      <c r="J293" s="43"/>
    </row>
    <row r="294" spans="1:10" x14ac:dyDescent="0.3">
      <c r="A294" s="41">
        <v>292</v>
      </c>
      <c r="B294" s="37" t="s">
        <v>387</v>
      </c>
      <c r="C294" s="37" t="s">
        <v>305</v>
      </c>
      <c r="D294" s="37">
        <v>1</v>
      </c>
      <c r="E294" s="37">
        <v>1</v>
      </c>
      <c r="F294" s="37">
        <v>1</v>
      </c>
      <c r="G294" s="38">
        <v>3487</v>
      </c>
      <c r="H294" s="37">
        <v>6</v>
      </c>
      <c r="I294" s="37">
        <v>1</v>
      </c>
      <c r="J294" s="43"/>
    </row>
    <row r="295" spans="1:10" x14ac:dyDescent="0.3">
      <c r="A295" s="41">
        <v>293</v>
      </c>
      <c r="B295" s="37" t="s">
        <v>388</v>
      </c>
      <c r="C295" s="37" t="s">
        <v>305</v>
      </c>
      <c r="D295" s="37">
        <v>1</v>
      </c>
      <c r="E295" s="37">
        <v>1</v>
      </c>
      <c r="F295" s="37">
        <v>1</v>
      </c>
      <c r="G295" s="38">
        <v>3400</v>
      </c>
      <c r="H295" s="37" t="s">
        <v>379</v>
      </c>
      <c r="I295" s="37">
        <v>1</v>
      </c>
      <c r="J295" s="43"/>
    </row>
    <row r="296" spans="1:10" x14ac:dyDescent="0.3">
      <c r="A296" s="41">
        <v>294</v>
      </c>
      <c r="B296" s="37" t="s">
        <v>389</v>
      </c>
      <c r="C296" s="37" t="s">
        <v>305</v>
      </c>
      <c r="D296" s="37">
        <v>1</v>
      </c>
      <c r="E296" s="37">
        <v>1</v>
      </c>
      <c r="F296" s="37">
        <v>1</v>
      </c>
      <c r="G296" s="38">
        <v>3380</v>
      </c>
      <c r="H296" s="37" t="s">
        <v>379</v>
      </c>
      <c r="I296" s="37">
        <v>1</v>
      </c>
      <c r="J296" s="43"/>
    </row>
    <row r="297" spans="1:10" x14ac:dyDescent="0.3">
      <c r="A297" s="41">
        <v>295</v>
      </c>
      <c r="B297" s="37" t="s">
        <v>390</v>
      </c>
      <c r="C297" s="37" t="s">
        <v>305</v>
      </c>
      <c r="D297" s="37">
        <v>1</v>
      </c>
      <c r="E297" s="37">
        <v>1</v>
      </c>
      <c r="F297" s="37">
        <v>1</v>
      </c>
      <c r="G297" s="38">
        <v>3362</v>
      </c>
      <c r="H297" s="37" t="s">
        <v>166</v>
      </c>
      <c r="I297" s="37">
        <v>1</v>
      </c>
      <c r="J297" s="43"/>
    </row>
    <row r="298" spans="1:10" x14ac:dyDescent="0.3">
      <c r="A298" s="41">
        <v>296</v>
      </c>
      <c r="B298" s="37" t="s">
        <v>391</v>
      </c>
      <c r="C298" s="37" t="s">
        <v>305</v>
      </c>
      <c r="D298" s="37">
        <v>1</v>
      </c>
      <c r="E298" s="37">
        <v>1</v>
      </c>
      <c r="F298" s="37">
        <v>1</v>
      </c>
      <c r="G298" s="38">
        <v>3121</v>
      </c>
      <c r="H298" s="37" t="s">
        <v>166</v>
      </c>
      <c r="I298" s="37">
        <v>1</v>
      </c>
      <c r="J298" s="43"/>
    </row>
    <row r="299" spans="1:10" x14ac:dyDescent="0.3">
      <c r="A299" s="41">
        <v>297</v>
      </c>
      <c r="B299" s="37" t="s">
        <v>392</v>
      </c>
      <c r="C299" s="37" t="s">
        <v>305</v>
      </c>
      <c r="D299" s="37">
        <v>1</v>
      </c>
      <c r="E299" s="37">
        <v>1</v>
      </c>
      <c r="F299" s="37">
        <v>1</v>
      </c>
      <c r="G299" s="38">
        <v>3069</v>
      </c>
      <c r="H299" s="37" t="s">
        <v>379</v>
      </c>
      <c r="I299" s="37">
        <v>1</v>
      </c>
      <c r="J299" s="43"/>
    </row>
    <row r="300" spans="1:10" x14ac:dyDescent="0.3">
      <c r="A300" s="41">
        <v>298</v>
      </c>
      <c r="B300" s="37" t="s">
        <v>393</v>
      </c>
      <c r="C300" s="37" t="s">
        <v>305</v>
      </c>
      <c r="D300" s="37">
        <v>1</v>
      </c>
      <c r="E300" s="37">
        <v>1</v>
      </c>
      <c r="F300" s="37">
        <v>1</v>
      </c>
      <c r="G300" s="38">
        <v>3036</v>
      </c>
      <c r="H300" s="37" t="s">
        <v>166</v>
      </c>
      <c r="I300" s="37">
        <v>1</v>
      </c>
      <c r="J300" s="43"/>
    </row>
    <row r="301" spans="1:10" x14ac:dyDescent="0.3">
      <c r="A301" s="41">
        <v>299</v>
      </c>
      <c r="B301" s="37" t="s">
        <v>394</v>
      </c>
      <c r="C301" s="37" t="s">
        <v>305</v>
      </c>
      <c r="D301" s="37">
        <v>1</v>
      </c>
      <c r="E301" s="37">
        <v>1</v>
      </c>
      <c r="F301" s="37">
        <v>1</v>
      </c>
      <c r="G301" s="38">
        <v>2977</v>
      </c>
      <c r="H301" s="37" t="s">
        <v>379</v>
      </c>
      <c r="I301" s="37">
        <v>1</v>
      </c>
      <c r="J301" s="43"/>
    </row>
    <row r="302" spans="1:10" x14ac:dyDescent="0.3">
      <c r="A302" s="41">
        <v>300</v>
      </c>
      <c r="B302" s="37" t="s">
        <v>395</v>
      </c>
      <c r="C302" s="37" t="s">
        <v>305</v>
      </c>
      <c r="D302" s="37">
        <v>1</v>
      </c>
      <c r="E302" s="37">
        <v>1</v>
      </c>
      <c r="F302" s="37">
        <v>1</v>
      </c>
      <c r="G302" s="38">
        <v>2958</v>
      </c>
      <c r="H302" s="37" t="s">
        <v>166</v>
      </c>
      <c r="I302" s="37">
        <v>1</v>
      </c>
      <c r="J302" s="43"/>
    </row>
    <row r="303" spans="1:10" x14ac:dyDescent="0.3">
      <c r="A303" s="41">
        <v>301</v>
      </c>
      <c r="B303" s="37" t="s">
        <v>396</v>
      </c>
      <c r="C303" s="37" t="s">
        <v>305</v>
      </c>
      <c r="D303" s="37">
        <v>1</v>
      </c>
      <c r="E303" s="37">
        <v>1</v>
      </c>
      <c r="F303" s="37">
        <v>1</v>
      </c>
      <c r="G303" s="38">
        <v>2940</v>
      </c>
      <c r="H303" s="37" t="s">
        <v>379</v>
      </c>
      <c r="I303" s="37">
        <v>1</v>
      </c>
      <c r="J303" s="43"/>
    </row>
    <row r="304" spans="1:10" x14ac:dyDescent="0.3">
      <c r="A304" s="41">
        <v>302</v>
      </c>
      <c r="B304" s="37" t="s">
        <v>397</v>
      </c>
      <c r="C304" s="37" t="s">
        <v>305</v>
      </c>
      <c r="D304" s="37">
        <v>1</v>
      </c>
      <c r="E304" s="37">
        <v>1</v>
      </c>
      <c r="F304" s="37">
        <v>1</v>
      </c>
      <c r="G304" s="38">
        <v>2935</v>
      </c>
      <c r="H304" s="37" t="s">
        <v>166</v>
      </c>
      <c r="I304" s="37">
        <v>1</v>
      </c>
      <c r="J304" s="43"/>
    </row>
    <row r="305" spans="1:10" x14ac:dyDescent="0.3">
      <c r="A305" s="41">
        <v>303</v>
      </c>
      <c r="B305" s="37" t="s">
        <v>398</v>
      </c>
      <c r="C305" s="37" t="s">
        <v>305</v>
      </c>
      <c r="D305" s="37">
        <v>1</v>
      </c>
      <c r="E305" s="37">
        <v>1</v>
      </c>
      <c r="F305" s="37">
        <v>1</v>
      </c>
      <c r="G305" s="38">
        <v>2908</v>
      </c>
      <c r="H305" s="37">
        <v>2</v>
      </c>
      <c r="I305" s="37">
        <v>1</v>
      </c>
      <c r="J305" s="43"/>
    </row>
    <row r="306" spans="1:10" x14ac:dyDescent="0.3">
      <c r="A306" s="41">
        <v>304</v>
      </c>
      <c r="B306" s="37" t="s">
        <v>399</v>
      </c>
      <c r="C306" s="37" t="s">
        <v>305</v>
      </c>
      <c r="D306" s="37">
        <v>1</v>
      </c>
      <c r="E306" s="37">
        <v>1</v>
      </c>
      <c r="F306" s="37">
        <v>1</v>
      </c>
      <c r="G306" s="38">
        <v>2651</v>
      </c>
      <c r="H306" s="37" t="s">
        <v>379</v>
      </c>
      <c r="I306" s="37">
        <v>1</v>
      </c>
      <c r="J306" s="43"/>
    </row>
    <row r="307" spans="1:10" x14ac:dyDescent="0.3">
      <c r="A307" s="41">
        <v>305</v>
      </c>
      <c r="B307" s="37" t="s">
        <v>400</v>
      </c>
      <c r="C307" s="37" t="s">
        <v>305</v>
      </c>
      <c r="D307" s="37">
        <v>1</v>
      </c>
      <c r="E307" s="37">
        <v>1</v>
      </c>
      <c r="F307" s="37">
        <v>1</v>
      </c>
      <c r="G307" s="38">
        <v>2406</v>
      </c>
      <c r="H307" s="37">
        <v>2</v>
      </c>
      <c r="I307" s="37">
        <v>1</v>
      </c>
      <c r="J307" s="43"/>
    </row>
    <row r="308" spans="1:10" x14ac:dyDescent="0.3">
      <c r="A308" s="41">
        <v>306</v>
      </c>
      <c r="B308" s="37" t="s">
        <v>401</v>
      </c>
      <c r="C308" s="37" t="s">
        <v>305</v>
      </c>
      <c r="D308" s="37">
        <v>1</v>
      </c>
      <c r="E308" s="37">
        <v>1</v>
      </c>
      <c r="F308" s="37">
        <v>1</v>
      </c>
      <c r="G308" s="38">
        <v>1941</v>
      </c>
      <c r="H308" s="37">
        <v>1</v>
      </c>
      <c r="I308" s="37">
        <v>1</v>
      </c>
      <c r="J308" s="43"/>
    </row>
    <row r="309" spans="1:10" x14ac:dyDescent="0.3">
      <c r="A309" s="41">
        <v>307</v>
      </c>
      <c r="B309" s="37" t="s">
        <v>402</v>
      </c>
      <c r="C309" s="37" t="s">
        <v>403</v>
      </c>
      <c r="D309" s="37"/>
      <c r="E309" s="37"/>
      <c r="F309" s="37"/>
      <c r="G309" s="37"/>
      <c r="H309" s="37"/>
      <c r="I309" s="37"/>
      <c r="J309" s="43"/>
    </row>
    <row r="310" spans="1:10" x14ac:dyDescent="0.3">
      <c r="A310" s="41">
        <v>308</v>
      </c>
      <c r="B310" s="37" t="s">
        <v>404</v>
      </c>
      <c r="C310" s="37" t="s">
        <v>403</v>
      </c>
      <c r="D310" s="37"/>
      <c r="E310" s="37"/>
      <c r="F310" s="37"/>
      <c r="G310" s="37"/>
      <c r="H310" s="37"/>
      <c r="I310" s="37"/>
      <c r="J310" s="43"/>
    </row>
    <row r="311" spans="1:10" x14ac:dyDescent="0.3">
      <c r="A311" s="41">
        <v>309</v>
      </c>
      <c r="B311" s="37" t="s">
        <v>405</v>
      </c>
      <c r="C311" s="37" t="s">
        <v>403</v>
      </c>
      <c r="D311" s="37"/>
      <c r="E311" s="37"/>
      <c r="F311" s="37"/>
      <c r="G311" s="37"/>
      <c r="H311" s="37"/>
      <c r="I311" s="37"/>
      <c r="J311" s="43"/>
    </row>
    <row r="312" spans="1:10" ht="12" thickBot="1" x14ac:dyDescent="0.35">
      <c r="A312" s="44">
        <v>310</v>
      </c>
      <c r="B312" s="45" t="s">
        <v>406</v>
      </c>
      <c r="C312" s="45" t="s">
        <v>403</v>
      </c>
      <c r="D312" s="45"/>
      <c r="E312" s="45"/>
      <c r="F312" s="45"/>
      <c r="G312" s="45"/>
      <c r="H312" s="45"/>
      <c r="I312" s="45"/>
      <c r="J312" s="50"/>
    </row>
  </sheetData>
  <autoFilter ref="A2:J312" xr:uid="{C0E0C4CB-2DB5-4A96-B7ED-5973C9300390}"/>
  <mergeCells count="1">
    <mergeCell ref="A1:J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383F-B4AE-4D47-ADB0-56B6A1DF2104}">
  <dimension ref="B2:AE18"/>
  <sheetViews>
    <sheetView topLeftCell="N1" zoomScale="160" zoomScaleNormal="160" workbookViewId="0">
      <selection activeCell="S13" sqref="S13"/>
    </sheetView>
  </sheetViews>
  <sheetFormatPr defaultColWidth="8.75" defaultRowHeight="11.25" x14ac:dyDescent="0.3"/>
  <cols>
    <col min="1" max="1" width="2.25" style="56" customWidth="1"/>
    <col min="2" max="2" width="4.25" style="56" bestFit="1" customWidth="1"/>
    <col min="3" max="3" width="6.125" style="56" bestFit="1" customWidth="1"/>
    <col min="4" max="4" width="10.25" style="56" bestFit="1" customWidth="1"/>
    <col min="5" max="5" width="5.625" style="56" bestFit="1" customWidth="1"/>
    <col min="6" max="6" width="9.25" style="56" bestFit="1" customWidth="1"/>
    <col min="7" max="7" width="5.625" style="56" bestFit="1" customWidth="1"/>
    <col min="8" max="8" width="8.5" style="56" bestFit="1" customWidth="1"/>
    <col min="9" max="9" width="5.625" style="56" bestFit="1" customWidth="1"/>
    <col min="10" max="10" width="8.5" style="56" bestFit="1" customWidth="1"/>
    <col min="11" max="11" width="5.625" style="56" bestFit="1" customWidth="1"/>
    <col min="12" max="12" width="13.75" style="56" customWidth="1"/>
    <col min="13" max="13" width="5.625" style="56" bestFit="1" customWidth="1"/>
    <col min="14" max="14" width="9.25" style="56" bestFit="1" customWidth="1"/>
    <col min="15" max="15" width="5.625" style="56" bestFit="1" customWidth="1"/>
    <col min="16" max="16" width="9.25" style="56" bestFit="1" customWidth="1"/>
    <col min="17" max="17" width="5.625" style="56" bestFit="1" customWidth="1"/>
    <col min="18" max="18" width="6.125" style="56" bestFit="1" customWidth="1"/>
    <col min="19" max="19" width="11.5" style="56" bestFit="1" customWidth="1"/>
    <col min="20" max="20" width="6" style="56" bestFit="1" customWidth="1"/>
    <col min="21" max="21" width="11.125" style="56" bestFit="1" customWidth="1"/>
    <col min="22" max="22" width="5.625" style="56" bestFit="1" customWidth="1"/>
    <col min="23" max="23" width="10" style="56" bestFit="1" customWidth="1"/>
    <col min="24" max="24" width="5.625" style="56" bestFit="1" customWidth="1"/>
    <col min="25" max="25" width="10" style="56" bestFit="1" customWidth="1"/>
    <col min="26" max="26" width="5.625" style="56" bestFit="1" customWidth="1"/>
    <col min="27" max="27" width="10" style="56" bestFit="1" customWidth="1"/>
    <col min="28" max="28" width="6" style="56" bestFit="1" customWidth="1"/>
    <col min="29" max="29" width="11.125" style="56" bestFit="1" customWidth="1"/>
    <col min="30" max="30" width="5.625" style="56" bestFit="1" customWidth="1"/>
    <col min="31" max="31" width="10" style="56" bestFit="1" customWidth="1"/>
    <col min="32" max="16384" width="8.75" style="56"/>
  </cols>
  <sheetData>
    <row r="2" spans="2:31" ht="12" thickBot="1" x14ac:dyDescent="0.35">
      <c r="M2" s="238" t="s">
        <v>760</v>
      </c>
      <c r="N2" s="239">
        <v>400000</v>
      </c>
      <c r="O2" s="238" t="s">
        <v>747</v>
      </c>
      <c r="P2" s="240">
        <f>N2+(N2*120%)+(N2+(N2*120%))*20%</f>
        <v>1056000</v>
      </c>
    </row>
    <row r="3" spans="2:31" ht="16.5" customHeight="1" x14ac:dyDescent="0.3">
      <c r="B3" s="177" t="s">
        <v>745</v>
      </c>
      <c r="C3" s="161" t="s">
        <v>753</v>
      </c>
      <c r="D3" s="162"/>
      <c r="E3" s="184" t="s">
        <v>779</v>
      </c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6"/>
      <c r="Q3" s="165" t="s">
        <v>778</v>
      </c>
      <c r="R3" s="166"/>
      <c r="S3" s="167"/>
      <c r="T3" s="171" t="s">
        <v>780</v>
      </c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3"/>
    </row>
    <row r="4" spans="2:31" ht="14.45" customHeight="1" x14ac:dyDescent="0.3">
      <c r="B4" s="178"/>
      <c r="C4" s="163"/>
      <c r="D4" s="164"/>
      <c r="E4" s="178" t="s">
        <v>726</v>
      </c>
      <c r="F4" s="188"/>
      <c r="G4" s="188"/>
      <c r="H4" s="188"/>
      <c r="I4" s="188"/>
      <c r="J4" s="188"/>
      <c r="K4" s="188"/>
      <c r="L4" s="189"/>
      <c r="M4" s="182" t="s">
        <v>754</v>
      </c>
      <c r="N4" s="180"/>
      <c r="O4" s="180"/>
      <c r="P4" s="183"/>
      <c r="Q4" s="168"/>
      <c r="R4" s="169"/>
      <c r="S4" s="170"/>
      <c r="T4" s="174" t="s">
        <v>726</v>
      </c>
      <c r="U4" s="155"/>
      <c r="V4" s="155"/>
      <c r="W4" s="155"/>
      <c r="X4" s="155"/>
      <c r="Y4" s="155"/>
      <c r="Z4" s="155"/>
      <c r="AA4" s="175"/>
      <c r="AB4" s="158" t="s">
        <v>754</v>
      </c>
      <c r="AC4" s="156"/>
      <c r="AD4" s="156"/>
      <c r="AE4" s="157"/>
    </row>
    <row r="5" spans="2:31" ht="22.5" customHeight="1" x14ac:dyDescent="0.3">
      <c r="B5" s="178"/>
      <c r="C5" s="163"/>
      <c r="D5" s="164"/>
      <c r="E5" s="179" t="s">
        <v>755</v>
      </c>
      <c r="F5" s="180"/>
      <c r="G5" s="180" t="s">
        <v>752</v>
      </c>
      <c r="H5" s="180"/>
      <c r="I5" s="181" t="s">
        <v>759</v>
      </c>
      <c r="J5" s="181"/>
      <c r="K5" s="183" t="s">
        <v>757</v>
      </c>
      <c r="L5" s="187"/>
      <c r="M5" s="182" t="s">
        <v>756</v>
      </c>
      <c r="N5" s="180"/>
      <c r="O5" s="180" t="s">
        <v>758</v>
      </c>
      <c r="P5" s="183"/>
      <c r="Q5" s="168"/>
      <c r="R5" s="169"/>
      <c r="S5" s="170"/>
      <c r="T5" s="176" t="s">
        <v>755</v>
      </c>
      <c r="U5" s="156"/>
      <c r="V5" s="156" t="s">
        <v>752</v>
      </c>
      <c r="W5" s="156"/>
      <c r="X5" s="155" t="s">
        <v>759</v>
      </c>
      <c r="Y5" s="155"/>
      <c r="Z5" s="156" t="s">
        <v>757</v>
      </c>
      <c r="AA5" s="157"/>
      <c r="AB5" s="158" t="s">
        <v>756</v>
      </c>
      <c r="AC5" s="156"/>
      <c r="AD5" s="156" t="s">
        <v>758</v>
      </c>
      <c r="AE5" s="157"/>
    </row>
    <row r="6" spans="2:31" x14ac:dyDescent="0.3">
      <c r="B6" s="178"/>
      <c r="C6" s="125" t="s">
        <v>751</v>
      </c>
      <c r="D6" s="126" t="s">
        <v>743</v>
      </c>
      <c r="E6" s="144" t="s">
        <v>751</v>
      </c>
      <c r="F6" s="69" t="s">
        <v>743</v>
      </c>
      <c r="G6" s="69" t="s">
        <v>751</v>
      </c>
      <c r="H6" s="69" t="s">
        <v>743</v>
      </c>
      <c r="I6" s="69" t="s">
        <v>751</v>
      </c>
      <c r="J6" s="69" t="s">
        <v>743</v>
      </c>
      <c r="K6" s="69" t="s">
        <v>751</v>
      </c>
      <c r="L6" s="145" t="s">
        <v>743</v>
      </c>
      <c r="M6" s="71" t="s">
        <v>751</v>
      </c>
      <c r="N6" s="69" t="s">
        <v>743</v>
      </c>
      <c r="O6" s="69" t="s">
        <v>751</v>
      </c>
      <c r="P6" s="91" t="s">
        <v>743</v>
      </c>
      <c r="Q6" s="127" t="s">
        <v>744</v>
      </c>
      <c r="R6" s="128" t="s">
        <v>751</v>
      </c>
      <c r="S6" s="129" t="s">
        <v>743</v>
      </c>
      <c r="T6" s="79" t="s">
        <v>751</v>
      </c>
      <c r="U6" s="78" t="s">
        <v>743</v>
      </c>
      <c r="V6" s="78" t="s">
        <v>751</v>
      </c>
      <c r="W6" s="78" t="s">
        <v>743</v>
      </c>
      <c r="X6" s="78" t="s">
        <v>751</v>
      </c>
      <c r="Y6" s="78" t="s">
        <v>743</v>
      </c>
      <c r="Z6" s="78" t="s">
        <v>751</v>
      </c>
      <c r="AA6" s="80" t="s">
        <v>743</v>
      </c>
      <c r="AB6" s="140" t="s">
        <v>751</v>
      </c>
      <c r="AC6" s="78" t="s">
        <v>743</v>
      </c>
      <c r="AD6" s="78" t="s">
        <v>751</v>
      </c>
      <c r="AE6" s="80" t="s">
        <v>743</v>
      </c>
    </row>
    <row r="7" spans="2:31" ht="24.6" customHeight="1" x14ac:dyDescent="0.3">
      <c r="B7" s="87" t="s">
        <v>722</v>
      </c>
      <c r="C7" s="90">
        <f t="shared" ref="C7:C12" si="0">SUM(E7,G7,I7,K7,M7,O7)</f>
        <v>100.98</v>
      </c>
      <c r="D7" s="76">
        <f t="shared" ref="D7:D11" si="1">SUM(F7,H7,J7,L7,N7,P7)</f>
        <v>106634880</v>
      </c>
      <c r="E7" s="66">
        <v>18</v>
      </c>
      <c r="F7" s="67">
        <f t="shared" ref="F7:F12" si="2">E7*INDEX($P$2,1)</f>
        <v>19008000</v>
      </c>
      <c r="G7" s="72">
        <f t="shared" ref="G7:G11" si="3">E7*50%</f>
        <v>9</v>
      </c>
      <c r="H7" s="57">
        <f t="shared" ref="H7:H12" si="4">G7*INDEX($P$2,1)</f>
        <v>9504000</v>
      </c>
      <c r="I7" s="72">
        <f t="shared" ref="I7:I12" si="5">E7*30%</f>
        <v>5.3999999999999995</v>
      </c>
      <c r="J7" s="57">
        <f t="shared" ref="J7:J12" si="6">I7*INDEX($P$2,1)</f>
        <v>5702399.9999999991</v>
      </c>
      <c r="K7" s="72">
        <f t="shared" ref="K7:K11" si="7">E7*70%</f>
        <v>12.6</v>
      </c>
      <c r="L7" s="63">
        <f t="shared" ref="L7:L12" si="8">K7*INDEX($P$2,1)</f>
        <v>13305600</v>
      </c>
      <c r="M7" s="65">
        <f t="shared" ref="M7:M11" si="9">SUM(E7,G7,I7)*130%</f>
        <v>42.12</v>
      </c>
      <c r="N7" s="57">
        <f t="shared" ref="N7:N12" si="10">M7*INDEX($P$2,1)</f>
        <v>44478720</v>
      </c>
      <c r="O7" s="72">
        <f t="shared" ref="O7:O11" si="11">K7*110%</f>
        <v>13.860000000000001</v>
      </c>
      <c r="P7" s="64">
        <f t="shared" ref="P7:P12" si="12">O7*INDEX($P$2,1)</f>
        <v>14636160.000000002</v>
      </c>
      <c r="Q7" s="73">
        <v>10</v>
      </c>
      <c r="R7" s="74">
        <f>SUM(T7,V7,X7,Z7,AB7,AD7)</f>
        <v>1009.8000000000001</v>
      </c>
      <c r="S7" s="76">
        <f>SUM(U7,W7,Y7,AA7,AC7,AE7)</f>
        <v>1066348800</v>
      </c>
      <c r="T7" s="81">
        <f>E7*$Q7</f>
        <v>180</v>
      </c>
      <c r="U7" s="67">
        <f t="shared" ref="U7:U12" si="13">Q7*F7</f>
        <v>190080000</v>
      </c>
      <c r="V7" s="67">
        <f>G7*$Q7</f>
        <v>90</v>
      </c>
      <c r="W7" s="67">
        <f t="shared" ref="W7:W12" si="14">Q7*H7</f>
        <v>95040000</v>
      </c>
      <c r="X7" s="67">
        <f>I7*$Q7</f>
        <v>53.999999999999993</v>
      </c>
      <c r="Y7" s="57">
        <f t="shared" ref="Y7:Y12" si="15">Q7*J7</f>
        <v>57023999.999999993</v>
      </c>
      <c r="Z7" s="67">
        <f>K7*$Q7</f>
        <v>126</v>
      </c>
      <c r="AA7" s="63">
        <f t="shared" ref="AA7:AA12" si="16">Q7*L7</f>
        <v>133056000</v>
      </c>
      <c r="AB7" s="141">
        <f>M7*$Q7</f>
        <v>421.2</v>
      </c>
      <c r="AC7" s="57">
        <f t="shared" ref="AC7:AC12" si="17">Q7*N7</f>
        <v>444787200</v>
      </c>
      <c r="AD7" s="67">
        <f>O7*$Q7</f>
        <v>138.60000000000002</v>
      </c>
      <c r="AE7" s="63">
        <f t="shared" ref="AE7:AE12" si="18">Q7*P7</f>
        <v>146361600.00000003</v>
      </c>
    </row>
    <row r="8" spans="2:31" ht="24.6" customHeight="1" x14ac:dyDescent="0.3">
      <c r="B8" s="87" t="s">
        <v>718</v>
      </c>
      <c r="C8" s="90">
        <f t="shared" si="0"/>
        <v>56.100000000000009</v>
      </c>
      <c r="D8" s="76">
        <f t="shared" si="1"/>
        <v>59241600</v>
      </c>
      <c r="E8" s="66">
        <v>10</v>
      </c>
      <c r="F8" s="67">
        <f t="shared" si="2"/>
        <v>10560000</v>
      </c>
      <c r="G8" s="72">
        <f t="shared" si="3"/>
        <v>5</v>
      </c>
      <c r="H8" s="57">
        <f t="shared" si="4"/>
        <v>5280000</v>
      </c>
      <c r="I8" s="72">
        <f t="shared" si="5"/>
        <v>3</v>
      </c>
      <c r="J8" s="57">
        <f t="shared" si="6"/>
        <v>3168000</v>
      </c>
      <c r="K8" s="72">
        <f t="shared" si="7"/>
        <v>7</v>
      </c>
      <c r="L8" s="63">
        <f t="shared" si="8"/>
        <v>7392000</v>
      </c>
      <c r="M8" s="65">
        <f t="shared" si="9"/>
        <v>23.400000000000002</v>
      </c>
      <c r="N8" s="57">
        <f t="shared" si="10"/>
        <v>24710400.000000004</v>
      </c>
      <c r="O8" s="72">
        <f t="shared" si="11"/>
        <v>7.7000000000000011</v>
      </c>
      <c r="P8" s="64">
        <f t="shared" si="12"/>
        <v>8131200.0000000009</v>
      </c>
      <c r="Q8" s="73">
        <v>17</v>
      </c>
      <c r="R8" s="74">
        <f t="shared" ref="R8:R12" si="19">SUM(T8,V8,X8,Z8,AB8,AD8)</f>
        <v>953.69999999999993</v>
      </c>
      <c r="S8" s="76">
        <f t="shared" ref="S8:S12" si="20">SUM(U8,W8,Y8,AA8,AC8,AE8)</f>
        <v>1007107200</v>
      </c>
      <c r="T8" s="81">
        <f>E8*$Q8</f>
        <v>170</v>
      </c>
      <c r="U8" s="67">
        <f t="shared" si="13"/>
        <v>179520000</v>
      </c>
      <c r="V8" s="67">
        <f t="shared" ref="V8:V12" si="21">G8*$Q8</f>
        <v>85</v>
      </c>
      <c r="W8" s="67">
        <f t="shared" si="14"/>
        <v>89760000</v>
      </c>
      <c r="X8" s="67">
        <f t="shared" ref="X8:X12" si="22">I8*$Q8</f>
        <v>51</v>
      </c>
      <c r="Y8" s="57">
        <f t="shared" si="15"/>
        <v>53856000</v>
      </c>
      <c r="Z8" s="67">
        <f t="shared" ref="Z8:Z12" si="23">K8*$Q8</f>
        <v>119</v>
      </c>
      <c r="AA8" s="63">
        <f t="shared" si="16"/>
        <v>125664000</v>
      </c>
      <c r="AB8" s="141">
        <f t="shared" ref="AB8:AB12" si="24">M8*$Q8</f>
        <v>397.8</v>
      </c>
      <c r="AC8" s="57">
        <f t="shared" si="17"/>
        <v>420076800.00000006</v>
      </c>
      <c r="AD8" s="67">
        <f t="shared" ref="AD8:AD12" si="25">O8*$Q8</f>
        <v>130.9</v>
      </c>
      <c r="AE8" s="63">
        <f t="shared" si="18"/>
        <v>138230400.00000003</v>
      </c>
    </row>
    <row r="9" spans="2:31" ht="24.6" customHeight="1" x14ac:dyDescent="0.3">
      <c r="B9" s="87" t="s">
        <v>720</v>
      </c>
      <c r="C9" s="90">
        <f t="shared" si="0"/>
        <v>28.050000000000004</v>
      </c>
      <c r="D9" s="76">
        <f t="shared" si="1"/>
        <v>29620800</v>
      </c>
      <c r="E9" s="66">
        <v>5</v>
      </c>
      <c r="F9" s="67">
        <f t="shared" si="2"/>
        <v>5280000</v>
      </c>
      <c r="G9" s="72">
        <f t="shared" si="3"/>
        <v>2.5</v>
      </c>
      <c r="H9" s="57">
        <f t="shared" si="4"/>
        <v>2640000</v>
      </c>
      <c r="I9" s="72">
        <f t="shared" si="5"/>
        <v>1.5</v>
      </c>
      <c r="J9" s="57">
        <f t="shared" si="6"/>
        <v>1584000</v>
      </c>
      <c r="K9" s="72">
        <f t="shared" si="7"/>
        <v>3.5</v>
      </c>
      <c r="L9" s="63">
        <f t="shared" si="8"/>
        <v>3696000</v>
      </c>
      <c r="M9" s="65">
        <f t="shared" si="9"/>
        <v>11.700000000000001</v>
      </c>
      <c r="N9" s="57">
        <f t="shared" si="10"/>
        <v>12355200.000000002</v>
      </c>
      <c r="O9" s="72">
        <f t="shared" si="11"/>
        <v>3.8500000000000005</v>
      </c>
      <c r="P9" s="64">
        <f t="shared" si="12"/>
        <v>4065600.0000000005</v>
      </c>
      <c r="Q9" s="73">
        <v>29</v>
      </c>
      <c r="R9" s="74">
        <f t="shared" si="19"/>
        <v>813.44999999999993</v>
      </c>
      <c r="S9" s="76">
        <f t="shared" si="20"/>
        <v>859003200</v>
      </c>
      <c r="T9" s="81">
        <f t="shared" ref="T9:T12" si="26">E9*$Q9</f>
        <v>145</v>
      </c>
      <c r="U9" s="67">
        <f t="shared" si="13"/>
        <v>153120000</v>
      </c>
      <c r="V9" s="67">
        <f t="shared" si="21"/>
        <v>72.5</v>
      </c>
      <c r="W9" s="67">
        <f t="shared" si="14"/>
        <v>76560000</v>
      </c>
      <c r="X9" s="67">
        <f t="shared" si="22"/>
        <v>43.5</v>
      </c>
      <c r="Y9" s="57">
        <f t="shared" si="15"/>
        <v>45936000</v>
      </c>
      <c r="Z9" s="67">
        <f t="shared" si="23"/>
        <v>101.5</v>
      </c>
      <c r="AA9" s="63">
        <f t="shared" si="16"/>
        <v>107184000</v>
      </c>
      <c r="AB9" s="141">
        <f t="shared" si="24"/>
        <v>339.3</v>
      </c>
      <c r="AC9" s="57">
        <f t="shared" si="17"/>
        <v>358300800.00000006</v>
      </c>
      <c r="AD9" s="67">
        <f t="shared" si="25"/>
        <v>111.65000000000002</v>
      </c>
      <c r="AE9" s="63">
        <f t="shared" si="18"/>
        <v>117902400.00000001</v>
      </c>
    </row>
    <row r="10" spans="2:31" ht="24.6" customHeight="1" x14ac:dyDescent="0.3">
      <c r="B10" s="87" t="s">
        <v>721</v>
      </c>
      <c r="C10" s="90">
        <f t="shared" si="0"/>
        <v>22.439999999999998</v>
      </c>
      <c r="D10" s="76">
        <f t="shared" si="1"/>
        <v>23696640</v>
      </c>
      <c r="E10" s="66">
        <v>4</v>
      </c>
      <c r="F10" s="67">
        <f t="shared" si="2"/>
        <v>4224000</v>
      </c>
      <c r="G10" s="72">
        <f t="shared" si="3"/>
        <v>2</v>
      </c>
      <c r="H10" s="57">
        <f t="shared" si="4"/>
        <v>2112000</v>
      </c>
      <c r="I10" s="72">
        <f t="shared" si="5"/>
        <v>1.2</v>
      </c>
      <c r="J10" s="57">
        <f t="shared" si="6"/>
        <v>1267200</v>
      </c>
      <c r="K10" s="72">
        <f t="shared" si="7"/>
        <v>2.8</v>
      </c>
      <c r="L10" s="63">
        <f t="shared" si="8"/>
        <v>2956800</v>
      </c>
      <c r="M10" s="65">
        <f t="shared" si="9"/>
        <v>9.3600000000000012</v>
      </c>
      <c r="N10" s="57">
        <f t="shared" si="10"/>
        <v>9884160.0000000019</v>
      </c>
      <c r="O10" s="72">
        <f t="shared" si="11"/>
        <v>3.08</v>
      </c>
      <c r="P10" s="64">
        <f t="shared" si="12"/>
        <v>3252480</v>
      </c>
      <c r="Q10" s="73">
        <v>45</v>
      </c>
      <c r="R10" s="74">
        <f t="shared" si="19"/>
        <v>1009.8000000000001</v>
      </c>
      <c r="S10" s="76">
        <f t="shared" si="20"/>
        <v>1066348800</v>
      </c>
      <c r="T10" s="81">
        <f t="shared" si="26"/>
        <v>180</v>
      </c>
      <c r="U10" s="67">
        <f t="shared" si="13"/>
        <v>190080000</v>
      </c>
      <c r="V10" s="67">
        <f t="shared" si="21"/>
        <v>90</v>
      </c>
      <c r="W10" s="67">
        <f t="shared" si="14"/>
        <v>95040000</v>
      </c>
      <c r="X10" s="67">
        <f t="shared" si="22"/>
        <v>54</v>
      </c>
      <c r="Y10" s="57">
        <f t="shared" si="15"/>
        <v>57024000</v>
      </c>
      <c r="Z10" s="67">
        <f t="shared" si="23"/>
        <v>125.99999999999999</v>
      </c>
      <c r="AA10" s="63">
        <f t="shared" si="16"/>
        <v>133056000</v>
      </c>
      <c r="AB10" s="141">
        <f t="shared" si="24"/>
        <v>421.20000000000005</v>
      </c>
      <c r="AC10" s="57">
        <f t="shared" si="17"/>
        <v>444787200.00000006</v>
      </c>
      <c r="AD10" s="67">
        <f t="shared" si="25"/>
        <v>138.6</v>
      </c>
      <c r="AE10" s="63">
        <f t="shared" si="18"/>
        <v>146361600</v>
      </c>
    </row>
    <row r="11" spans="2:31" ht="24.6" customHeight="1" x14ac:dyDescent="0.3">
      <c r="B11" s="87" t="s">
        <v>723</v>
      </c>
      <c r="C11" s="90">
        <f t="shared" si="0"/>
        <v>11.219999999999999</v>
      </c>
      <c r="D11" s="76">
        <f t="shared" si="1"/>
        <v>11848320</v>
      </c>
      <c r="E11" s="66">
        <v>2</v>
      </c>
      <c r="F11" s="67">
        <f t="shared" si="2"/>
        <v>2112000</v>
      </c>
      <c r="G11" s="72">
        <f t="shared" si="3"/>
        <v>1</v>
      </c>
      <c r="H11" s="57">
        <f t="shared" si="4"/>
        <v>1056000</v>
      </c>
      <c r="I11" s="72">
        <f t="shared" si="5"/>
        <v>0.6</v>
      </c>
      <c r="J11" s="57">
        <f t="shared" si="6"/>
        <v>633600</v>
      </c>
      <c r="K11" s="72">
        <f t="shared" si="7"/>
        <v>1.4</v>
      </c>
      <c r="L11" s="63">
        <f t="shared" si="8"/>
        <v>1478400</v>
      </c>
      <c r="M11" s="65">
        <f t="shared" si="9"/>
        <v>4.6800000000000006</v>
      </c>
      <c r="N11" s="57">
        <f t="shared" si="10"/>
        <v>4942080.0000000009</v>
      </c>
      <c r="O11" s="72">
        <f t="shared" si="11"/>
        <v>1.54</v>
      </c>
      <c r="P11" s="64">
        <f t="shared" si="12"/>
        <v>1626240</v>
      </c>
      <c r="Q11" s="73">
        <v>110</v>
      </c>
      <c r="R11" s="74">
        <f t="shared" si="19"/>
        <v>1234.2000000000003</v>
      </c>
      <c r="S11" s="76">
        <f t="shared" si="20"/>
        <v>1303315200</v>
      </c>
      <c r="T11" s="81">
        <f t="shared" si="26"/>
        <v>220</v>
      </c>
      <c r="U11" s="67">
        <f t="shared" si="13"/>
        <v>232320000</v>
      </c>
      <c r="V11" s="67">
        <f t="shared" si="21"/>
        <v>110</v>
      </c>
      <c r="W11" s="67">
        <f t="shared" si="14"/>
        <v>116160000</v>
      </c>
      <c r="X11" s="67">
        <f t="shared" si="22"/>
        <v>66</v>
      </c>
      <c r="Y11" s="57">
        <f t="shared" si="15"/>
        <v>69696000</v>
      </c>
      <c r="Z11" s="67">
        <f t="shared" si="23"/>
        <v>154</v>
      </c>
      <c r="AA11" s="63">
        <f t="shared" si="16"/>
        <v>162624000</v>
      </c>
      <c r="AB11" s="141">
        <f t="shared" si="24"/>
        <v>514.80000000000007</v>
      </c>
      <c r="AC11" s="57">
        <f t="shared" si="17"/>
        <v>543628800.00000012</v>
      </c>
      <c r="AD11" s="67">
        <f t="shared" si="25"/>
        <v>169.4</v>
      </c>
      <c r="AE11" s="63">
        <f t="shared" si="18"/>
        <v>178886400</v>
      </c>
    </row>
    <row r="12" spans="2:31" ht="24.6" customHeight="1" x14ac:dyDescent="0.3">
      <c r="B12" s="87" t="s">
        <v>724</v>
      </c>
      <c r="C12" s="90">
        <f t="shared" si="0"/>
        <v>6.7320000000000002</v>
      </c>
      <c r="D12" s="76">
        <f>SUM(F12,H12,J12,L12,N12,P12)</f>
        <v>7108992</v>
      </c>
      <c r="E12" s="66">
        <v>1.2</v>
      </c>
      <c r="F12" s="67">
        <f t="shared" si="2"/>
        <v>1267200</v>
      </c>
      <c r="G12" s="72">
        <f>E12*50%</f>
        <v>0.6</v>
      </c>
      <c r="H12" s="57">
        <f t="shared" si="4"/>
        <v>633600</v>
      </c>
      <c r="I12" s="72">
        <f t="shared" si="5"/>
        <v>0.36</v>
      </c>
      <c r="J12" s="57">
        <f t="shared" si="6"/>
        <v>380160</v>
      </c>
      <c r="K12" s="72">
        <f>E12*70%</f>
        <v>0.84</v>
      </c>
      <c r="L12" s="63">
        <f t="shared" si="8"/>
        <v>887040</v>
      </c>
      <c r="M12" s="65">
        <f>SUM(E12,G12,I12)*130%</f>
        <v>2.8079999999999998</v>
      </c>
      <c r="N12" s="57">
        <f t="shared" si="10"/>
        <v>2965248</v>
      </c>
      <c r="O12" s="72">
        <f>K12*110%</f>
        <v>0.92400000000000004</v>
      </c>
      <c r="P12" s="64">
        <f t="shared" si="12"/>
        <v>975744</v>
      </c>
      <c r="Q12" s="73">
        <v>95</v>
      </c>
      <c r="R12" s="74">
        <f t="shared" si="19"/>
        <v>639.54</v>
      </c>
      <c r="S12" s="76">
        <f t="shared" si="20"/>
        <v>675354240</v>
      </c>
      <c r="T12" s="81">
        <f t="shared" si="26"/>
        <v>114</v>
      </c>
      <c r="U12" s="67">
        <f t="shared" si="13"/>
        <v>120384000</v>
      </c>
      <c r="V12" s="67">
        <f t="shared" si="21"/>
        <v>57</v>
      </c>
      <c r="W12" s="67">
        <f t="shared" si="14"/>
        <v>60192000</v>
      </c>
      <c r="X12" s="67">
        <f t="shared" si="22"/>
        <v>34.199999999999996</v>
      </c>
      <c r="Y12" s="57">
        <f t="shared" si="15"/>
        <v>36115200</v>
      </c>
      <c r="Z12" s="67">
        <f t="shared" si="23"/>
        <v>79.8</v>
      </c>
      <c r="AA12" s="63">
        <f t="shared" si="16"/>
        <v>84268800</v>
      </c>
      <c r="AB12" s="141">
        <f t="shared" si="24"/>
        <v>266.76</v>
      </c>
      <c r="AC12" s="57">
        <f t="shared" si="17"/>
        <v>281698560</v>
      </c>
      <c r="AD12" s="67">
        <f t="shared" si="25"/>
        <v>87.78</v>
      </c>
      <c r="AE12" s="63">
        <f t="shared" si="18"/>
        <v>92695680</v>
      </c>
    </row>
    <row r="13" spans="2:31" ht="24.6" customHeight="1" thickBot="1" x14ac:dyDescent="0.35">
      <c r="B13" s="88"/>
      <c r="C13" s="159"/>
      <c r="D13" s="160"/>
      <c r="E13" s="146"/>
      <c r="F13" s="85"/>
      <c r="G13" s="75"/>
      <c r="H13" s="85"/>
      <c r="I13" s="75"/>
      <c r="J13" s="85"/>
      <c r="K13" s="75"/>
      <c r="L13" s="147"/>
      <c r="M13" s="143"/>
      <c r="N13" s="85"/>
      <c r="O13" s="75"/>
      <c r="P13" s="92"/>
      <c r="Q13" s="130">
        <f>SUM(Q7:Q12)</f>
        <v>306</v>
      </c>
      <c r="R13" s="131">
        <f>SUM(R7:R12)</f>
        <v>5660.4900000000007</v>
      </c>
      <c r="S13" s="132">
        <f>SUM(S7:S12)</f>
        <v>5977477440</v>
      </c>
      <c r="T13" s="82">
        <f>SUM(T7:T12)</f>
        <v>1009</v>
      </c>
      <c r="U13" s="83">
        <f>SUM(U7:U12)</f>
        <v>1065504000</v>
      </c>
      <c r="V13" s="83">
        <f t="shared" ref="V13:AE13" si="27">SUM(V7:V12)</f>
        <v>504.5</v>
      </c>
      <c r="W13" s="83">
        <f t="shared" si="27"/>
        <v>532752000</v>
      </c>
      <c r="X13" s="83">
        <f t="shared" si="27"/>
        <v>302.7</v>
      </c>
      <c r="Y13" s="83">
        <f t="shared" si="27"/>
        <v>319651200</v>
      </c>
      <c r="Z13" s="83">
        <f t="shared" si="27"/>
        <v>706.3</v>
      </c>
      <c r="AA13" s="84">
        <f t="shared" si="27"/>
        <v>745852800</v>
      </c>
      <c r="AB13" s="142">
        <f t="shared" si="27"/>
        <v>2361.0600000000004</v>
      </c>
      <c r="AC13" s="83">
        <f t="shared" si="27"/>
        <v>2493279360</v>
      </c>
      <c r="AD13" s="83">
        <f t="shared" si="27"/>
        <v>776.93</v>
      </c>
      <c r="AE13" s="84">
        <f t="shared" si="27"/>
        <v>820438080</v>
      </c>
    </row>
    <row r="14" spans="2:31" x14ac:dyDescent="0.3">
      <c r="F14" s="77"/>
      <c r="H14" s="77"/>
    </row>
    <row r="15" spans="2:31" x14ac:dyDescent="0.3">
      <c r="F15" s="77"/>
      <c r="H15" s="77"/>
    </row>
    <row r="16" spans="2:31" x14ac:dyDescent="0.3">
      <c r="F16" s="77"/>
      <c r="H16" s="77"/>
    </row>
    <row r="17" spans="6:8" x14ac:dyDescent="0.3">
      <c r="F17" s="77"/>
      <c r="H17" s="77"/>
    </row>
    <row r="18" spans="6:8" x14ac:dyDescent="0.3">
      <c r="F18" s="77"/>
      <c r="H18" s="77"/>
    </row>
  </sheetData>
  <mergeCells count="22">
    <mergeCell ref="B3:B6"/>
    <mergeCell ref="E5:F5"/>
    <mergeCell ref="G5:H5"/>
    <mergeCell ref="I5:J5"/>
    <mergeCell ref="M4:P4"/>
    <mergeCell ref="E3:P3"/>
    <mergeCell ref="M5:N5"/>
    <mergeCell ref="O5:P5"/>
    <mergeCell ref="K5:L5"/>
    <mergeCell ref="E4:L4"/>
    <mergeCell ref="X5:Y5"/>
    <mergeCell ref="Z5:AA5"/>
    <mergeCell ref="AB5:AC5"/>
    <mergeCell ref="AD5:AE5"/>
    <mergeCell ref="C13:D13"/>
    <mergeCell ref="C3:D5"/>
    <mergeCell ref="Q3:S5"/>
    <mergeCell ref="T3:AE3"/>
    <mergeCell ref="T4:AA4"/>
    <mergeCell ref="AB4:AE4"/>
    <mergeCell ref="T5:U5"/>
    <mergeCell ref="V5:W5"/>
  </mergeCells>
  <phoneticPr fontId="1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BA89-BF64-4CE2-BB1E-2F96C90DF689}">
  <dimension ref="B1:M49"/>
  <sheetViews>
    <sheetView topLeftCell="A36" zoomScale="175" zoomScaleNormal="175" workbookViewId="0">
      <selection activeCell="B34" sqref="B34:G44"/>
    </sheetView>
  </sheetViews>
  <sheetFormatPr defaultColWidth="8.75" defaultRowHeight="12" x14ac:dyDescent="0.3"/>
  <cols>
    <col min="1" max="1" width="3.625" style="35" customWidth="1"/>
    <col min="2" max="2" width="4.25" style="35" bestFit="1" customWidth="1"/>
    <col min="3" max="3" width="5.75" style="35" bestFit="1" customWidth="1"/>
    <col min="4" max="4" width="4.375" style="35" bestFit="1" customWidth="1"/>
    <col min="5" max="5" width="13" style="35" bestFit="1" customWidth="1"/>
    <col min="6" max="6" width="11.625" style="35" bestFit="1" customWidth="1"/>
    <col min="7" max="7" width="5.75" style="35" bestFit="1" customWidth="1"/>
    <col min="8" max="8" width="4.25" style="35" bestFit="1" customWidth="1"/>
    <col min="9" max="9" width="3.75" style="35" bestFit="1" customWidth="1"/>
    <col min="10" max="10" width="3.625" style="35" bestFit="1" customWidth="1"/>
    <col min="11" max="12" width="3.75" style="35" bestFit="1" customWidth="1"/>
    <col min="13" max="13" width="3.5" style="35" bestFit="1" customWidth="1"/>
    <col min="14" max="14" width="5.25" style="35" bestFit="1" customWidth="1"/>
    <col min="15" max="15" width="10.125" style="35" bestFit="1" customWidth="1"/>
    <col min="16" max="16" width="5.125" style="35" bestFit="1" customWidth="1"/>
    <col min="17" max="17" width="10" style="35" bestFit="1" customWidth="1"/>
    <col min="18" max="16384" width="8.75" style="35"/>
  </cols>
  <sheetData>
    <row r="1" spans="2:13" ht="12.75" thickBot="1" x14ac:dyDescent="0.35"/>
    <row r="2" spans="2:13" ht="12.75" thickBot="1" x14ac:dyDescent="0.35">
      <c r="B2" s="190" t="s">
        <v>785</v>
      </c>
      <c r="C2" s="191"/>
      <c r="D2" s="192"/>
      <c r="E2" s="58" t="s">
        <v>739</v>
      </c>
      <c r="F2" s="59">
        <f t="shared" ref="F2:M2" si="0">SUM(F4:F17)</f>
        <v>432463680</v>
      </c>
      <c r="G2" s="61">
        <f t="shared" si="0"/>
        <v>12</v>
      </c>
      <c r="H2" s="58">
        <f t="shared" si="0"/>
        <v>0</v>
      </c>
      <c r="I2" s="60">
        <f t="shared" si="0"/>
        <v>3</v>
      </c>
      <c r="J2" s="60">
        <f t="shared" si="0"/>
        <v>8</v>
      </c>
      <c r="K2" s="60">
        <f t="shared" si="0"/>
        <v>1</v>
      </c>
      <c r="L2" s="60">
        <f t="shared" si="0"/>
        <v>0</v>
      </c>
      <c r="M2" s="61">
        <f t="shared" si="0"/>
        <v>0</v>
      </c>
    </row>
    <row r="3" spans="2:13" x14ac:dyDescent="0.3">
      <c r="B3" s="95" t="s">
        <v>408</v>
      </c>
      <c r="C3" s="96" t="s">
        <v>766</v>
      </c>
      <c r="D3" s="106" t="s">
        <v>1</v>
      </c>
      <c r="E3" s="100" t="s">
        <v>740</v>
      </c>
      <c r="F3" s="101" t="s">
        <v>743</v>
      </c>
      <c r="G3" s="102" t="s">
        <v>744</v>
      </c>
      <c r="H3" s="100" t="s">
        <v>728</v>
      </c>
      <c r="I3" s="101" t="s">
        <v>729</v>
      </c>
      <c r="J3" s="101" t="s">
        <v>730</v>
      </c>
      <c r="K3" s="101" t="s">
        <v>731</v>
      </c>
      <c r="L3" s="101" t="s">
        <v>732</v>
      </c>
      <c r="M3" s="102" t="s">
        <v>733</v>
      </c>
    </row>
    <row r="4" spans="2:13" x14ac:dyDescent="0.3">
      <c r="B4" s="54">
        <v>1</v>
      </c>
      <c r="C4" s="39">
        <v>16</v>
      </c>
      <c r="D4" s="107" t="s">
        <v>34</v>
      </c>
      <c r="E4" s="54" t="s">
        <v>409</v>
      </c>
      <c r="F4" s="40">
        <f>'3.등급별비용'!D8</f>
        <v>59241600</v>
      </c>
      <c r="G4" s="112">
        <f t="shared" ref="G4:G17" si="1">SUM(H4:M4)</f>
        <v>1</v>
      </c>
      <c r="H4" s="54"/>
      <c r="I4" s="39">
        <v>1</v>
      </c>
      <c r="J4" s="39"/>
      <c r="K4" s="39"/>
      <c r="L4" s="39"/>
      <c r="M4" s="46"/>
    </row>
    <row r="5" spans="2:13" x14ac:dyDescent="0.3">
      <c r="B5" s="54">
        <v>2</v>
      </c>
      <c r="C5" s="39">
        <v>17</v>
      </c>
      <c r="D5" s="107" t="s">
        <v>34</v>
      </c>
      <c r="E5" s="54" t="s">
        <v>414</v>
      </c>
      <c r="F5" s="40">
        <f>'3.등급별비용'!D8</f>
        <v>59241600</v>
      </c>
      <c r="G5" s="112">
        <f t="shared" si="1"/>
        <v>1</v>
      </c>
      <c r="H5" s="54"/>
      <c r="I5" s="39">
        <v>1</v>
      </c>
      <c r="J5" s="39"/>
      <c r="K5" s="39"/>
      <c r="L5" s="39"/>
      <c r="M5" s="46"/>
    </row>
    <row r="6" spans="2:13" x14ac:dyDescent="0.3">
      <c r="B6" s="54">
        <v>3</v>
      </c>
      <c r="C6" s="39">
        <v>41</v>
      </c>
      <c r="D6" s="107" t="s">
        <v>34</v>
      </c>
      <c r="E6" s="54" t="s">
        <v>416</v>
      </c>
      <c r="F6" s="40">
        <f>'3.등급별비용'!D8</f>
        <v>59241600</v>
      </c>
      <c r="G6" s="112">
        <f t="shared" si="1"/>
        <v>1</v>
      </c>
      <c r="H6" s="54"/>
      <c r="I6" s="39">
        <v>1</v>
      </c>
      <c r="J6" s="39"/>
      <c r="K6" s="39"/>
      <c r="L6" s="39"/>
      <c r="M6" s="46"/>
    </row>
    <row r="7" spans="2:13" x14ac:dyDescent="0.3">
      <c r="B7" s="54">
        <v>4</v>
      </c>
      <c r="C7" s="39">
        <v>15</v>
      </c>
      <c r="D7" s="107" t="s">
        <v>39</v>
      </c>
      <c r="E7" s="54" t="s">
        <v>413</v>
      </c>
      <c r="F7" s="40">
        <f>'3.등급별비용'!D9</f>
        <v>29620800</v>
      </c>
      <c r="G7" s="112">
        <f t="shared" si="1"/>
        <v>1</v>
      </c>
      <c r="H7" s="54"/>
      <c r="I7" s="39"/>
      <c r="J7" s="39">
        <v>1</v>
      </c>
      <c r="K7" s="39"/>
      <c r="L7" s="39"/>
      <c r="M7" s="46"/>
    </row>
    <row r="8" spans="2:13" x14ac:dyDescent="0.3">
      <c r="B8" s="54">
        <v>5</v>
      </c>
      <c r="C8" s="39">
        <v>21</v>
      </c>
      <c r="D8" s="107" t="s">
        <v>39</v>
      </c>
      <c r="E8" s="54" t="s">
        <v>417</v>
      </c>
      <c r="F8" s="40">
        <f>'3.등급별비용'!D9</f>
        <v>29620800</v>
      </c>
      <c r="G8" s="112">
        <f t="shared" si="1"/>
        <v>1</v>
      </c>
      <c r="H8" s="54"/>
      <c r="I8" s="39"/>
      <c r="J8" s="39">
        <v>1</v>
      </c>
      <c r="K8" s="39"/>
      <c r="L8" s="39"/>
      <c r="M8" s="46"/>
    </row>
    <row r="9" spans="2:13" x14ac:dyDescent="0.3">
      <c r="B9" s="54">
        <v>6</v>
      </c>
      <c r="C9" s="39">
        <v>37</v>
      </c>
      <c r="D9" s="107" t="s">
        <v>39</v>
      </c>
      <c r="E9" s="54" t="s">
        <v>719</v>
      </c>
      <c r="F9" s="40">
        <f>'3.등급별비용'!D9</f>
        <v>29620800</v>
      </c>
      <c r="G9" s="112">
        <f t="shared" si="1"/>
        <v>1</v>
      </c>
      <c r="H9" s="54"/>
      <c r="I9" s="39"/>
      <c r="J9" s="39">
        <v>1</v>
      </c>
      <c r="K9" s="39"/>
      <c r="L9" s="39"/>
      <c r="M9" s="46"/>
    </row>
    <row r="10" spans="2:13" x14ac:dyDescent="0.3">
      <c r="B10" s="54">
        <v>7</v>
      </c>
      <c r="C10" s="39">
        <v>53</v>
      </c>
      <c r="D10" s="107" t="s">
        <v>39</v>
      </c>
      <c r="E10" s="54" t="s">
        <v>410</v>
      </c>
      <c r="F10" s="40">
        <f>'3.등급별비용'!D9</f>
        <v>29620800</v>
      </c>
      <c r="G10" s="112">
        <f t="shared" si="1"/>
        <v>1</v>
      </c>
      <c r="H10" s="54"/>
      <c r="I10" s="39"/>
      <c r="J10" s="39">
        <v>1</v>
      </c>
      <c r="K10" s="39"/>
      <c r="L10" s="39"/>
      <c r="M10" s="46"/>
    </row>
    <row r="11" spans="2:13" x14ac:dyDescent="0.3">
      <c r="B11" s="54">
        <v>8</v>
      </c>
      <c r="C11" s="39">
        <v>60</v>
      </c>
      <c r="D11" s="107" t="s">
        <v>39</v>
      </c>
      <c r="E11" s="54" t="s">
        <v>411</v>
      </c>
      <c r="F11" s="40">
        <f>'3.등급별비용'!D9</f>
        <v>29620800</v>
      </c>
      <c r="G11" s="112">
        <f t="shared" si="1"/>
        <v>1</v>
      </c>
      <c r="H11" s="54"/>
      <c r="I11" s="39"/>
      <c r="J11" s="39">
        <v>1</v>
      </c>
      <c r="K11" s="39"/>
      <c r="L11" s="39"/>
      <c r="M11" s="46"/>
    </row>
    <row r="12" spans="2:13" x14ac:dyDescent="0.3">
      <c r="B12" s="54">
        <v>9</v>
      </c>
      <c r="C12" s="39">
        <v>66</v>
      </c>
      <c r="D12" s="107" t="s">
        <v>39</v>
      </c>
      <c r="E12" s="54" t="s">
        <v>415</v>
      </c>
      <c r="F12" s="40">
        <f>'3.등급별비용'!D9</f>
        <v>29620800</v>
      </c>
      <c r="G12" s="112">
        <f t="shared" si="1"/>
        <v>1</v>
      </c>
      <c r="H12" s="54"/>
      <c r="I12" s="39"/>
      <c r="J12" s="39">
        <v>1</v>
      </c>
      <c r="K12" s="39"/>
      <c r="L12" s="39"/>
      <c r="M12" s="46"/>
    </row>
    <row r="13" spans="2:13" x14ac:dyDescent="0.3">
      <c r="B13" s="54">
        <v>10</v>
      </c>
      <c r="C13" s="39">
        <v>75</v>
      </c>
      <c r="D13" s="107" t="s">
        <v>98</v>
      </c>
      <c r="E13" s="54" t="s">
        <v>418</v>
      </c>
      <c r="F13" s="40">
        <f>'3.등급별비용'!D10</f>
        <v>23696640</v>
      </c>
      <c r="G13" s="112">
        <f t="shared" si="1"/>
        <v>1</v>
      </c>
      <c r="H13" s="54"/>
      <c r="I13" s="39"/>
      <c r="J13" s="39"/>
      <c r="K13" s="39">
        <v>1</v>
      </c>
      <c r="L13" s="39"/>
      <c r="M13" s="46"/>
    </row>
    <row r="14" spans="2:13" x14ac:dyDescent="0.3">
      <c r="B14" s="54">
        <v>11</v>
      </c>
      <c r="C14" s="39">
        <v>43</v>
      </c>
      <c r="D14" s="107" t="s">
        <v>39</v>
      </c>
      <c r="E14" s="54" t="s">
        <v>419</v>
      </c>
      <c r="F14" s="40">
        <f>'3.등급별비용'!D9</f>
        <v>29620800</v>
      </c>
      <c r="G14" s="112">
        <f t="shared" si="1"/>
        <v>1</v>
      </c>
      <c r="H14" s="54"/>
      <c r="I14" s="39"/>
      <c r="J14" s="39">
        <v>1</v>
      </c>
      <c r="K14" s="39"/>
      <c r="L14" s="39"/>
      <c r="M14" s="46"/>
    </row>
    <row r="15" spans="2:13" x14ac:dyDescent="0.3">
      <c r="B15" s="54">
        <v>12</v>
      </c>
      <c r="C15" s="39">
        <v>85</v>
      </c>
      <c r="D15" s="107" t="s">
        <v>39</v>
      </c>
      <c r="E15" s="54" t="s">
        <v>420</v>
      </c>
      <c r="F15" s="40">
        <f>'3.등급별비용'!D10</f>
        <v>23696640</v>
      </c>
      <c r="G15" s="112">
        <f t="shared" si="1"/>
        <v>1</v>
      </c>
      <c r="H15" s="54"/>
      <c r="I15" s="39"/>
      <c r="J15" s="39">
        <v>1</v>
      </c>
      <c r="K15" s="39"/>
      <c r="L15" s="39"/>
      <c r="M15" s="46"/>
    </row>
    <row r="16" spans="2:13" x14ac:dyDescent="0.3">
      <c r="B16" s="54"/>
      <c r="C16" s="39">
        <v>46</v>
      </c>
      <c r="D16" s="107" t="s">
        <v>98</v>
      </c>
      <c r="E16" s="54" t="s">
        <v>422</v>
      </c>
      <c r="F16" s="40"/>
      <c r="G16" s="112">
        <f t="shared" si="1"/>
        <v>0</v>
      </c>
      <c r="H16" s="54"/>
      <c r="I16" s="39"/>
      <c r="J16" s="39"/>
      <c r="K16" s="39"/>
      <c r="L16" s="39"/>
      <c r="M16" s="46"/>
    </row>
    <row r="17" spans="2:13" ht="12.75" thickBot="1" x14ac:dyDescent="0.35">
      <c r="B17" s="55"/>
      <c r="C17" s="48">
        <v>86</v>
      </c>
      <c r="D17" s="108" t="s">
        <v>98</v>
      </c>
      <c r="E17" s="55" t="s">
        <v>421</v>
      </c>
      <c r="F17" s="47"/>
      <c r="G17" s="113">
        <f t="shared" si="1"/>
        <v>0</v>
      </c>
      <c r="H17" s="55"/>
      <c r="I17" s="48"/>
      <c r="J17" s="48"/>
      <c r="K17" s="48"/>
      <c r="L17" s="48"/>
      <c r="M17" s="49"/>
    </row>
    <row r="18" spans="2:13" ht="12.75" thickBot="1" x14ac:dyDescent="0.35">
      <c r="F18" s="36"/>
      <c r="G18" s="36"/>
    </row>
    <row r="19" spans="2:13" x14ac:dyDescent="0.3">
      <c r="B19" s="193" t="s">
        <v>784</v>
      </c>
      <c r="C19" s="194"/>
      <c r="D19" s="195"/>
      <c r="E19" s="58" t="s">
        <v>739</v>
      </c>
      <c r="F19" s="59">
        <f>SUM(F21:F32)</f>
        <v>687202560</v>
      </c>
      <c r="G19" s="114">
        <f>SUM(G21:G30)</f>
        <v>10</v>
      </c>
      <c r="H19" s="103">
        <f t="shared" ref="H19:M19" si="2">SUM(H21:H30)</f>
        <v>4</v>
      </c>
      <c r="I19" s="94">
        <f t="shared" si="2"/>
        <v>3</v>
      </c>
      <c r="J19" s="94">
        <f t="shared" si="2"/>
        <v>2</v>
      </c>
      <c r="K19" s="94">
        <f t="shared" si="2"/>
        <v>1</v>
      </c>
      <c r="L19" s="94">
        <f t="shared" si="2"/>
        <v>0</v>
      </c>
      <c r="M19" s="97">
        <f t="shared" si="2"/>
        <v>0</v>
      </c>
    </row>
    <row r="20" spans="2:13" x14ac:dyDescent="0.3">
      <c r="B20" s="98" t="s">
        <v>408</v>
      </c>
      <c r="C20" s="99" t="s">
        <v>766</v>
      </c>
      <c r="D20" s="109" t="s">
        <v>1</v>
      </c>
      <c r="E20" s="100" t="s">
        <v>740</v>
      </c>
      <c r="F20" s="101" t="s">
        <v>743</v>
      </c>
      <c r="G20" s="102" t="s">
        <v>744</v>
      </c>
      <c r="H20" s="100" t="s">
        <v>728</v>
      </c>
      <c r="I20" s="101" t="s">
        <v>729</v>
      </c>
      <c r="J20" s="101" t="s">
        <v>730</v>
      </c>
      <c r="K20" s="101" t="s">
        <v>731</v>
      </c>
      <c r="L20" s="101" t="s">
        <v>732</v>
      </c>
      <c r="M20" s="102" t="s">
        <v>733</v>
      </c>
    </row>
    <row r="21" spans="2:13" x14ac:dyDescent="0.3">
      <c r="B21" s="54">
        <v>1</v>
      </c>
      <c r="C21" s="39">
        <v>1</v>
      </c>
      <c r="D21" s="107" t="s">
        <v>10</v>
      </c>
      <c r="E21" s="54" t="s">
        <v>727</v>
      </c>
      <c r="F21" s="40">
        <f>'3.등급별비용'!D7</f>
        <v>106634880</v>
      </c>
      <c r="G21" s="112">
        <f t="shared" ref="G21:G30" si="3">SUM(H21:M21)</f>
        <v>1</v>
      </c>
      <c r="H21" s="54">
        <v>1</v>
      </c>
      <c r="I21" s="39"/>
      <c r="J21" s="39"/>
      <c r="K21" s="39"/>
      <c r="L21" s="39"/>
      <c r="M21" s="46"/>
    </row>
    <row r="22" spans="2:13" x14ac:dyDescent="0.3">
      <c r="B22" s="54">
        <v>2</v>
      </c>
      <c r="C22" s="39">
        <v>4</v>
      </c>
      <c r="D22" s="107" t="s">
        <v>10</v>
      </c>
      <c r="E22" s="54" t="s">
        <v>423</v>
      </c>
      <c r="F22" s="40">
        <f>'3.등급별비용'!D7</f>
        <v>106634880</v>
      </c>
      <c r="G22" s="112">
        <f t="shared" si="3"/>
        <v>1</v>
      </c>
      <c r="H22" s="54">
        <v>1</v>
      </c>
      <c r="I22" s="39"/>
      <c r="J22" s="39"/>
      <c r="K22" s="39"/>
      <c r="L22" s="39"/>
      <c r="M22" s="46"/>
    </row>
    <row r="23" spans="2:13" x14ac:dyDescent="0.3">
      <c r="B23" s="54">
        <v>3</v>
      </c>
      <c r="C23" s="39">
        <v>8</v>
      </c>
      <c r="D23" s="107" t="s">
        <v>10</v>
      </c>
      <c r="E23" s="54" t="s">
        <v>425</v>
      </c>
      <c r="F23" s="40">
        <f>'3.등급별비용'!D7</f>
        <v>106634880</v>
      </c>
      <c r="G23" s="112">
        <f>SUM(H23:M23)</f>
        <v>1</v>
      </c>
      <c r="H23" s="54">
        <v>1</v>
      </c>
      <c r="I23" s="39"/>
      <c r="J23" s="39"/>
      <c r="K23" s="39"/>
      <c r="L23" s="39"/>
      <c r="M23" s="46"/>
    </row>
    <row r="24" spans="2:13" x14ac:dyDescent="0.3">
      <c r="B24" s="54">
        <v>4</v>
      </c>
      <c r="C24" s="39">
        <v>10</v>
      </c>
      <c r="D24" s="107" t="s">
        <v>10</v>
      </c>
      <c r="E24" s="54" t="s">
        <v>426</v>
      </c>
      <c r="F24" s="40">
        <f>'3.등급별비용'!D7</f>
        <v>106634880</v>
      </c>
      <c r="G24" s="112">
        <f>SUM(H24:M24)</f>
        <v>1</v>
      </c>
      <c r="H24" s="54">
        <v>1</v>
      </c>
      <c r="I24" s="39"/>
      <c r="J24" s="39"/>
      <c r="K24" s="39"/>
      <c r="L24" s="39"/>
      <c r="M24" s="46"/>
    </row>
    <row r="25" spans="2:13" x14ac:dyDescent="0.3">
      <c r="B25" s="54">
        <v>5</v>
      </c>
      <c r="C25" s="39">
        <v>16</v>
      </c>
      <c r="D25" s="107" t="s">
        <v>34</v>
      </c>
      <c r="E25" s="54" t="s">
        <v>409</v>
      </c>
      <c r="F25" s="40">
        <f>'3.등급별비용'!D8</f>
        <v>59241600</v>
      </c>
      <c r="G25" s="112">
        <f t="shared" si="3"/>
        <v>1</v>
      </c>
      <c r="H25" s="54"/>
      <c r="I25" s="39">
        <v>1</v>
      </c>
      <c r="J25" s="39"/>
      <c r="K25" s="39"/>
      <c r="L25" s="39"/>
      <c r="M25" s="46"/>
    </row>
    <row r="26" spans="2:13" x14ac:dyDescent="0.3">
      <c r="B26" s="54">
        <v>6</v>
      </c>
      <c r="C26" s="39">
        <v>22</v>
      </c>
      <c r="D26" s="107" t="s">
        <v>34</v>
      </c>
      <c r="E26" s="54" t="s">
        <v>428</v>
      </c>
      <c r="F26" s="40">
        <f>'3.등급별비용'!D8</f>
        <v>59241600</v>
      </c>
      <c r="G26" s="112">
        <f t="shared" si="3"/>
        <v>1</v>
      </c>
      <c r="H26" s="54"/>
      <c r="I26" s="39">
        <v>1</v>
      </c>
      <c r="J26" s="39"/>
      <c r="K26" s="39"/>
      <c r="L26" s="39"/>
      <c r="M26" s="46"/>
    </row>
    <row r="27" spans="2:13" x14ac:dyDescent="0.3">
      <c r="B27" s="54">
        <v>7</v>
      </c>
      <c r="C27" s="39">
        <v>30</v>
      </c>
      <c r="D27" s="107" t="s">
        <v>34</v>
      </c>
      <c r="E27" s="54" t="s">
        <v>424</v>
      </c>
      <c r="F27" s="40">
        <f>'3.등급별비용'!D8</f>
        <v>59241600</v>
      </c>
      <c r="G27" s="112">
        <f t="shared" si="3"/>
        <v>1</v>
      </c>
      <c r="H27" s="54"/>
      <c r="I27" s="39">
        <v>1</v>
      </c>
      <c r="J27" s="39"/>
      <c r="K27" s="39"/>
      <c r="L27" s="39"/>
      <c r="M27" s="46"/>
    </row>
    <row r="28" spans="2:13" x14ac:dyDescent="0.3">
      <c r="B28" s="54">
        <v>8</v>
      </c>
      <c r="C28" s="39">
        <v>43</v>
      </c>
      <c r="D28" s="107" t="s">
        <v>39</v>
      </c>
      <c r="E28" s="54" t="s">
        <v>427</v>
      </c>
      <c r="F28" s="40">
        <f>'3.등급별비용'!D9</f>
        <v>29620800</v>
      </c>
      <c r="G28" s="112">
        <f t="shared" si="3"/>
        <v>1</v>
      </c>
      <c r="H28" s="54"/>
      <c r="I28" s="39"/>
      <c r="J28" s="39">
        <v>1</v>
      </c>
      <c r="K28" s="39"/>
      <c r="L28" s="39"/>
      <c r="M28" s="46"/>
    </row>
    <row r="29" spans="2:13" x14ac:dyDescent="0.3">
      <c r="B29" s="54">
        <v>9</v>
      </c>
      <c r="C29" s="39">
        <v>60</v>
      </c>
      <c r="D29" s="107" t="s">
        <v>39</v>
      </c>
      <c r="E29" s="54" t="s">
        <v>411</v>
      </c>
      <c r="F29" s="40">
        <f>'3.등급별비용'!D9</f>
        <v>29620800</v>
      </c>
      <c r="G29" s="112">
        <f t="shared" si="3"/>
        <v>1</v>
      </c>
      <c r="H29" s="54"/>
      <c r="I29" s="39"/>
      <c r="J29" s="39">
        <v>1</v>
      </c>
      <c r="K29" s="39"/>
      <c r="L29" s="39"/>
      <c r="M29" s="46"/>
    </row>
    <row r="30" spans="2:13" x14ac:dyDescent="0.3">
      <c r="B30" s="54">
        <v>10</v>
      </c>
      <c r="C30" s="39">
        <v>75</v>
      </c>
      <c r="D30" s="107" t="s">
        <v>98</v>
      </c>
      <c r="E30" s="54" t="s">
        <v>418</v>
      </c>
      <c r="F30" s="40">
        <f>'3.등급별비용'!D10</f>
        <v>23696640</v>
      </c>
      <c r="G30" s="112">
        <f t="shared" si="3"/>
        <v>1</v>
      </c>
      <c r="H30" s="54"/>
      <c r="I30" s="39"/>
      <c r="J30" s="39"/>
      <c r="K30" s="39">
        <v>1</v>
      </c>
      <c r="L30" s="39"/>
      <c r="M30" s="46"/>
    </row>
    <row r="31" spans="2:13" x14ac:dyDescent="0.3">
      <c r="B31" s="54">
        <v>11</v>
      </c>
      <c r="C31" s="39"/>
      <c r="D31" s="107" t="s">
        <v>723</v>
      </c>
      <c r="E31" s="54"/>
      <c r="F31" s="40"/>
      <c r="G31" s="104"/>
      <c r="H31" s="54"/>
      <c r="I31" s="39"/>
      <c r="J31" s="39"/>
      <c r="K31" s="39"/>
      <c r="L31" s="39">
        <v>1</v>
      </c>
      <c r="M31" s="46"/>
    </row>
    <row r="32" spans="2:13" ht="12.75" thickBot="1" x14ac:dyDescent="0.35">
      <c r="B32" s="55">
        <v>12</v>
      </c>
      <c r="C32" s="48"/>
      <c r="D32" s="108" t="s">
        <v>724</v>
      </c>
      <c r="E32" s="55"/>
      <c r="F32" s="47"/>
      <c r="G32" s="105"/>
      <c r="H32" s="55"/>
      <c r="I32" s="48"/>
      <c r="J32" s="48"/>
      <c r="K32" s="48"/>
      <c r="L32" s="48"/>
      <c r="M32" s="49">
        <v>1</v>
      </c>
    </row>
    <row r="33" spans="2:13" ht="12.75" thickBot="1" x14ac:dyDescent="0.35">
      <c r="F33" s="36"/>
    </row>
    <row r="34" spans="2:13" x14ac:dyDescent="0.3">
      <c r="B34" s="193" t="s">
        <v>783</v>
      </c>
      <c r="C34" s="194"/>
      <c r="D34" s="195"/>
      <c r="E34" s="58" t="s">
        <v>725</v>
      </c>
      <c r="F34" s="59">
        <f>SUM(F36:F47)</f>
        <v>421800192</v>
      </c>
      <c r="G34" s="114">
        <f>SUM(G36:G45)</f>
        <v>10</v>
      </c>
      <c r="H34" s="103">
        <f>SUM(H36:H47)</f>
        <v>1</v>
      </c>
      <c r="I34" s="103">
        <f t="shared" ref="I34:N34" si="4">SUM(I36:I47)</f>
        <v>2</v>
      </c>
      <c r="J34" s="103">
        <f t="shared" si="4"/>
        <v>5</v>
      </c>
      <c r="K34" s="103">
        <f t="shared" si="4"/>
        <v>1</v>
      </c>
      <c r="L34" s="103">
        <f t="shared" si="4"/>
        <v>2</v>
      </c>
      <c r="M34" s="103">
        <f t="shared" si="4"/>
        <v>1</v>
      </c>
    </row>
    <row r="35" spans="2:13" x14ac:dyDescent="0.3">
      <c r="B35" s="98" t="s">
        <v>408</v>
      </c>
      <c r="C35" s="99" t="s">
        <v>766</v>
      </c>
      <c r="D35" s="109" t="s">
        <v>1</v>
      </c>
      <c r="E35" s="98" t="s">
        <v>0</v>
      </c>
      <c r="F35" s="101" t="s">
        <v>743</v>
      </c>
      <c r="G35" s="102" t="s">
        <v>744</v>
      </c>
      <c r="H35" s="100" t="s">
        <v>728</v>
      </c>
      <c r="I35" s="101" t="s">
        <v>729</v>
      </c>
      <c r="J35" s="101" t="s">
        <v>730</v>
      </c>
      <c r="K35" s="101" t="s">
        <v>731</v>
      </c>
      <c r="L35" s="101" t="s">
        <v>732</v>
      </c>
      <c r="M35" s="102" t="s">
        <v>733</v>
      </c>
    </row>
    <row r="36" spans="2:13" x14ac:dyDescent="0.3">
      <c r="B36" s="54">
        <v>1</v>
      </c>
      <c r="C36" s="39">
        <v>10</v>
      </c>
      <c r="D36" s="107" t="s">
        <v>10</v>
      </c>
      <c r="E36" s="54" t="s">
        <v>30</v>
      </c>
      <c r="F36" s="40">
        <f>'3.등급별비용'!D7</f>
        <v>106634880</v>
      </c>
      <c r="G36" s="112">
        <f t="shared" ref="G36:G47" si="5">SUM(H36:M36)</f>
        <v>1</v>
      </c>
      <c r="H36" s="54">
        <v>1</v>
      </c>
      <c r="I36" s="39"/>
      <c r="J36" s="39"/>
      <c r="K36" s="39"/>
      <c r="L36" s="39"/>
      <c r="M36" s="46"/>
    </row>
    <row r="37" spans="2:13" x14ac:dyDescent="0.3">
      <c r="B37" s="54">
        <v>2</v>
      </c>
      <c r="C37" s="39">
        <v>16</v>
      </c>
      <c r="D37" s="107" t="s">
        <v>34</v>
      </c>
      <c r="E37" s="54" t="s">
        <v>45</v>
      </c>
      <c r="F37" s="40">
        <f>'3.등급별비용'!D8</f>
        <v>59241600</v>
      </c>
      <c r="G37" s="112">
        <f t="shared" si="5"/>
        <v>1</v>
      </c>
      <c r="H37" s="54"/>
      <c r="I37" s="39">
        <v>1</v>
      </c>
      <c r="J37" s="39"/>
      <c r="K37" s="39"/>
      <c r="L37" s="39"/>
      <c r="M37" s="46"/>
    </row>
    <row r="38" spans="2:13" x14ac:dyDescent="0.3">
      <c r="B38" s="54">
        <v>3</v>
      </c>
      <c r="C38" s="39">
        <v>18</v>
      </c>
      <c r="D38" s="107" t="s">
        <v>39</v>
      </c>
      <c r="E38" s="54" t="s">
        <v>49</v>
      </c>
      <c r="F38" s="40">
        <f>'3.등급별비용'!D9</f>
        <v>29620800</v>
      </c>
      <c r="G38" s="112">
        <f t="shared" si="5"/>
        <v>1</v>
      </c>
      <c r="H38" s="54"/>
      <c r="I38" s="39"/>
      <c r="J38" s="39">
        <v>1</v>
      </c>
      <c r="K38" s="39"/>
      <c r="L38" s="39"/>
      <c r="M38" s="46"/>
    </row>
    <row r="39" spans="2:13" x14ac:dyDescent="0.3">
      <c r="B39" s="54">
        <v>4</v>
      </c>
      <c r="C39" s="39">
        <v>30</v>
      </c>
      <c r="D39" s="107" t="s">
        <v>34</v>
      </c>
      <c r="E39" s="54" t="s">
        <v>73</v>
      </c>
      <c r="F39" s="40">
        <f>'3.등급별비용'!D8</f>
        <v>59241600</v>
      </c>
      <c r="G39" s="112">
        <f t="shared" si="5"/>
        <v>1</v>
      </c>
      <c r="H39" s="54"/>
      <c r="I39" s="39">
        <v>1</v>
      </c>
      <c r="J39" s="39"/>
      <c r="K39" s="39"/>
      <c r="L39" s="39"/>
      <c r="M39" s="46"/>
    </row>
    <row r="40" spans="2:13" x14ac:dyDescent="0.3">
      <c r="B40" s="54">
        <v>5</v>
      </c>
      <c r="C40" s="39">
        <v>45</v>
      </c>
      <c r="D40" s="107" t="s">
        <v>98</v>
      </c>
      <c r="E40" s="54" t="s">
        <v>101</v>
      </c>
      <c r="F40" s="40">
        <f>'3.등급별비용'!D10</f>
        <v>23696640</v>
      </c>
      <c r="G40" s="112">
        <f t="shared" si="5"/>
        <v>1</v>
      </c>
      <c r="H40" s="54"/>
      <c r="I40" s="110"/>
      <c r="J40" s="39"/>
      <c r="K40" s="39">
        <v>1</v>
      </c>
      <c r="L40" s="39"/>
      <c r="M40" s="46"/>
    </row>
    <row r="41" spans="2:13" x14ac:dyDescent="0.3">
      <c r="B41" s="54">
        <v>6</v>
      </c>
      <c r="C41" s="39">
        <v>53</v>
      </c>
      <c r="D41" s="107" t="s">
        <v>39</v>
      </c>
      <c r="E41" s="54" t="s">
        <v>114</v>
      </c>
      <c r="F41" s="40">
        <f>'3.등급별비용'!D9</f>
        <v>29620800</v>
      </c>
      <c r="G41" s="112">
        <f t="shared" si="5"/>
        <v>1</v>
      </c>
      <c r="H41" s="54"/>
      <c r="I41" s="39"/>
      <c r="J41" s="39">
        <v>1</v>
      </c>
      <c r="K41" s="39"/>
      <c r="L41" s="39"/>
      <c r="M41" s="46"/>
    </row>
    <row r="42" spans="2:13" x14ac:dyDescent="0.3">
      <c r="B42" s="54">
        <v>7</v>
      </c>
      <c r="C42" s="39">
        <v>58</v>
      </c>
      <c r="D42" s="107" t="s">
        <v>98</v>
      </c>
      <c r="E42" s="54" t="s">
        <v>121</v>
      </c>
      <c r="F42" s="40">
        <f>'3.등급별비용'!D10</f>
        <v>23696640</v>
      </c>
      <c r="G42" s="112">
        <f t="shared" si="5"/>
        <v>1</v>
      </c>
      <c r="H42" s="54"/>
      <c r="I42" s="110"/>
      <c r="J42" s="39">
        <v>1</v>
      </c>
      <c r="K42" s="39"/>
      <c r="L42" s="39"/>
      <c r="M42" s="46"/>
    </row>
    <row r="43" spans="2:13" x14ac:dyDescent="0.3">
      <c r="B43" s="54">
        <v>8</v>
      </c>
      <c r="C43" s="39">
        <v>60</v>
      </c>
      <c r="D43" s="107" t="s">
        <v>39</v>
      </c>
      <c r="E43" s="54" t="s">
        <v>124</v>
      </c>
      <c r="F43" s="40">
        <f>'3.등급별비용'!D9</f>
        <v>29620800</v>
      </c>
      <c r="G43" s="112">
        <f t="shared" si="5"/>
        <v>1</v>
      </c>
      <c r="H43" s="54"/>
      <c r="I43" s="111"/>
      <c r="J43" s="39">
        <v>1</v>
      </c>
      <c r="K43" s="39"/>
      <c r="L43" s="39"/>
      <c r="M43" s="46"/>
    </row>
    <row r="44" spans="2:13" x14ac:dyDescent="0.3">
      <c r="B44" s="54">
        <v>9</v>
      </c>
      <c r="C44" s="39">
        <v>91</v>
      </c>
      <c r="D44" s="107" t="s">
        <v>39</v>
      </c>
      <c r="E44" s="54" t="s">
        <v>177</v>
      </c>
      <c r="F44" s="40">
        <f>'3.등급별비용'!D9</f>
        <v>29620800</v>
      </c>
      <c r="G44" s="112">
        <f t="shared" si="5"/>
        <v>1</v>
      </c>
      <c r="H44" s="54"/>
      <c r="I44" s="39"/>
      <c r="J44" s="39">
        <v>1</v>
      </c>
      <c r="K44" s="39"/>
      <c r="L44" s="39"/>
      <c r="M44" s="46"/>
    </row>
    <row r="45" spans="2:13" x14ac:dyDescent="0.3">
      <c r="B45" s="54">
        <v>10</v>
      </c>
      <c r="C45" s="39">
        <v>167</v>
      </c>
      <c r="D45" s="107" t="s">
        <v>187</v>
      </c>
      <c r="E45" s="54" t="s">
        <v>259</v>
      </c>
      <c r="F45" s="40">
        <f>'3.등급별비용'!D11</f>
        <v>11848320</v>
      </c>
      <c r="G45" s="112">
        <f t="shared" si="5"/>
        <v>1</v>
      </c>
      <c r="H45" s="54"/>
      <c r="I45" s="39"/>
      <c r="J45" s="39"/>
      <c r="K45" s="39"/>
      <c r="L45" s="39">
        <v>1</v>
      </c>
      <c r="M45" s="46"/>
    </row>
    <row r="46" spans="2:13" x14ac:dyDescent="0.3">
      <c r="B46" s="54">
        <v>11</v>
      </c>
      <c r="C46" s="39">
        <v>209</v>
      </c>
      <c r="D46" s="107" t="s">
        <v>187</v>
      </c>
      <c r="E46" s="54" t="s">
        <v>302</v>
      </c>
      <c r="F46" s="40">
        <f>'3.등급별비용'!D11</f>
        <v>11848320</v>
      </c>
      <c r="G46" s="112">
        <f t="shared" si="5"/>
        <v>1</v>
      </c>
      <c r="H46" s="54"/>
      <c r="I46" s="39"/>
      <c r="J46" s="39"/>
      <c r="K46" s="39"/>
      <c r="L46" s="39">
        <v>1</v>
      </c>
      <c r="M46" s="46"/>
    </row>
    <row r="47" spans="2:13" ht="12.75" thickBot="1" x14ac:dyDescent="0.35">
      <c r="B47" s="55">
        <v>12</v>
      </c>
      <c r="C47" s="48">
        <v>239</v>
      </c>
      <c r="D47" s="108" t="s">
        <v>305</v>
      </c>
      <c r="E47" s="55" t="s">
        <v>333</v>
      </c>
      <c r="F47" s="47">
        <f>'3.등급별비용'!D12</f>
        <v>7108992</v>
      </c>
      <c r="G47" s="113">
        <f t="shared" si="5"/>
        <v>1</v>
      </c>
      <c r="H47" s="55"/>
      <c r="I47" s="48"/>
      <c r="J47" s="48"/>
      <c r="K47" s="48"/>
      <c r="L47" s="48"/>
      <c r="M47" s="49">
        <v>1</v>
      </c>
    </row>
    <row r="48" spans="2:13" ht="12.75" thickBot="1" x14ac:dyDescent="0.35"/>
    <row r="49" spans="2:5" ht="12.75" thickBot="1" x14ac:dyDescent="0.35">
      <c r="B49" s="190" t="s">
        <v>767</v>
      </c>
      <c r="C49" s="191"/>
      <c r="D49" s="191"/>
      <c r="E49" s="192"/>
    </row>
  </sheetData>
  <mergeCells count="4">
    <mergeCell ref="B49:E49"/>
    <mergeCell ref="B2:D2"/>
    <mergeCell ref="B19:D19"/>
    <mergeCell ref="B34:D34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8856-6CE5-41B5-8DF9-94DFA43F4913}">
  <dimension ref="B1:AE39"/>
  <sheetViews>
    <sheetView zoomScale="145" zoomScaleNormal="145" workbookViewId="0">
      <selection activeCell="Q2" sqref="Q2:S2"/>
    </sheetView>
  </sheetViews>
  <sheetFormatPr defaultColWidth="8.75" defaultRowHeight="11.25" x14ac:dyDescent="0.3"/>
  <cols>
    <col min="1" max="1" width="2.25" style="56" customWidth="1"/>
    <col min="2" max="2" width="3.75" style="56" bestFit="1" customWidth="1"/>
    <col min="3" max="3" width="5.75" style="56" hidden="1" customWidth="1"/>
    <col min="4" max="4" width="10" style="56" hidden="1" customWidth="1"/>
    <col min="5" max="5" width="5.125" style="56" hidden="1" customWidth="1"/>
    <col min="6" max="6" width="8.375" style="56" hidden="1" customWidth="1"/>
    <col min="7" max="7" width="5.125" style="56" hidden="1" customWidth="1"/>
    <col min="8" max="8" width="7.75" style="56" hidden="1" customWidth="1"/>
    <col min="9" max="9" width="5.125" style="56" hidden="1" customWidth="1"/>
    <col min="10" max="10" width="7.75" style="56" hidden="1" customWidth="1"/>
    <col min="11" max="11" width="5.125" style="56" hidden="1" customWidth="1"/>
    <col min="12" max="12" width="8.375" style="56" hidden="1" customWidth="1"/>
    <col min="13" max="13" width="5.125" style="56" hidden="1" customWidth="1"/>
    <col min="14" max="14" width="8.375" style="56" hidden="1" customWidth="1"/>
    <col min="15" max="15" width="5.125" style="56" hidden="1" customWidth="1"/>
    <col min="16" max="16" width="8.375" style="56" hidden="1" customWidth="1"/>
    <col min="17" max="17" width="5.125" style="56" bestFit="1" customWidth="1"/>
    <col min="18" max="18" width="5.75" style="56" bestFit="1" customWidth="1"/>
    <col min="19" max="19" width="14.25" style="56" customWidth="1"/>
    <col min="20" max="20" width="5.25" style="56" bestFit="1" customWidth="1"/>
    <col min="21" max="21" width="11.125" style="56" bestFit="1" customWidth="1"/>
    <col min="22" max="22" width="5.125" style="56" bestFit="1" customWidth="1"/>
    <col min="23" max="23" width="9.125" style="56" bestFit="1" customWidth="1"/>
    <col min="24" max="24" width="5.125" style="56" bestFit="1" customWidth="1"/>
    <col min="25" max="25" width="9.125" style="56" bestFit="1" customWidth="1"/>
    <col min="26" max="26" width="5.125" style="56" bestFit="1" customWidth="1"/>
    <col min="27" max="27" width="9.125" style="56" bestFit="1" customWidth="1"/>
    <col min="28" max="28" width="5.25" style="56" bestFit="1" customWidth="1"/>
    <col min="29" max="29" width="10.125" style="56" bestFit="1" customWidth="1"/>
    <col min="30" max="30" width="5.125" style="56" bestFit="1" customWidth="1"/>
    <col min="31" max="31" width="9.125" style="56" bestFit="1" customWidth="1"/>
    <col min="32" max="16384" width="8.75" style="56"/>
  </cols>
  <sheetData>
    <row r="1" spans="2:31" ht="12" thickBot="1" x14ac:dyDescent="0.35"/>
    <row r="2" spans="2:31" ht="18" customHeight="1" thickBot="1" x14ac:dyDescent="0.35">
      <c r="M2" s="56" t="s">
        <v>760</v>
      </c>
      <c r="N2" s="86">
        <v>400000</v>
      </c>
      <c r="O2" s="56" t="s">
        <v>747</v>
      </c>
      <c r="P2" s="68">
        <f>N2+(N2*120%)+(N2+(N2*120%))*20%</f>
        <v>1056000</v>
      </c>
      <c r="Q2" s="196" t="s">
        <v>777</v>
      </c>
      <c r="R2" s="197"/>
      <c r="S2" s="198"/>
    </row>
    <row r="3" spans="2:31" x14ac:dyDescent="0.3">
      <c r="B3" s="177" t="s">
        <v>745</v>
      </c>
      <c r="C3" s="161" t="s">
        <v>753</v>
      </c>
      <c r="D3" s="162"/>
      <c r="E3" s="209" t="s">
        <v>779</v>
      </c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1"/>
      <c r="Q3" s="212" t="s">
        <v>778</v>
      </c>
      <c r="R3" s="213"/>
      <c r="S3" s="214"/>
      <c r="T3" s="171" t="s">
        <v>780</v>
      </c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3"/>
    </row>
    <row r="4" spans="2:31" x14ac:dyDescent="0.3">
      <c r="B4" s="178"/>
      <c r="C4" s="163"/>
      <c r="D4" s="164"/>
      <c r="E4" s="218" t="s">
        <v>726</v>
      </c>
      <c r="F4" s="218"/>
      <c r="G4" s="218"/>
      <c r="H4" s="218"/>
      <c r="I4" s="218"/>
      <c r="J4" s="218"/>
      <c r="K4" s="218"/>
      <c r="L4" s="219"/>
      <c r="M4" s="205" t="s">
        <v>754</v>
      </c>
      <c r="N4" s="205"/>
      <c r="O4" s="205"/>
      <c r="P4" s="207"/>
      <c r="Q4" s="215"/>
      <c r="R4" s="216"/>
      <c r="S4" s="217"/>
      <c r="T4" s="224" t="s">
        <v>726</v>
      </c>
      <c r="U4" s="225"/>
      <c r="V4" s="225"/>
      <c r="W4" s="225"/>
      <c r="X4" s="225"/>
      <c r="Y4" s="225"/>
      <c r="Z4" s="225"/>
      <c r="AA4" s="226"/>
      <c r="AB4" s="221" t="s">
        <v>754</v>
      </c>
      <c r="AC4" s="199"/>
      <c r="AD4" s="199"/>
      <c r="AE4" s="201"/>
    </row>
    <row r="5" spans="2:31" x14ac:dyDescent="0.3">
      <c r="B5" s="178"/>
      <c r="C5" s="163"/>
      <c r="D5" s="164"/>
      <c r="E5" s="208" t="s">
        <v>755</v>
      </c>
      <c r="F5" s="205"/>
      <c r="G5" s="205" t="s">
        <v>752</v>
      </c>
      <c r="H5" s="205"/>
      <c r="I5" s="206" t="s">
        <v>759</v>
      </c>
      <c r="J5" s="206"/>
      <c r="K5" s="207" t="s">
        <v>757</v>
      </c>
      <c r="L5" s="208"/>
      <c r="M5" s="205" t="s">
        <v>756</v>
      </c>
      <c r="N5" s="205"/>
      <c r="O5" s="205" t="s">
        <v>758</v>
      </c>
      <c r="P5" s="207"/>
      <c r="Q5" s="215"/>
      <c r="R5" s="216"/>
      <c r="S5" s="217"/>
      <c r="T5" s="222" t="s">
        <v>755</v>
      </c>
      <c r="U5" s="223"/>
      <c r="V5" s="199" t="s">
        <v>752</v>
      </c>
      <c r="W5" s="199"/>
      <c r="X5" s="200" t="s">
        <v>759</v>
      </c>
      <c r="Y5" s="200"/>
      <c r="Z5" s="199" t="s">
        <v>757</v>
      </c>
      <c r="AA5" s="201"/>
      <c r="AB5" s="221" t="s">
        <v>756</v>
      </c>
      <c r="AC5" s="199"/>
      <c r="AD5" s="199" t="s">
        <v>758</v>
      </c>
      <c r="AE5" s="201"/>
    </row>
    <row r="6" spans="2:31" x14ac:dyDescent="0.3">
      <c r="B6" s="178"/>
      <c r="C6" s="125" t="s">
        <v>751</v>
      </c>
      <c r="D6" s="126" t="s">
        <v>743</v>
      </c>
      <c r="E6" s="71" t="s">
        <v>751</v>
      </c>
      <c r="F6" s="69" t="s">
        <v>743</v>
      </c>
      <c r="G6" s="69" t="s">
        <v>751</v>
      </c>
      <c r="H6" s="69" t="s">
        <v>743</v>
      </c>
      <c r="I6" s="69" t="s">
        <v>751</v>
      </c>
      <c r="J6" s="69" t="s">
        <v>743</v>
      </c>
      <c r="K6" s="69" t="s">
        <v>751</v>
      </c>
      <c r="L6" s="69" t="s">
        <v>743</v>
      </c>
      <c r="M6" s="69" t="s">
        <v>751</v>
      </c>
      <c r="N6" s="69" t="s">
        <v>743</v>
      </c>
      <c r="O6" s="69" t="s">
        <v>751</v>
      </c>
      <c r="P6" s="91" t="s">
        <v>743</v>
      </c>
      <c r="Q6" s="133" t="s">
        <v>744</v>
      </c>
      <c r="R6" s="134" t="s">
        <v>751</v>
      </c>
      <c r="S6" s="135" t="s">
        <v>743</v>
      </c>
      <c r="T6" s="121" t="s">
        <v>751</v>
      </c>
      <c r="U6" s="122" t="s">
        <v>743</v>
      </c>
      <c r="V6" s="117" t="s">
        <v>751</v>
      </c>
      <c r="W6" s="117" t="s">
        <v>743</v>
      </c>
      <c r="X6" s="117" t="s">
        <v>751</v>
      </c>
      <c r="Y6" s="117" t="s">
        <v>743</v>
      </c>
      <c r="Z6" s="117" t="s">
        <v>751</v>
      </c>
      <c r="AA6" s="123" t="s">
        <v>743</v>
      </c>
      <c r="AB6" s="148" t="s">
        <v>751</v>
      </c>
      <c r="AC6" s="117" t="s">
        <v>743</v>
      </c>
      <c r="AD6" s="117" t="s">
        <v>751</v>
      </c>
      <c r="AE6" s="123" t="s">
        <v>743</v>
      </c>
    </row>
    <row r="7" spans="2:31" x14ac:dyDescent="0.3">
      <c r="B7" s="87" t="s">
        <v>722</v>
      </c>
      <c r="C7" s="90">
        <f t="shared" ref="C7:D12" si="0">SUM(E7,G7,I7,K7,M7,O7)</f>
        <v>100.98</v>
      </c>
      <c r="D7" s="76">
        <f t="shared" si="0"/>
        <v>106634880</v>
      </c>
      <c r="E7" s="70">
        <v>18</v>
      </c>
      <c r="F7" s="67">
        <f t="shared" ref="F7:F12" si="1">E7*INDEX($P$2,1)</f>
        <v>19008000</v>
      </c>
      <c r="G7" s="72">
        <f t="shared" ref="G7:G11" si="2">E7*50%</f>
        <v>9</v>
      </c>
      <c r="H7" s="57">
        <f t="shared" ref="H7:H12" si="3">G7*INDEX($P$2,1)</f>
        <v>9504000</v>
      </c>
      <c r="I7" s="72">
        <f t="shared" ref="I7:I12" si="4">E7*30%</f>
        <v>5.3999999999999995</v>
      </c>
      <c r="J7" s="57">
        <f t="shared" ref="J7:J12" si="5">I7*INDEX($P$2,1)</f>
        <v>5702399.9999999991</v>
      </c>
      <c r="K7" s="72">
        <f t="shared" ref="K7:K11" si="6">E7*70%</f>
        <v>12.6</v>
      </c>
      <c r="L7" s="57">
        <f t="shared" ref="L7:L12" si="7">K7*INDEX($P$2,1)</f>
        <v>13305600</v>
      </c>
      <c r="M7" s="72">
        <f t="shared" ref="M7:M11" si="8">SUM(E7,G7,I7)*130%</f>
        <v>42.12</v>
      </c>
      <c r="N7" s="57">
        <f t="shared" ref="N7:N12" si="9">M7*INDEX($P$2,1)</f>
        <v>44478720</v>
      </c>
      <c r="O7" s="72">
        <f t="shared" ref="O7:O11" si="10">K7*110%</f>
        <v>13.860000000000001</v>
      </c>
      <c r="P7" s="64">
        <f t="shared" ref="P7:P12" si="11">O7*INDEX($P$2,1)</f>
        <v>14636160.000000002</v>
      </c>
      <c r="Q7" s="73">
        <v>10</v>
      </c>
      <c r="R7" s="74">
        <f>SUM(T7,V7,X7,Z7,AB7,AD7)</f>
        <v>180</v>
      </c>
      <c r="S7" s="76">
        <f>SUM(U7,W7,Y7,AA7,AC7,AE7)</f>
        <v>190080000</v>
      </c>
      <c r="T7" s="81">
        <f>E7*$Q7</f>
        <v>180</v>
      </c>
      <c r="U7" s="67">
        <f t="shared" ref="U7:U12" si="12">Q7*F7</f>
        <v>190080000</v>
      </c>
      <c r="V7" s="118"/>
      <c r="W7" s="118"/>
      <c r="X7" s="118"/>
      <c r="Y7" s="119"/>
      <c r="Z7" s="118"/>
      <c r="AA7" s="124"/>
      <c r="AB7" s="149"/>
      <c r="AC7" s="119"/>
      <c r="AD7" s="118"/>
      <c r="AE7" s="124"/>
    </row>
    <row r="8" spans="2:31" x14ac:dyDescent="0.3">
      <c r="B8" s="87" t="s">
        <v>718</v>
      </c>
      <c r="C8" s="90">
        <f t="shared" si="0"/>
        <v>56.100000000000009</v>
      </c>
      <c r="D8" s="76">
        <f t="shared" si="0"/>
        <v>59241600</v>
      </c>
      <c r="E8" s="70">
        <v>10</v>
      </c>
      <c r="F8" s="67">
        <f t="shared" si="1"/>
        <v>10560000</v>
      </c>
      <c r="G8" s="72">
        <f t="shared" si="2"/>
        <v>5</v>
      </c>
      <c r="H8" s="57">
        <f t="shared" si="3"/>
        <v>5280000</v>
      </c>
      <c r="I8" s="72">
        <f t="shared" si="4"/>
        <v>3</v>
      </c>
      <c r="J8" s="57">
        <f t="shared" si="5"/>
        <v>3168000</v>
      </c>
      <c r="K8" s="72">
        <f t="shared" si="6"/>
        <v>7</v>
      </c>
      <c r="L8" s="57">
        <f t="shared" si="7"/>
        <v>7392000</v>
      </c>
      <c r="M8" s="72">
        <f t="shared" si="8"/>
        <v>23.400000000000002</v>
      </c>
      <c r="N8" s="57">
        <f t="shared" si="9"/>
        <v>24710400.000000004</v>
      </c>
      <c r="O8" s="72">
        <f t="shared" si="10"/>
        <v>7.7000000000000011</v>
      </c>
      <c r="P8" s="64">
        <f t="shared" si="11"/>
        <v>8131200.0000000009</v>
      </c>
      <c r="Q8" s="73">
        <v>17</v>
      </c>
      <c r="R8" s="74">
        <f t="shared" ref="R8:S12" si="13">SUM(T8,V8,X8,Z8,AB8,AD8)</f>
        <v>170</v>
      </c>
      <c r="S8" s="76">
        <f t="shared" si="13"/>
        <v>179520000</v>
      </c>
      <c r="T8" s="81">
        <f>E8*$Q8</f>
        <v>170</v>
      </c>
      <c r="U8" s="67">
        <f t="shared" si="12"/>
        <v>179520000</v>
      </c>
      <c r="V8" s="118"/>
      <c r="W8" s="118"/>
      <c r="X8" s="118"/>
      <c r="Y8" s="119"/>
      <c r="Z8" s="118"/>
      <c r="AA8" s="124"/>
      <c r="AB8" s="149"/>
      <c r="AC8" s="119"/>
      <c r="AD8" s="118"/>
      <c r="AE8" s="124"/>
    </row>
    <row r="9" spans="2:31" x14ac:dyDescent="0.3">
      <c r="B9" s="87" t="s">
        <v>720</v>
      </c>
      <c r="C9" s="90">
        <f t="shared" si="0"/>
        <v>28.050000000000004</v>
      </c>
      <c r="D9" s="76">
        <f t="shared" si="0"/>
        <v>29620800</v>
      </c>
      <c r="E9" s="70">
        <v>5</v>
      </c>
      <c r="F9" s="67">
        <f t="shared" si="1"/>
        <v>5280000</v>
      </c>
      <c r="G9" s="72">
        <f t="shared" si="2"/>
        <v>2.5</v>
      </c>
      <c r="H9" s="57">
        <f t="shared" si="3"/>
        <v>2640000</v>
      </c>
      <c r="I9" s="72">
        <f t="shared" si="4"/>
        <v>1.5</v>
      </c>
      <c r="J9" s="57">
        <f t="shared" si="5"/>
        <v>1584000</v>
      </c>
      <c r="K9" s="72">
        <f t="shared" si="6"/>
        <v>3.5</v>
      </c>
      <c r="L9" s="57">
        <f t="shared" si="7"/>
        <v>3696000</v>
      </c>
      <c r="M9" s="72">
        <f t="shared" si="8"/>
        <v>11.700000000000001</v>
      </c>
      <c r="N9" s="57">
        <f t="shared" si="9"/>
        <v>12355200.000000002</v>
      </c>
      <c r="O9" s="72">
        <f t="shared" si="10"/>
        <v>3.8500000000000005</v>
      </c>
      <c r="P9" s="64">
        <f t="shared" si="11"/>
        <v>4065600.0000000005</v>
      </c>
      <c r="Q9" s="73">
        <v>29</v>
      </c>
      <c r="R9" s="74">
        <f t="shared" si="13"/>
        <v>145</v>
      </c>
      <c r="S9" s="76">
        <f t="shared" si="13"/>
        <v>153120000</v>
      </c>
      <c r="T9" s="81">
        <f t="shared" ref="T9:T12" si="14">E9*$Q9</f>
        <v>145</v>
      </c>
      <c r="U9" s="67">
        <f t="shared" si="12"/>
        <v>153120000</v>
      </c>
      <c r="V9" s="118"/>
      <c r="W9" s="118"/>
      <c r="X9" s="118"/>
      <c r="Y9" s="119"/>
      <c r="Z9" s="118"/>
      <c r="AA9" s="124"/>
      <c r="AB9" s="149"/>
      <c r="AC9" s="119"/>
      <c r="AD9" s="118"/>
      <c r="AE9" s="124"/>
    </row>
    <row r="10" spans="2:31" x14ac:dyDescent="0.3">
      <c r="B10" s="87" t="s">
        <v>721</v>
      </c>
      <c r="C10" s="90">
        <f t="shared" si="0"/>
        <v>22.439999999999998</v>
      </c>
      <c r="D10" s="76">
        <f t="shared" si="0"/>
        <v>23696640</v>
      </c>
      <c r="E10" s="70">
        <v>4</v>
      </c>
      <c r="F10" s="67">
        <f t="shared" si="1"/>
        <v>4224000</v>
      </c>
      <c r="G10" s="72">
        <f t="shared" si="2"/>
        <v>2</v>
      </c>
      <c r="H10" s="57">
        <f t="shared" si="3"/>
        <v>2112000</v>
      </c>
      <c r="I10" s="72">
        <f t="shared" si="4"/>
        <v>1.2</v>
      </c>
      <c r="J10" s="57">
        <f t="shared" si="5"/>
        <v>1267200</v>
      </c>
      <c r="K10" s="72">
        <f t="shared" si="6"/>
        <v>2.8</v>
      </c>
      <c r="L10" s="57">
        <f t="shared" si="7"/>
        <v>2956800</v>
      </c>
      <c r="M10" s="72">
        <f t="shared" si="8"/>
        <v>9.3600000000000012</v>
      </c>
      <c r="N10" s="57">
        <f t="shared" si="9"/>
        <v>9884160.0000000019</v>
      </c>
      <c r="O10" s="72">
        <f t="shared" si="10"/>
        <v>3.08</v>
      </c>
      <c r="P10" s="64">
        <f t="shared" si="11"/>
        <v>3252480</v>
      </c>
      <c r="Q10" s="73">
        <v>45</v>
      </c>
      <c r="R10" s="74">
        <f t="shared" si="13"/>
        <v>180</v>
      </c>
      <c r="S10" s="76">
        <f t="shared" si="13"/>
        <v>190080000</v>
      </c>
      <c r="T10" s="81">
        <f t="shared" si="14"/>
        <v>180</v>
      </c>
      <c r="U10" s="67">
        <f t="shared" si="12"/>
        <v>190080000</v>
      </c>
      <c r="V10" s="118"/>
      <c r="W10" s="118"/>
      <c r="X10" s="118"/>
      <c r="Y10" s="119"/>
      <c r="Z10" s="118"/>
      <c r="AA10" s="124"/>
      <c r="AB10" s="149"/>
      <c r="AC10" s="119"/>
      <c r="AD10" s="118"/>
      <c r="AE10" s="124"/>
    </row>
    <row r="11" spans="2:31" x14ac:dyDescent="0.3">
      <c r="B11" s="87" t="s">
        <v>723</v>
      </c>
      <c r="C11" s="90">
        <f t="shared" si="0"/>
        <v>11.219999999999999</v>
      </c>
      <c r="D11" s="76">
        <f t="shared" si="0"/>
        <v>11848320</v>
      </c>
      <c r="E11" s="70">
        <v>2</v>
      </c>
      <c r="F11" s="67">
        <f t="shared" si="1"/>
        <v>2112000</v>
      </c>
      <c r="G11" s="72">
        <f t="shared" si="2"/>
        <v>1</v>
      </c>
      <c r="H11" s="57">
        <f t="shared" si="3"/>
        <v>1056000</v>
      </c>
      <c r="I11" s="72">
        <f t="shared" si="4"/>
        <v>0.6</v>
      </c>
      <c r="J11" s="57">
        <f t="shared" si="5"/>
        <v>633600</v>
      </c>
      <c r="K11" s="72">
        <f t="shared" si="6"/>
        <v>1.4</v>
      </c>
      <c r="L11" s="57">
        <f t="shared" si="7"/>
        <v>1478400</v>
      </c>
      <c r="M11" s="72">
        <f t="shared" si="8"/>
        <v>4.6800000000000006</v>
      </c>
      <c r="N11" s="57">
        <f t="shared" si="9"/>
        <v>4942080.0000000009</v>
      </c>
      <c r="O11" s="72">
        <f t="shared" si="10"/>
        <v>1.54</v>
      </c>
      <c r="P11" s="64">
        <f t="shared" si="11"/>
        <v>1626240</v>
      </c>
      <c r="Q11" s="73">
        <v>110</v>
      </c>
      <c r="R11" s="74">
        <f t="shared" si="13"/>
        <v>220</v>
      </c>
      <c r="S11" s="76">
        <f t="shared" si="13"/>
        <v>232320000</v>
      </c>
      <c r="T11" s="81">
        <f t="shared" si="14"/>
        <v>220</v>
      </c>
      <c r="U11" s="67">
        <f t="shared" si="12"/>
        <v>232320000</v>
      </c>
      <c r="V11" s="118"/>
      <c r="W11" s="118"/>
      <c r="X11" s="118"/>
      <c r="Y11" s="119"/>
      <c r="Z11" s="118"/>
      <c r="AA11" s="124"/>
      <c r="AB11" s="149"/>
      <c r="AC11" s="119"/>
      <c r="AD11" s="118"/>
      <c r="AE11" s="124"/>
    </row>
    <row r="12" spans="2:31" x14ac:dyDescent="0.3">
      <c r="B12" s="87" t="s">
        <v>724</v>
      </c>
      <c r="C12" s="90">
        <f t="shared" si="0"/>
        <v>6.7320000000000002</v>
      </c>
      <c r="D12" s="76">
        <f>SUM(F12,H12,J12,L12,N12,P12)</f>
        <v>7108992</v>
      </c>
      <c r="E12" s="70">
        <v>1.2</v>
      </c>
      <c r="F12" s="67">
        <f t="shared" si="1"/>
        <v>1267200</v>
      </c>
      <c r="G12" s="72">
        <f>E12*50%</f>
        <v>0.6</v>
      </c>
      <c r="H12" s="57">
        <f t="shared" si="3"/>
        <v>633600</v>
      </c>
      <c r="I12" s="72">
        <f t="shared" si="4"/>
        <v>0.36</v>
      </c>
      <c r="J12" s="57">
        <f t="shared" si="5"/>
        <v>380160</v>
      </c>
      <c r="K12" s="72">
        <f>E12*70%</f>
        <v>0.84</v>
      </c>
      <c r="L12" s="57">
        <f t="shared" si="7"/>
        <v>887040</v>
      </c>
      <c r="M12" s="72">
        <f>SUM(E12,G12,I12)*130%</f>
        <v>2.8079999999999998</v>
      </c>
      <c r="N12" s="57">
        <f t="shared" si="9"/>
        <v>2965248</v>
      </c>
      <c r="O12" s="72">
        <f>K12*110%</f>
        <v>0.92400000000000004</v>
      </c>
      <c r="P12" s="64">
        <f t="shared" si="11"/>
        <v>975744</v>
      </c>
      <c r="Q12" s="73">
        <v>95</v>
      </c>
      <c r="R12" s="74">
        <f t="shared" si="13"/>
        <v>114</v>
      </c>
      <c r="S12" s="76">
        <f t="shared" si="13"/>
        <v>120384000</v>
      </c>
      <c r="T12" s="81">
        <f t="shared" si="14"/>
        <v>114</v>
      </c>
      <c r="U12" s="67">
        <f t="shared" si="12"/>
        <v>120384000</v>
      </c>
      <c r="V12" s="118"/>
      <c r="W12" s="118"/>
      <c r="X12" s="118"/>
      <c r="Y12" s="119"/>
      <c r="Z12" s="118"/>
      <c r="AA12" s="124"/>
      <c r="AB12" s="149"/>
      <c r="AC12" s="119"/>
      <c r="AD12" s="118"/>
      <c r="AE12" s="124"/>
    </row>
    <row r="13" spans="2:31" ht="12" thickBot="1" x14ac:dyDescent="0.35">
      <c r="B13" s="88"/>
      <c r="C13" s="159"/>
      <c r="D13" s="160"/>
      <c r="E13" s="89"/>
      <c r="F13" s="85"/>
      <c r="G13" s="75"/>
      <c r="H13" s="85"/>
      <c r="I13" s="75"/>
      <c r="J13" s="85"/>
      <c r="K13" s="75"/>
      <c r="L13" s="85"/>
      <c r="M13" s="75"/>
      <c r="N13" s="85"/>
      <c r="O13" s="75"/>
      <c r="P13" s="92"/>
      <c r="Q13" s="136">
        <f>SUM(Q7:Q12)</f>
        <v>306</v>
      </c>
      <c r="R13" s="137">
        <f>SUM(R7:R12)</f>
        <v>1009</v>
      </c>
      <c r="S13" s="138">
        <f>SUM(S7:S12)</f>
        <v>1065504000</v>
      </c>
      <c r="T13" s="82">
        <f>SUM(T7:T12)</f>
        <v>1009</v>
      </c>
      <c r="U13" s="83">
        <f>SUM(U7:U12)</f>
        <v>1065504000</v>
      </c>
      <c r="V13" s="83">
        <f t="shared" ref="V13:AE13" si="15">SUM(V7:V12)</f>
        <v>0</v>
      </c>
      <c r="W13" s="83">
        <f t="shared" si="15"/>
        <v>0</v>
      </c>
      <c r="X13" s="83">
        <f t="shared" si="15"/>
        <v>0</v>
      </c>
      <c r="Y13" s="83">
        <f t="shared" si="15"/>
        <v>0</v>
      </c>
      <c r="Z13" s="83">
        <f t="shared" si="15"/>
        <v>0</v>
      </c>
      <c r="AA13" s="84">
        <f t="shared" si="15"/>
        <v>0</v>
      </c>
      <c r="AB13" s="142">
        <f t="shared" si="15"/>
        <v>0</v>
      </c>
      <c r="AC13" s="83">
        <f t="shared" si="15"/>
        <v>0</v>
      </c>
      <c r="AD13" s="83">
        <f t="shared" si="15"/>
        <v>0</v>
      </c>
      <c r="AE13" s="84">
        <f t="shared" si="15"/>
        <v>0</v>
      </c>
    </row>
    <row r="14" spans="2:31" ht="12" thickBot="1" x14ac:dyDescent="0.35">
      <c r="F14" s="77"/>
      <c r="H14" s="77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</row>
    <row r="15" spans="2:31" ht="18" customHeight="1" thickBot="1" x14ac:dyDescent="0.35">
      <c r="N15" s="86"/>
      <c r="P15" s="68"/>
      <c r="Q15" s="196" t="s">
        <v>781</v>
      </c>
      <c r="R15" s="197"/>
      <c r="S15" s="198"/>
    </row>
    <row r="16" spans="2:31" x14ac:dyDescent="0.3">
      <c r="B16" s="177" t="s">
        <v>745</v>
      </c>
      <c r="C16" s="161" t="s">
        <v>753</v>
      </c>
      <c r="D16" s="162"/>
      <c r="E16" s="209" t="s">
        <v>779</v>
      </c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1"/>
      <c r="Q16" s="212" t="s">
        <v>778</v>
      </c>
      <c r="R16" s="213"/>
      <c r="S16" s="214"/>
      <c r="T16" s="171" t="s">
        <v>780</v>
      </c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3"/>
    </row>
    <row r="17" spans="2:31" x14ac:dyDescent="0.3">
      <c r="B17" s="178"/>
      <c r="C17" s="163"/>
      <c r="D17" s="164"/>
      <c r="E17" s="218" t="s">
        <v>726</v>
      </c>
      <c r="F17" s="218"/>
      <c r="G17" s="218"/>
      <c r="H17" s="218"/>
      <c r="I17" s="218"/>
      <c r="J17" s="218"/>
      <c r="K17" s="218"/>
      <c r="L17" s="219"/>
      <c r="M17" s="205" t="s">
        <v>754</v>
      </c>
      <c r="N17" s="205"/>
      <c r="O17" s="205"/>
      <c r="P17" s="207"/>
      <c r="Q17" s="215"/>
      <c r="R17" s="216"/>
      <c r="S17" s="217"/>
      <c r="T17" s="174" t="s">
        <v>726</v>
      </c>
      <c r="U17" s="155"/>
      <c r="V17" s="155"/>
      <c r="W17" s="155"/>
      <c r="X17" s="155"/>
      <c r="Y17" s="155"/>
      <c r="Z17" s="155"/>
      <c r="AA17" s="175"/>
      <c r="AB17" s="221" t="s">
        <v>754</v>
      </c>
      <c r="AC17" s="199"/>
      <c r="AD17" s="199"/>
      <c r="AE17" s="201"/>
    </row>
    <row r="18" spans="2:31" x14ac:dyDescent="0.3">
      <c r="B18" s="178"/>
      <c r="C18" s="163"/>
      <c r="D18" s="164"/>
      <c r="E18" s="208" t="s">
        <v>755</v>
      </c>
      <c r="F18" s="205"/>
      <c r="G18" s="205" t="s">
        <v>752</v>
      </c>
      <c r="H18" s="205"/>
      <c r="I18" s="206" t="s">
        <v>759</v>
      </c>
      <c r="J18" s="206"/>
      <c r="K18" s="207" t="s">
        <v>757</v>
      </c>
      <c r="L18" s="208"/>
      <c r="M18" s="205" t="s">
        <v>756</v>
      </c>
      <c r="N18" s="205"/>
      <c r="O18" s="205" t="s">
        <v>758</v>
      </c>
      <c r="P18" s="207"/>
      <c r="Q18" s="215"/>
      <c r="R18" s="216"/>
      <c r="S18" s="217"/>
      <c r="T18" s="176" t="s">
        <v>755</v>
      </c>
      <c r="U18" s="156"/>
      <c r="V18" s="203" t="s">
        <v>752</v>
      </c>
      <c r="W18" s="203"/>
      <c r="X18" s="220" t="s">
        <v>759</v>
      </c>
      <c r="Y18" s="220"/>
      <c r="Z18" s="203" t="s">
        <v>757</v>
      </c>
      <c r="AA18" s="204"/>
      <c r="AB18" s="221" t="s">
        <v>756</v>
      </c>
      <c r="AC18" s="199"/>
      <c r="AD18" s="199" t="s">
        <v>758</v>
      </c>
      <c r="AE18" s="201"/>
    </row>
    <row r="19" spans="2:31" x14ac:dyDescent="0.3">
      <c r="B19" s="178"/>
      <c r="C19" s="125" t="s">
        <v>751</v>
      </c>
      <c r="D19" s="126" t="s">
        <v>743</v>
      </c>
      <c r="E19" s="71" t="s">
        <v>751</v>
      </c>
      <c r="F19" s="69" t="s">
        <v>743</v>
      </c>
      <c r="G19" s="69" t="s">
        <v>751</v>
      </c>
      <c r="H19" s="69" t="s">
        <v>743</v>
      </c>
      <c r="I19" s="69" t="s">
        <v>751</v>
      </c>
      <c r="J19" s="69" t="s">
        <v>743</v>
      </c>
      <c r="K19" s="69" t="s">
        <v>751</v>
      </c>
      <c r="L19" s="69" t="s">
        <v>743</v>
      </c>
      <c r="M19" s="69" t="s">
        <v>751</v>
      </c>
      <c r="N19" s="69" t="s">
        <v>743</v>
      </c>
      <c r="O19" s="69" t="s">
        <v>751</v>
      </c>
      <c r="P19" s="91" t="s">
        <v>743</v>
      </c>
      <c r="Q19" s="133" t="s">
        <v>744</v>
      </c>
      <c r="R19" s="134" t="s">
        <v>751</v>
      </c>
      <c r="S19" s="135" t="s">
        <v>743</v>
      </c>
      <c r="T19" s="79" t="s">
        <v>751</v>
      </c>
      <c r="U19" s="78" t="s">
        <v>743</v>
      </c>
      <c r="V19" s="120" t="s">
        <v>751</v>
      </c>
      <c r="W19" s="120" t="s">
        <v>743</v>
      </c>
      <c r="X19" s="120" t="s">
        <v>751</v>
      </c>
      <c r="Y19" s="120" t="s">
        <v>743</v>
      </c>
      <c r="Z19" s="120" t="s">
        <v>751</v>
      </c>
      <c r="AA19" s="139" t="s">
        <v>743</v>
      </c>
      <c r="AB19" s="148" t="s">
        <v>751</v>
      </c>
      <c r="AC19" s="117" t="s">
        <v>743</v>
      </c>
      <c r="AD19" s="117" t="s">
        <v>751</v>
      </c>
      <c r="AE19" s="123" t="s">
        <v>743</v>
      </c>
    </row>
    <row r="20" spans="2:31" x14ac:dyDescent="0.3">
      <c r="B20" s="87" t="s">
        <v>722</v>
      </c>
      <c r="C20" s="90">
        <f t="shared" ref="C20:C25" si="16">SUM(E20,G20,I20,K20,M20,O20)</f>
        <v>100.98</v>
      </c>
      <c r="D20" s="76">
        <f t="shared" ref="D20:D24" si="17">SUM(F20,H20,J20,L20,N20,P20)</f>
        <v>106634880</v>
      </c>
      <c r="E20" s="70">
        <v>18</v>
      </c>
      <c r="F20" s="67">
        <f t="shared" ref="F20:F25" si="18">E20*INDEX($P$2,1)</f>
        <v>19008000</v>
      </c>
      <c r="G20" s="72">
        <f t="shared" ref="G20:G24" si="19">E20*50%</f>
        <v>9</v>
      </c>
      <c r="H20" s="57">
        <f t="shared" ref="H20:H25" si="20">G20*INDEX($P$2,1)</f>
        <v>9504000</v>
      </c>
      <c r="I20" s="72">
        <f t="shared" ref="I20:I25" si="21">E20*30%</f>
        <v>5.3999999999999995</v>
      </c>
      <c r="J20" s="57">
        <f t="shared" ref="J20:J25" si="22">I20*INDEX($P$2,1)</f>
        <v>5702399.9999999991</v>
      </c>
      <c r="K20" s="72">
        <f t="shared" ref="K20:K24" si="23">E20*70%</f>
        <v>12.6</v>
      </c>
      <c r="L20" s="57">
        <f t="shared" ref="L20:L25" si="24">K20*INDEX($P$2,1)</f>
        <v>13305600</v>
      </c>
      <c r="M20" s="72">
        <f t="shared" ref="M20:M24" si="25">SUM(E20,G20,I20)*130%</f>
        <v>42.12</v>
      </c>
      <c r="N20" s="57">
        <f t="shared" ref="N20:N25" si="26">M20*INDEX($P$2,1)</f>
        <v>44478720</v>
      </c>
      <c r="O20" s="72">
        <f t="shared" ref="O20:O24" si="27">K20*110%</f>
        <v>13.860000000000001</v>
      </c>
      <c r="P20" s="64">
        <f t="shared" ref="P20:P25" si="28">O20*INDEX($P$2,1)</f>
        <v>14636160.000000002</v>
      </c>
      <c r="Q20" s="73">
        <v>10</v>
      </c>
      <c r="R20" s="74">
        <f>SUM(T20,V20,X20,Z20,AB20,AD20)</f>
        <v>450</v>
      </c>
      <c r="S20" s="76">
        <f>SUM(U20,W20,Y20,AA20,AC20,AE20)</f>
        <v>475200000</v>
      </c>
      <c r="T20" s="81">
        <f>E20*$Q20</f>
        <v>180</v>
      </c>
      <c r="U20" s="67">
        <f t="shared" ref="U20:U25" si="29">Q20*F20</f>
        <v>190080000</v>
      </c>
      <c r="V20" s="118">
        <f>G20*$Q20</f>
        <v>90</v>
      </c>
      <c r="W20" s="118">
        <f t="shared" ref="W20:W25" si="30">Q20*H20</f>
        <v>95040000</v>
      </c>
      <c r="X20" s="118">
        <f>I20*$Q20</f>
        <v>53.999999999999993</v>
      </c>
      <c r="Y20" s="119">
        <f t="shared" ref="Y20:Y25" si="31">Q20*J20</f>
        <v>57023999.999999993</v>
      </c>
      <c r="Z20" s="118">
        <f>K20*$Q20</f>
        <v>126</v>
      </c>
      <c r="AA20" s="124">
        <f t="shared" ref="AA20:AA25" si="32">Q20*L20</f>
        <v>133056000</v>
      </c>
      <c r="AB20" s="149"/>
      <c r="AC20" s="119"/>
      <c r="AD20" s="118"/>
      <c r="AE20" s="124"/>
    </row>
    <row r="21" spans="2:31" x14ac:dyDescent="0.3">
      <c r="B21" s="87" t="s">
        <v>718</v>
      </c>
      <c r="C21" s="90">
        <f t="shared" si="16"/>
        <v>56.100000000000009</v>
      </c>
      <c r="D21" s="76">
        <f t="shared" si="17"/>
        <v>59241600</v>
      </c>
      <c r="E21" s="70">
        <v>10</v>
      </c>
      <c r="F21" s="67">
        <f t="shared" si="18"/>
        <v>10560000</v>
      </c>
      <c r="G21" s="72">
        <f t="shared" si="19"/>
        <v>5</v>
      </c>
      <c r="H21" s="57">
        <f t="shared" si="20"/>
        <v>5280000</v>
      </c>
      <c r="I21" s="72">
        <f t="shared" si="21"/>
        <v>3</v>
      </c>
      <c r="J21" s="57">
        <f t="shared" si="22"/>
        <v>3168000</v>
      </c>
      <c r="K21" s="72">
        <f t="shared" si="23"/>
        <v>7</v>
      </c>
      <c r="L21" s="57">
        <f t="shared" si="24"/>
        <v>7392000</v>
      </c>
      <c r="M21" s="72">
        <f t="shared" si="25"/>
        <v>23.400000000000002</v>
      </c>
      <c r="N21" s="57">
        <f t="shared" si="26"/>
        <v>24710400.000000004</v>
      </c>
      <c r="O21" s="72">
        <f t="shared" si="27"/>
        <v>7.7000000000000011</v>
      </c>
      <c r="P21" s="64">
        <f t="shared" si="28"/>
        <v>8131200.0000000009</v>
      </c>
      <c r="Q21" s="73">
        <v>17</v>
      </c>
      <c r="R21" s="74">
        <f t="shared" ref="R21:R25" si="33">SUM(T21,V21,X21,Z21,AB21,AD21)</f>
        <v>425</v>
      </c>
      <c r="S21" s="76">
        <f t="shared" ref="S21:S25" si="34">SUM(U21,W21,Y21,AA21,AC21,AE21)</f>
        <v>448800000</v>
      </c>
      <c r="T21" s="81">
        <f>E21*$Q21</f>
        <v>170</v>
      </c>
      <c r="U21" s="67">
        <f t="shared" si="29"/>
        <v>179520000</v>
      </c>
      <c r="V21" s="118">
        <f t="shared" ref="V21:V25" si="35">G21*$Q21</f>
        <v>85</v>
      </c>
      <c r="W21" s="118">
        <f t="shared" si="30"/>
        <v>89760000</v>
      </c>
      <c r="X21" s="118">
        <f t="shared" ref="X21:X25" si="36">I21*$Q21</f>
        <v>51</v>
      </c>
      <c r="Y21" s="119">
        <f t="shared" si="31"/>
        <v>53856000</v>
      </c>
      <c r="Z21" s="118">
        <f t="shared" ref="Z21:Z25" si="37">K21*$Q21</f>
        <v>119</v>
      </c>
      <c r="AA21" s="124">
        <f t="shared" si="32"/>
        <v>125664000</v>
      </c>
      <c r="AB21" s="149"/>
      <c r="AC21" s="119"/>
      <c r="AD21" s="118"/>
      <c r="AE21" s="124"/>
    </row>
    <row r="22" spans="2:31" x14ac:dyDescent="0.3">
      <c r="B22" s="87" t="s">
        <v>720</v>
      </c>
      <c r="C22" s="90">
        <f t="shared" si="16"/>
        <v>28.050000000000004</v>
      </c>
      <c r="D22" s="76">
        <f t="shared" si="17"/>
        <v>29620800</v>
      </c>
      <c r="E22" s="70">
        <v>5</v>
      </c>
      <c r="F22" s="67">
        <f t="shared" si="18"/>
        <v>5280000</v>
      </c>
      <c r="G22" s="72">
        <f t="shared" si="19"/>
        <v>2.5</v>
      </c>
      <c r="H22" s="57">
        <f t="shared" si="20"/>
        <v>2640000</v>
      </c>
      <c r="I22" s="72">
        <f t="shared" si="21"/>
        <v>1.5</v>
      </c>
      <c r="J22" s="57">
        <f t="shared" si="22"/>
        <v>1584000</v>
      </c>
      <c r="K22" s="72">
        <f t="shared" si="23"/>
        <v>3.5</v>
      </c>
      <c r="L22" s="57">
        <f t="shared" si="24"/>
        <v>3696000</v>
      </c>
      <c r="M22" s="72">
        <f t="shared" si="25"/>
        <v>11.700000000000001</v>
      </c>
      <c r="N22" s="57">
        <f t="shared" si="26"/>
        <v>12355200.000000002</v>
      </c>
      <c r="O22" s="72">
        <f t="shared" si="27"/>
        <v>3.8500000000000005</v>
      </c>
      <c r="P22" s="64">
        <f t="shared" si="28"/>
        <v>4065600.0000000005</v>
      </c>
      <c r="Q22" s="73">
        <v>29</v>
      </c>
      <c r="R22" s="74">
        <f t="shared" si="33"/>
        <v>362.5</v>
      </c>
      <c r="S22" s="76">
        <f t="shared" si="34"/>
        <v>382800000</v>
      </c>
      <c r="T22" s="81">
        <f t="shared" ref="T22:T25" si="38">E22*$Q22</f>
        <v>145</v>
      </c>
      <c r="U22" s="67">
        <f t="shared" si="29"/>
        <v>153120000</v>
      </c>
      <c r="V22" s="118">
        <f t="shared" si="35"/>
        <v>72.5</v>
      </c>
      <c r="W22" s="118">
        <f t="shared" si="30"/>
        <v>76560000</v>
      </c>
      <c r="X22" s="118">
        <f t="shared" si="36"/>
        <v>43.5</v>
      </c>
      <c r="Y22" s="119">
        <f t="shared" si="31"/>
        <v>45936000</v>
      </c>
      <c r="Z22" s="118">
        <f t="shared" si="37"/>
        <v>101.5</v>
      </c>
      <c r="AA22" s="124">
        <f t="shared" si="32"/>
        <v>107184000</v>
      </c>
      <c r="AB22" s="149"/>
      <c r="AC22" s="119"/>
      <c r="AD22" s="118"/>
      <c r="AE22" s="124"/>
    </row>
    <row r="23" spans="2:31" x14ac:dyDescent="0.3">
      <c r="B23" s="87" t="s">
        <v>721</v>
      </c>
      <c r="C23" s="90">
        <f t="shared" si="16"/>
        <v>22.439999999999998</v>
      </c>
      <c r="D23" s="76">
        <f t="shared" si="17"/>
        <v>23696640</v>
      </c>
      <c r="E23" s="70">
        <v>4</v>
      </c>
      <c r="F23" s="67">
        <f t="shared" si="18"/>
        <v>4224000</v>
      </c>
      <c r="G23" s="72">
        <f t="shared" si="19"/>
        <v>2</v>
      </c>
      <c r="H23" s="57">
        <f t="shared" si="20"/>
        <v>2112000</v>
      </c>
      <c r="I23" s="72">
        <f t="shared" si="21"/>
        <v>1.2</v>
      </c>
      <c r="J23" s="57">
        <f t="shared" si="22"/>
        <v>1267200</v>
      </c>
      <c r="K23" s="72">
        <f t="shared" si="23"/>
        <v>2.8</v>
      </c>
      <c r="L23" s="57">
        <f t="shared" si="24"/>
        <v>2956800</v>
      </c>
      <c r="M23" s="72">
        <f t="shared" si="25"/>
        <v>9.3600000000000012</v>
      </c>
      <c r="N23" s="57">
        <f t="shared" si="26"/>
        <v>9884160.0000000019</v>
      </c>
      <c r="O23" s="72">
        <f t="shared" si="27"/>
        <v>3.08</v>
      </c>
      <c r="P23" s="64">
        <f t="shared" si="28"/>
        <v>3252480</v>
      </c>
      <c r="Q23" s="73">
        <v>45</v>
      </c>
      <c r="R23" s="74">
        <f t="shared" si="33"/>
        <v>450</v>
      </c>
      <c r="S23" s="76">
        <f t="shared" si="34"/>
        <v>475200000</v>
      </c>
      <c r="T23" s="81">
        <f t="shared" si="38"/>
        <v>180</v>
      </c>
      <c r="U23" s="67">
        <f t="shared" si="29"/>
        <v>190080000</v>
      </c>
      <c r="V23" s="118">
        <f t="shared" si="35"/>
        <v>90</v>
      </c>
      <c r="W23" s="118">
        <f t="shared" si="30"/>
        <v>95040000</v>
      </c>
      <c r="X23" s="118">
        <f t="shared" si="36"/>
        <v>54</v>
      </c>
      <c r="Y23" s="119">
        <f t="shared" si="31"/>
        <v>57024000</v>
      </c>
      <c r="Z23" s="118">
        <f t="shared" si="37"/>
        <v>125.99999999999999</v>
      </c>
      <c r="AA23" s="124">
        <f t="shared" si="32"/>
        <v>133056000</v>
      </c>
      <c r="AB23" s="149"/>
      <c r="AC23" s="119"/>
      <c r="AD23" s="118"/>
      <c r="AE23" s="124"/>
    </row>
    <row r="24" spans="2:31" x14ac:dyDescent="0.3">
      <c r="B24" s="87" t="s">
        <v>723</v>
      </c>
      <c r="C24" s="90">
        <f t="shared" si="16"/>
        <v>11.219999999999999</v>
      </c>
      <c r="D24" s="76">
        <f t="shared" si="17"/>
        <v>11848320</v>
      </c>
      <c r="E24" s="70">
        <v>2</v>
      </c>
      <c r="F24" s="67">
        <f t="shared" si="18"/>
        <v>2112000</v>
      </c>
      <c r="G24" s="72">
        <f t="shared" si="19"/>
        <v>1</v>
      </c>
      <c r="H24" s="57">
        <f t="shared" si="20"/>
        <v>1056000</v>
      </c>
      <c r="I24" s="72">
        <f t="shared" si="21"/>
        <v>0.6</v>
      </c>
      <c r="J24" s="57">
        <f t="shared" si="22"/>
        <v>633600</v>
      </c>
      <c r="K24" s="72">
        <f t="shared" si="23"/>
        <v>1.4</v>
      </c>
      <c r="L24" s="57">
        <f t="shared" si="24"/>
        <v>1478400</v>
      </c>
      <c r="M24" s="72">
        <f t="shared" si="25"/>
        <v>4.6800000000000006</v>
      </c>
      <c r="N24" s="57">
        <f t="shared" si="26"/>
        <v>4942080.0000000009</v>
      </c>
      <c r="O24" s="72">
        <f t="shared" si="27"/>
        <v>1.54</v>
      </c>
      <c r="P24" s="64">
        <f t="shared" si="28"/>
        <v>1626240</v>
      </c>
      <c r="Q24" s="73">
        <v>110</v>
      </c>
      <c r="R24" s="74">
        <f t="shared" si="33"/>
        <v>550</v>
      </c>
      <c r="S24" s="76">
        <f t="shared" si="34"/>
        <v>580800000</v>
      </c>
      <c r="T24" s="81">
        <f t="shared" si="38"/>
        <v>220</v>
      </c>
      <c r="U24" s="67">
        <f t="shared" si="29"/>
        <v>232320000</v>
      </c>
      <c r="V24" s="118">
        <f t="shared" si="35"/>
        <v>110</v>
      </c>
      <c r="W24" s="118">
        <f t="shared" si="30"/>
        <v>116160000</v>
      </c>
      <c r="X24" s="118">
        <f t="shared" si="36"/>
        <v>66</v>
      </c>
      <c r="Y24" s="119">
        <f t="shared" si="31"/>
        <v>69696000</v>
      </c>
      <c r="Z24" s="118">
        <f t="shared" si="37"/>
        <v>154</v>
      </c>
      <c r="AA24" s="124">
        <f t="shared" si="32"/>
        <v>162624000</v>
      </c>
      <c r="AB24" s="149"/>
      <c r="AC24" s="119"/>
      <c r="AD24" s="118"/>
      <c r="AE24" s="124"/>
    </row>
    <row r="25" spans="2:31" x14ac:dyDescent="0.3">
      <c r="B25" s="87" t="s">
        <v>724</v>
      </c>
      <c r="C25" s="90">
        <f t="shared" si="16"/>
        <v>6.7320000000000002</v>
      </c>
      <c r="D25" s="76">
        <f>SUM(F25,H25,J25,L25,N25,P25)</f>
        <v>7108992</v>
      </c>
      <c r="E25" s="70">
        <v>1.2</v>
      </c>
      <c r="F25" s="67">
        <f t="shared" si="18"/>
        <v>1267200</v>
      </c>
      <c r="G25" s="72">
        <f>E25*50%</f>
        <v>0.6</v>
      </c>
      <c r="H25" s="57">
        <f t="shared" si="20"/>
        <v>633600</v>
      </c>
      <c r="I25" s="72">
        <f t="shared" si="21"/>
        <v>0.36</v>
      </c>
      <c r="J25" s="57">
        <f t="shared" si="22"/>
        <v>380160</v>
      </c>
      <c r="K25" s="72">
        <f>E25*70%</f>
        <v>0.84</v>
      </c>
      <c r="L25" s="57">
        <f t="shared" si="24"/>
        <v>887040</v>
      </c>
      <c r="M25" s="72">
        <f>SUM(E25,G25,I25)*130%</f>
        <v>2.8079999999999998</v>
      </c>
      <c r="N25" s="57">
        <f t="shared" si="26"/>
        <v>2965248</v>
      </c>
      <c r="O25" s="72">
        <f>K25*110%</f>
        <v>0.92400000000000004</v>
      </c>
      <c r="P25" s="64">
        <f t="shared" si="28"/>
        <v>975744</v>
      </c>
      <c r="Q25" s="73">
        <v>95</v>
      </c>
      <c r="R25" s="74">
        <f t="shared" si="33"/>
        <v>285</v>
      </c>
      <c r="S25" s="76">
        <f t="shared" si="34"/>
        <v>300960000</v>
      </c>
      <c r="T25" s="81">
        <f t="shared" si="38"/>
        <v>114</v>
      </c>
      <c r="U25" s="67">
        <f t="shared" si="29"/>
        <v>120384000</v>
      </c>
      <c r="V25" s="118">
        <f t="shared" si="35"/>
        <v>57</v>
      </c>
      <c r="W25" s="118">
        <f t="shared" si="30"/>
        <v>60192000</v>
      </c>
      <c r="X25" s="118">
        <f t="shared" si="36"/>
        <v>34.199999999999996</v>
      </c>
      <c r="Y25" s="119">
        <f t="shared" si="31"/>
        <v>36115200</v>
      </c>
      <c r="Z25" s="118">
        <f t="shared" si="37"/>
        <v>79.8</v>
      </c>
      <c r="AA25" s="124">
        <f t="shared" si="32"/>
        <v>84268800</v>
      </c>
      <c r="AB25" s="149"/>
      <c r="AC25" s="119"/>
      <c r="AD25" s="118"/>
      <c r="AE25" s="124"/>
    </row>
    <row r="26" spans="2:31" ht="12" thickBot="1" x14ac:dyDescent="0.35">
      <c r="B26" s="88"/>
      <c r="C26" s="159"/>
      <c r="D26" s="160"/>
      <c r="E26" s="89"/>
      <c r="F26" s="85"/>
      <c r="G26" s="75"/>
      <c r="H26" s="85"/>
      <c r="I26" s="75"/>
      <c r="J26" s="85"/>
      <c r="K26" s="75"/>
      <c r="L26" s="85"/>
      <c r="M26" s="75"/>
      <c r="N26" s="85"/>
      <c r="O26" s="75"/>
      <c r="P26" s="92"/>
      <c r="Q26" s="136">
        <f>SUM(Q20:Q25)</f>
        <v>306</v>
      </c>
      <c r="R26" s="137">
        <f>SUM(R20:R25)</f>
        <v>2522.5</v>
      </c>
      <c r="S26" s="138">
        <f>SUM(S20:S25)</f>
        <v>2663760000</v>
      </c>
      <c r="T26" s="82">
        <f>SUM(T20:T25)</f>
        <v>1009</v>
      </c>
      <c r="U26" s="83">
        <f>SUM(U20:U25)</f>
        <v>1065504000</v>
      </c>
      <c r="V26" s="83">
        <f t="shared" ref="V26:AE26" si="39">SUM(V20:V25)</f>
        <v>504.5</v>
      </c>
      <c r="W26" s="83">
        <f t="shared" si="39"/>
        <v>532752000</v>
      </c>
      <c r="X26" s="83">
        <f t="shared" si="39"/>
        <v>302.7</v>
      </c>
      <c r="Y26" s="83">
        <f t="shared" si="39"/>
        <v>319651200</v>
      </c>
      <c r="Z26" s="83">
        <f t="shared" si="39"/>
        <v>706.3</v>
      </c>
      <c r="AA26" s="84">
        <f t="shared" si="39"/>
        <v>745852800</v>
      </c>
      <c r="AB26" s="142">
        <f t="shared" si="39"/>
        <v>0</v>
      </c>
      <c r="AC26" s="83">
        <f t="shared" si="39"/>
        <v>0</v>
      </c>
      <c r="AD26" s="83">
        <f t="shared" si="39"/>
        <v>0</v>
      </c>
      <c r="AE26" s="84">
        <f t="shared" si="39"/>
        <v>0</v>
      </c>
    </row>
    <row r="27" spans="2:31" ht="12" thickBot="1" x14ac:dyDescent="0.35"/>
    <row r="28" spans="2:31" ht="18" customHeight="1" thickBot="1" x14ac:dyDescent="0.35">
      <c r="N28" s="86"/>
      <c r="P28" s="68"/>
      <c r="Q28" s="196" t="s">
        <v>782</v>
      </c>
      <c r="R28" s="197"/>
      <c r="S28" s="198"/>
    </row>
    <row r="29" spans="2:31" x14ac:dyDescent="0.3">
      <c r="B29" s="177" t="s">
        <v>745</v>
      </c>
      <c r="C29" s="161" t="s">
        <v>753</v>
      </c>
      <c r="D29" s="162"/>
      <c r="E29" s="209" t="s">
        <v>779</v>
      </c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1"/>
      <c r="Q29" s="212" t="s">
        <v>778</v>
      </c>
      <c r="R29" s="213"/>
      <c r="S29" s="214"/>
      <c r="T29" s="171" t="s">
        <v>780</v>
      </c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3"/>
    </row>
    <row r="30" spans="2:31" x14ac:dyDescent="0.3">
      <c r="B30" s="178"/>
      <c r="C30" s="163"/>
      <c r="D30" s="164"/>
      <c r="E30" s="218" t="s">
        <v>726</v>
      </c>
      <c r="F30" s="218"/>
      <c r="G30" s="218"/>
      <c r="H30" s="218"/>
      <c r="I30" s="218"/>
      <c r="J30" s="218"/>
      <c r="K30" s="218"/>
      <c r="L30" s="219"/>
      <c r="M30" s="205" t="s">
        <v>754</v>
      </c>
      <c r="N30" s="205"/>
      <c r="O30" s="205"/>
      <c r="P30" s="207"/>
      <c r="Q30" s="215"/>
      <c r="R30" s="216"/>
      <c r="S30" s="217"/>
      <c r="T30" s="174" t="s">
        <v>726</v>
      </c>
      <c r="U30" s="155"/>
      <c r="V30" s="155"/>
      <c r="W30" s="155"/>
      <c r="X30" s="155"/>
      <c r="Y30" s="155"/>
      <c r="Z30" s="155"/>
      <c r="AA30" s="175"/>
      <c r="AB30" s="202" t="s">
        <v>754</v>
      </c>
      <c r="AC30" s="203"/>
      <c r="AD30" s="203"/>
      <c r="AE30" s="204"/>
    </row>
    <row r="31" spans="2:31" x14ac:dyDescent="0.3">
      <c r="B31" s="178"/>
      <c r="C31" s="163"/>
      <c r="D31" s="164"/>
      <c r="E31" s="208" t="s">
        <v>755</v>
      </c>
      <c r="F31" s="205"/>
      <c r="G31" s="205" t="s">
        <v>752</v>
      </c>
      <c r="H31" s="205"/>
      <c r="I31" s="206" t="s">
        <v>759</v>
      </c>
      <c r="J31" s="206"/>
      <c r="K31" s="207" t="s">
        <v>757</v>
      </c>
      <c r="L31" s="208"/>
      <c r="M31" s="205" t="s">
        <v>756</v>
      </c>
      <c r="N31" s="205"/>
      <c r="O31" s="205" t="s">
        <v>758</v>
      </c>
      <c r="P31" s="207"/>
      <c r="Q31" s="215"/>
      <c r="R31" s="216"/>
      <c r="S31" s="217"/>
      <c r="T31" s="176" t="s">
        <v>755</v>
      </c>
      <c r="U31" s="156"/>
      <c r="V31" s="199" t="s">
        <v>752</v>
      </c>
      <c r="W31" s="199"/>
      <c r="X31" s="200" t="s">
        <v>759</v>
      </c>
      <c r="Y31" s="200"/>
      <c r="Z31" s="199" t="s">
        <v>757</v>
      </c>
      <c r="AA31" s="201"/>
      <c r="AB31" s="202" t="s">
        <v>756</v>
      </c>
      <c r="AC31" s="203"/>
      <c r="AD31" s="203" t="s">
        <v>758</v>
      </c>
      <c r="AE31" s="204"/>
    </row>
    <row r="32" spans="2:31" x14ac:dyDescent="0.3">
      <c r="B32" s="178"/>
      <c r="C32" s="125" t="s">
        <v>751</v>
      </c>
      <c r="D32" s="126" t="s">
        <v>743</v>
      </c>
      <c r="E32" s="71" t="s">
        <v>751</v>
      </c>
      <c r="F32" s="69" t="s">
        <v>743</v>
      </c>
      <c r="G32" s="69" t="s">
        <v>751</v>
      </c>
      <c r="H32" s="69" t="s">
        <v>743</v>
      </c>
      <c r="I32" s="69" t="s">
        <v>751</v>
      </c>
      <c r="J32" s="69" t="s">
        <v>743</v>
      </c>
      <c r="K32" s="69" t="s">
        <v>751</v>
      </c>
      <c r="L32" s="69" t="s">
        <v>743</v>
      </c>
      <c r="M32" s="69" t="s">
        <v>751</v>
      </c>
      <c r="N32" s="69" t="s">
        <v>743</v>
      </c>
      <c r="O32" s="69" t="s">
        <v>751</v>
      </c>
      <c r="P32" s="91" t="s">
        <v>743</v>
      </c>
      <c r="Q32" s="133" t="s">
        <v>744</v>
      </c>
      <c r="R32" s="134" t="s">
        <v>751</v>
      </c>
      <c r="S32" s="135" t="s">
        <v>743</v>
      </c>
      <c r="T32" s="79" t="s">
        <v>751</v>
      </c>
      <c r="U32" s="78" t="s">
        <v>743</v>
      </c>
      <c r="V32" s="117" t="s">
        <v>751</v>
      </c>
      <c r="W32" s="117" t="s">
        <v>743</v>
      </c>
      <c r="X32" s="117" t="s">
        <v>751</v>
      </c>
      <c r="Y32" s="117" t="s">
        <v>743</v>
      </c>
      <c r="Z32" s="117" t="s">
        <v>751</v>
      </c>
      <c r="AA32" s="123" t="s">
        <v>743</v>
      </c>
      <c r="AB32" s="150" t="s">
        <v>751</v>
      </c>
      <c r="AC32" s="120" t="s">
        <v>743</v>
      </c>
      <c r="AD32" s="120" t="s">
        <v>751</v>
      </c>
      <c r="AE32" s="139" t="s">
        <v>743</v>
      </c>
    </row>
    <row r="33" spans="2:31" x14ac:dyDescent="0.3">
      <c r="B33" s="87" t="s">
        <v>722</v>
      </c>
      <c r="C33" s="90">
        <f t="shared" ref="C33:C38" si="40">SUM(E33,G33,I33,K33,M33,O33)</f>
        <v>100.98</v>
      </c>
      <c r="D33" s="76">
        <f t="shared" ref="D33:D37" si="41">SUM(F33,H33,J33,L33,N33,P33)</f>
        <v>106634880</v>
      </c>
      <c r="E33" s="70">
        <v>18</v>
      </c>
      <c r="F33" s="67">
        <f t="shared" ref="F33:F38" si="42">E33*INDEX($P$2,1)</f>
        <v>19008000</v>
      </c>
      <c r="G33" s="72">
        <f t="shared" ref="G33:G37" si="43">E33*50%</f>
        <v>9</v>
      </c>
      <c r="H33" s="57">
        <f t="shared" ref="H33:H38" si="44">G33*INDEX($P$2,1)</f>
        <v>9504000</v>
      </c>
      <c r="I33" s="72">
        <f t="shared" ref="I33:I38" si="45">E33*30%</f>
        <v>5.3999999999999995</v>
      </c>
      <c r="J33" s="57">
        <f t="shared" ref="J33:J38" si="46">I33*INDEX($P$2,1)</f>
        <v>5702399.9999999991</v>
      </c>
      <c r="K33" s="72">
        <f t="shared" ref="K33:K37" si="47">E33*70%</f>
        <v>12.6</v>
      </c>
      <c r="L33" s="57">
        <f t="shared" ref="L33:L38" si="48">K33*INDEX($P$2,1)</f>
        <v>13305600</v>
      </c>
      <c r="M33" s="72">
        <f t="shared" ref="M33:M37" si="49">SUM(E33,G33,I33)*130%</f>
        <v>42.12</v>
      </c>
      <c r="N33" s="57">
        <f t="shared" ref="N33:N38" si="50">M33*INDEX($P$2,1)</f>
        <v>44478720</v>
      </c>
      <c r="O33" s="72">
        <f t="shared" ref="O33:O37" si="51">K33*110%</f>
        <v>13.860000000000001</v>
      </c>
      <c r="P33" s="64">
        <f t="shared" ref="P33:P38" si="52">O33*INDEX($P$2,1)</f>
        <v>14636160.000000002</v>
      </c>
      <c r="Q33" s="73">
        <v>10</v>
      </c>
      <c r="R33" s="74">
        <f>SUM(T33,V33,X33,Z33,AB33,AD33)</f>
        <v>1009.8000000000001</v>
      </c>
      <c r="S33" s="76">
        <f>SUM(U33,W33,Y33,AA33,AC33,AE33)</f>
        <v>1066348800</v>
      </c>
      <c r="T33" s="81">
        <f>E33*$Q33</f>
        <v>180</v>
      </c>
      <c r="U33" s="67">
        <f t="shared" ref="U33:U38" si="53">Q33*F33</f>
        <v>190080000</v>
      </c>
      <c r="V33" s="118">
        <f>G33*$Q33</f>
        <v>90</v>
      </c>
      <c r="W33" s="118">
        <f t="shared" ref="W33:W38" si="54">Q33*H33</f>
        <v>95040000</v>
      </c>
      <c r="X33" s="118">
        <f>I33*$Q33</f>
        <v>53.999999999999993</v>
      </c>
      <c r="Y33" s="119">
        <f t="shared" ref="Y33:Y38" si="55">Q33*J33</f>
        <v>57023999.999999993</v>
      </c>
      <c r="Z33" s="118">
        <f>K33*$Q33</f>
        <v>126</v>
      </c>
      <c r="AA33" s="124">
        <f t="shared" ref="AA33:AA38" si="56">Q33*L33</f>
        <v>133056000</v>
      </c>
      <c r="AB33" s="141">
        <f>M33*$Q33</f>
        <v>421.2</v>
      </c>
      <c r="AC33" s="57">
        <f t="shared" ref="AC33:AC38" si="57">Q33*N33</f>
        <v>444787200</v>
      </c>
      <c r="AD33" s="67">
        <f>O33*$Q33</f>
        <v>138.60000000000002</v>
      </c>
      <c r="AE33" s="63">
        <f t="shared" ref="AE33:AE38" si="58">Q33*P33</f>
        <v>146361600.00000003</v>
      </c>
    </row>
    <row r="34" spans="2:31" x14ac:dyDescent="0.3">
      <c r="B34" s="87" t="s">
        <v>718</v>
      </c>
      <c r="C34" s="90">
        <f t="shared" si="40"/>
        <v>56.100000000000009</v>
      </c>
      <c r="D34" s="76">
        <f t="shared" si="41"/>
        <v>59241600</v>
      </c>
      <c r="E34" s="70">
        <v>10</v>
      </c>
      <c r="F34" s="67">
        <f t="shared" si="42"/>
        <v>10560000</v>
      </c>
      <c r="G34" s="72">
        <f t="shared" si="43"/>
        <v>5</v>
      </c>
      <c r="H34" s="57">
        <f t="shared" si="44"/>
        <v>5280000</v>
      </c>
      <c r="I34" s="72">
        <f t="shared" si="45"/>
        <v>3</v>
      </c>
      <c r="J34" s="57">
        <f t="shared" si="46"/>
        <v>3168000</v>
      </c>
      <c r="K34" s="72">
        <f t="shared" si="47"/>
        <v>7</v>
      </c>
      <c r="L34" s="57">
        <f t="shared" si="48"/>
        <v>7392000</v>
      </c>
      <c r="M34" s="72">
        <f t="shared" si="49"/>
        <v>23.400000000000002</v>
      </c>
      <c r="N34" s="57">
        <f t="shared" si="50"/>
        <v>24710400.000000004</v>
      </c>
      <c r="O34" s="72">
        <f t="shared" si="51"/>
        <v>7.7000000000000011</v>
      </c>
      <c r="P34" s="64">
        <f t="shared" si="52"/>
        <v>8131200.0000000009</v>
      </c>
      <c r="Q34" s="73">
        <v>17</v>
      </c>
      <c r="R34" s="74">
        <f t="shared" ref="R34:R38" si="59">SUM(T34,V34,X34,Z34,AB34,AD34)</f>
        <v>953.69999999999993</v>
      </c>
      <c r="S34" s="76">
        <f t="shared" ref="S34:S38" si="60">SUM(U34,W34,Y34,AA34,AC34,AE34)</f>
        <v>1007107200</v>
      </c>
      <c r="T34" s="81">
        <f>E34*$Q34</f>
        <v>170</v>
      </c>
      <c r="U34" s="67">
        <f t="shared" si="53"/>
        <v>179520000</v>
      </c>
      <c r="V34" s="118">
        <f t="shared" ref="V34:V38" si="61">G34*$Q34</f>
        <v>85</v>
      </c>
      <c r="W34" s="118">
        <f t="shared" si="54"/>
        <v>89760000</v>
      </c>
      <c r="X34" s="118">
        <f t="shared" ref="X34:X38" si="62">I34*$Q34</f>
        <v>51</v>
      </c>
      <c r="Y34" s="119">
        <f t="shared" si="55"/>
        <v>53856000</v>
      </c>
      <c r="Z34" s="118">
        <f t="shared" ref="Z34:Z38" si="63">K34*$Q34</f>
        <v>119</v>
      </c>
      <c r="AA34" s="124">
        <f t="shared" si="56"/>
        <v>125664000</v>
      </c>
      <c r="AB34" s="141">
        <f t="shared" ref="AB34:AB38" si="64">M34*$Q34</f>
        <v>397.8</v>
      </c>
      <c r="AC34" s="57">
        <f t="shared" si="57"/>
        <v>420076800.00000006</v>
      </c>
      <c r="AD34" s="67">
        <f t="shared" ref="AD34:AD38" si="65">O34*$Q34</f>
        <v>130.9</v>
      </c>
      <c r="AE34" s="63">
        <f t="shared" si="58"/>
        <v>138230400.00000003</v>
      </c>
    </row>
    <row r="35" spans="2:31" x14ac:dyDescent="0.3">
      <c r="B35" s="87" t="s">
        <v>720</v>
      </c>
      <c r="C35" s="90">
        <f t="shared" si="40"/>
        <v>28.050000000000004</v>
      </c>
      <c r="D35" s="76">
        <f t="shared" si="41"/>
        <v>29620800</v>
      </c>
      <c r="E35" s="70">
        <v>5</v>
      </c>
      <c r="F35" s="67">
        <f t="shared" si="42"/>
        <v>5280000</v>
      </c>
      <c r="G35" s="72">
        <f t="shared" si="43"/>
        <v>2.5</v>
      </c>
      <c r="H35" s="57">
        <f t="shared" si="44"/>
        <v>2640000</v>
      </c>
      <c r="I35" s="72">
        <f t="shared" si="45"/>
        <v>1.5</v>
      </c>
      <c r="J35" s="57">
        <f t="shared" si="46"/>
        <v>1584000</v>
      </c>
      <c r="K35" s="72">
        <f t="shared" si="47"/>
        <v>3.5</v>
      </c>
      <c r="L35" s="57">
        <f t="shared" si="48"/>
        <v>3696000</v>
      </c>
      <c r="M35" s="72">
        <f t="shared" si="49"/>
        <v>11.700000000000001</v>
      </c>
      <c r="N35" s="57">
        <f t="shared" si="50"/>
        <v>12355200.000000002</v>
      </c>
      <c r="O35" s="72">
        <f t="shared" si="51"/>
        <v>3.8500000000000005</v>
      </c>
      <c r="P35" s="64">
        <f t="shared" si="52"/>
        <v>4065600.0000000005</v>
      </c>
      <c r="Q35" s="73">
        <v>29</v>
      </c>
      <c r="R35" s="74">
        <f t="shared" si="59"/>
        <v>813.44999999999993</v>
      </c>
      <c r="S35" s="76">
        <f t="shared" si="60"/>
        <v>859003200</v>
      </c>
      <c r="T35" s="81">
        <f t="shared" ref="T35:T38" si="66">E35*$Q35</f>
        <v>145</v>
      </c>
      <c r="U35" s="67">
        <f t="shared" si="53"/>
        <v>153120000</v>
      </c>
      <c r="V35" s="118">
        <f t="shared" si="61"/>
        <v>72.5</v>
      </c>
      <c r="W35" s="118">
        <f t="shared" si="54"/>
        <v>76560000</v>
      </c>
      <c r="X35" s="118">
        <f t="shared" si="62"/>
        <v>43.5</v>
      </c>
      <c r="Y35" s="119">
        <f t="shared" si="55"/>
        <v>45936000</v>
      </c>
      <c r="Z35" s="118">
        <f t="shared" si="63"/>
        <v>101.5</v>
      </c>
      <c r="AA35" s="124">
        <f t="shared" si="56"/>
        <v>107184000</v>
      </c>
      <c r="AB35" s="141">
        <f t="shared" si="64"/>
        <v>339.3</v>
      </c>
      <c r="AC35" s="57">
        <f t="shared" si="57"/>
        <v>358300800.00000006</v>
      </c>
      <c r="AD35" s="67">
        <f t="shared" si="65"/>
        <v>111.65000000000002</v>
      </c>
      <c r="AE35" s="63">
        <f t="shared" si="58"/>
        <v>117902400.00000001</v>
      </c>
    </row>
    <row r="36" spans="2:31" x14ac:dyDescent="0.3">
      <c r="B36" s="87" t="s">
        <v>721</v>
      </c>
      <c r="C36" s="90">
        <f t="shared" si="40"/>
        <v>22.439999999999998</v>
      </c>
      <c r="D36" s="76">
        <f t="shared" si="41"/>
        <v>23696640</v>
      </c>
      <c r="E36" s="70">
        <v>4</v>
      </c>
      <c r="F36" s="67">
        <f t="shared" si="42"/>
        <v>4224000</v>
      </c>
      <c r="G36" s="72">
        <f t="shared" si="43"/>
        <v>2</v>
      </c>
      <c r="H36" s="57">
        <f t="shared" si="44"/>
        <v>2112000</v>
      </c>
      <c r="I36" s="72">
        <f t="shared" si="45"/>
        <v>1.2</v>
      </c>
      <c r="J36" s="57">
        <f t="shared" si="46"/>
        <v>1267200</v>
      </c>
      <c r="K36" s="72">
        <f t="shared" si="47"/>
        <v>2.8</v>
      </c>
      <c r="L36" s="57">
        <f t="shared" si="48"/>
        <v>2956800</v>
      </c>
      <c r="M36" s="72">
        <f t="shared" si="49"/>
        <v>9.3600000000000012</v>
      </c>
      <c r="N36" s="57">
        <f t="shared" si="50"/>
        <v>9884160.0000000019</v>
      </c>
      <c r="O36" s="72">
        <f t="shared" si="51"/>
        <v>3.08</v>
      </c>
      <c r="P36" s="64">
        <f t="shared" si="52"/>
        <v>3252480</v>
      </c>
      <c r="Q36" s="73">
        <v>45</v>
      </c>
      <c r="R36" s="74">
        <f t="shared" si="59"/>
        <v>1009.8000000000001</v>
      </c>
      <c r="S36" s="76">
        <f t="shared" si="60"/>
        <v>1066348800</v>
      </c>
      <c r="T36" s="81">
        <f t="shared" si="66"/>
        <v>180</v>
      </c>
      <c r="U36" s="67">
        <f t="shared" si="53"/>
        <v>190080000</v>
      </c>
      <c r="V36" s="118">
        <f t="shared" si="61"/>
        <v>90</v>
      </c>
      <c r="W36" s="118">
        <f t="shared" si="54"/>
        <v>95040000</v>
      </c>
      <c r="X36" s="118">
        <f t="shared" si="62"/>
        <v>54</v>
      </c>
      <c r="Y36" s="119">
        <f t="shared" si="55"/>
        <v>57024000</v>
      </c>
      <c r="Z36" s="118">
        <f t="shared" si="63"/>
        <v>125.99999999999999</v>
      </c>
      <c r="AA36" s="124">
        <f t="shared" si="56"/>
        <v>133056000</v>
      </c>
      <c r="AB36" s="141">
        <f t="shared" si="64"/>
        <v>421.20000000000005</v>
      </c>
      <c r="AC36" s="57">
        <f t="shared" si="57"/>
        <v>444787200.00000006</v>
      </c>
      <c r="AD36" s="67">
        <f t="shared" si="65"/>
        <v>138.6</v>
      </c>
      <c r="AE36" s="63">
        <f t="shared" si="58"/>
        <v>146361600</v>
      </c>
    </row>
    <row r="37" spans="2:31" x14ac:dyDescent="0.3">
      <c r="B37" s="87" t="s">
        <v>723</v>
      </c>
      <c r="C37" s="90">
        <f t="shared" si="40"/>
        <v>11.219999999999999</v>
      </c>
      <c r="D37" s="76">
        <f t="shared" si="41"/>
        <v>11848320</v>
      </c>
      <c r="E37" s="70">
        <v>2</v>
      </c>
      <c r="F37" s="67">
        <f t="shared" si="42"/>
        <v>2112000</v>
      </c>
      <c r="G37" s="72">
        <f t="shared" si="43"/>
        <v>1</v>
      </c>
      <c r="H37" s="57">
        <f t="shared" si="44"/>
        <v>1056000</v>
      </c>
      <c r="I37" s="72">
        <f t="shared" si="45"/>
        <v>0.6</v>
      </c>
      <c r="J37" s="57">
        <f t="shared" si="46"/>
        <v>633600</v>
      </c>
      <c r="K37" s="72">
        <f t="shared" si="47"/>
        <v>1.4</v>
      </c>
      <c r="L37" s="57">
        <f t="shared" si="48"/>
        <v>1478400</v>
      </c>
      <c r="M37" s="72">
        <f t="shared" si="49"/>
        <v>4.6800000000000006</v>
      </c>
      <c r="N37" s="57">
        <f t="shared" si="50"/>
        <v>4942080.0000000009</v>
      </c>
      <c r="O37" s="72">
        <f t="shared" si="51"/>
        <v>1.54</v>
      </c>
      <c r="P37" s="64">
        <f t="shared" si="52"/>
        <v>1626240</v>
      </c>
      <c r="Q37" s="73">
        <v>110</v>
      </c>
      <c r="R37" s="74">
        <f t="shared" si="59"/>
        <v>1234.2000000000003</v>
      </c>
      <c r="S37" s="76">
        <f t="shared" si="60"/>
        <v>1303315200</v>
      </c>
      <c r="T37" s="81">
        <f t="shared" si="66"/>
        <v>220</v>
      </c>
      <c r="U37" s="67">
        <f t="shared" si="53"/>
        <v>232320000</v>
      </c>
      <c r="V37" s="118">
        <f t="shared" si="61"/>
        <v>110</v>
      </c>
      <c r="W37" s="118">
        <f t="shared" si="54"/>
        <v>116160000</v>
      </c>
      <c r="X37" s="118">
        <f t="shared" si="62"/>
        <v>66</v>
      </c>
      <c r="Y37" s="119">
        <f t="shared" si="55"/>
        <v>69696000</v>
      </c>
      <c r="Z37" s="118">
        <f t="shared" si="63"/>
        <v>154</v>
      </c>
      <c r="AA37" s="124">
        <f t="shared" si="56"/>
        <v>162624000</v>
      </c>
      <c r="AB37" s="141">
        <f t="shared" si="64"/>
        <v>514.80000000000007</v>
      </c>
      <c r="AC37" s="57">
        <f t="shared" si="57"/>
        <v>543628800.00000012</v>
      </c>
      <c r="AD37" s="67">
        <f t="shared" si="65"/>
        <v>169.4</v>
      </c>
      <c r="AE37" s="63">
        <f t="shared" si="58"/>
        <v>178886400</v>
      </c>
    </row>
    <row r="38" spans="2:31" x14ac:dyDescent="0.3">
      <c r="B38" s="87" t="s">
        <v>724</v>
      </c>
      <c r="C38" s="90">
        <f t="shared" si="40"/>
        <v>6.7320000000000002</v>
      </c>
      <c r="D38" s="76">
        <f>SUM(F38,H38,J38,L38,N38,P38)</f>
        <v>7108992</v>
      </c>
      <c r="E38" s="70">
        <v>1.2</v>
      </c>
      <c r="F38" s="67">
        <f t="shared" si="42"/>
        <v>1267200</v>
      </c>
      <c r="G38" s="72">
        <f>E38*50%</f>
        <v>0.6</v>
      </c>
      <c r="H38" s="57">
        <f t="shared" si="44"/>
        <v>633600</v>
      </c>
      <c r="I38" s="72">
        <f t="shared" si="45"/>
        <v>0.36</v>
      </c>
      <c r="J38" s="57">
        <f t="shared" si="46"/>
        <v>380160</v>
      </c>
      <c r="K38" s="72">
        <f>E38*70%</f>
        <v>0.84</v>
      </c>
      <c r="L38" s="57">
        <f t="shared" si="48"/>
        <v>887040</v>
      </c>
      <c r="M38" s="72">
        <f>SUM(E38,G38,I38)*130%</f>
        <v>2.8079999999999998</v>
      </c>
      <c r="N38" s="57">
        <f t="shared" si="50"/>
        <v>2965248</v>
      </c>
      <c r="O38" s="72">
        <f>K38*110%</f>
        <v>0.92400000000000004</v>
      </c>
      <c r="P38" s="64">
        <f t="shared" si="52"/>
        <v>975744</v>
      </c>
      <c r="Q38" s="73">
        <v>95</v>
      </c>
      <c r="R38" s="74">
        <f t="shared" si="59"/>
        <v>639.54</v>
      </c>
      <c r="S38" s="76">
        <f t="shared" si="60"/>
        <v>675354240</v>
      </c>
      <c r="T38" s="81">
        <f t="shared" si="66"/>
        <v>114</v>
      </c>
      <c r="U38" s="67">
        <f t="shared" si="53"/>
        <v>120384000</v>
      </c>
      <c r="V38" s="118">
        <f t="shared" si="61"/>
        <v>57</v>
      </c>
      <c r="W38" s="118">
        <f t="shared" si="54"/>
        <v>60192000</v>
      </c>
      <c r="X38" s="118">
        <f t="shared" si="62"/>
        <v>34.199999999999996</v>
      </c>
      <c r="Y38" s="119">
        <f t="shared" si="55"/>
        <v>36115200</v>
      </c>
      <c r="Z38" s="118">
        <f t="shared" si="63"/>
        <v>79.8</v>
      </c>
      <c r="AA38" s="124">
        <f t="shared" si="56"/>
        <v>84268800</v>
      </c>
      <c r="AB38" s="141">
        <f t="shared" si="64"/>
        <v>266.76</v>
      </c>
      <c r="AC38" s="57">
        <f t="shared" si="57"/>
        <v>281698560</v>
      </c>
      <c r="AD38" s="67">
        <f t="shared" si="65"/>
        <v>87.78</v>
      </c>
      <c r="AE38" s="63">
        <f t="shared" si="58"/>
        <v>92695680</v>
      </c>
    </row>
    <row r="39" spans="2:31" ht="12" thickBot="1" x14ac:dyDescent="0.35">
      <c r="B39" s="88"/>
      <c r="C39" s="159"/>
      <c r="D39" s="160"/>
      <c r="E39" s="89"/>
      <c r="F39" s="85"/>
      <c r="G39" s="75"/>
      <c r="H39" s="85"/>
      <c r="I39" s="75"/>
      <c r="J39" s="85"/>
      <c r="K39" s="75"/>
      <c r="L39" s="85"/>
      <c r="M39" s="75"/>
      <c r="N39" s="85"/>
      <c r="O39" s="75"/>
      <c r="P39" s="92"/>
      <c r="Q39" s="136">
        <f>SUM(Q33:Q38)</f>
        <v>306</v>
      </c>
      <c r="R39" s="137">
        <f>SUM(R33:R38)</f>
        <v>5660.4900000000007</v>
      </c>
      <c r="S39" s="138">
        <f>SUM(S33:S38)</f>
        <v>5977477440</v>
      </c>
      <c r="T39" s="82">
        <f>SUM(T33:T38)</f>
        <v>1009</v>
      </c>
      <c r="U39" s="83">
        <f>SUM(U33:U38)</f>
        <v>1065504000</v>
      </c>
      <c r="V39" s="83">
        <f t="shared" ref="V39:AE39" si="67">SUM(V33:V38)</f>
        <v>504.5</v>
      </c>
      <c r="W39" s="83">
        <f t="shared" si="67"/>
        <v>532752000</v>
      </c>
      <c r="X39" s="83">
        <f t="shared" si="67"/>
        <v>302.7</v>
      </c>
      <c r="Y39" s="83">
        <f t="shared" si="67"/>
        <v>319651200</v>
      </c>
      <c r="Z39" s="83">
        <f t="shared" si="67"/>
        <v>706.3</v>
      </c>
      <c r="AA39" s="84">
        <f t="shared" si="67"/>
        <v>745852800</v>
      </c>
      <c r="AB39" s="142">
        <f t="shared" si="67"/>
        <v>2361.0600000000004</v>
      </c>
      <c r="AC39" s="83">
        <f t="shared" si="67"/>
        <v>2493279360</v>
      </c>
      <c r="AD39" s="83">
        <f t="shared" si="67"/>
        <v>776.93</v>
      </c>
      <c r="AE39" s="84">
        <f t="shared" si="67"/>
        <v>820438080</v>
      </c>
    </row>
  </sheetData>
  <mergeCells count="69">
    <mergeCell ref="B3:B6"/>
    <mergeCell ref="C3:D5"/>
    <mergeCell ref="E3:P3"/>
    <mergeCell ref="Q3:S5"/>
    <mergeCell ref="T3:AE3"/>
    <mergeCell ref="E4:L4"/>
    <mergeCell ref="M4:P4"/>
    <mergeCell ref="T4:AA4"/>
    <mergeCell ref="AB4:AE4"/>
    <mergeCell ref="E5:F5"/>
    <mergeCell ref="Z5:AA5"/>
    <mergeCell ref="AB5:AC5"/>
    <mergeCell ref="AD5:AE5"/>
    <mergeCell ref="C13:D13"/>
    <mergeCell ref="G5:H5"/>
    <mergeCell ref="I5:J5"/>
    <mergeCell ref="K5:L5"/>
    <mergeCell ref="M5:N5"/>
    <mergeCell ref="O5:P5"/>
    <mergeCell ref="T5:U5"/>
    <mergeCell ref="B16:B19"/>
    <mergeCell ref="C16:D18"/>
    <mergeCell ref="E16:P16"/>
    <mergeCell ref="Q16:S18"/>
    <mergeCell ref="T16:AE16"/>
    <mergeCell ref="E17:L17"/>
    <mergeCell ref="M17:P17"/>
    <mergeCell ref="T17:AA17"/>
    <mergeCell ref="AB17:AE17"/>
    <mergeCell ref="E18:F18"/>
    <mergeCell ref="Z18:AA18"/>
    <mergeCell ref="AB18:AC18"/>
    <mergeCell ref="AD18:AE18"/>
    <mergeCell ref="C26:D26"/>
    <mergeCell ref="G18:H18"/>
    <mergeCell ref="I18:J18"/>
    <mergeCell ref="K18:L18"/>
    <mergeCell ref="M18:N18"/>
    <mergeCell ref="O18:P18"/>
    <mergeCell ref="T18:U18"/>
    <mergeCell ref="B29:B32"/>
    <mergeCell ref="C29:D31"/>
    <mergeCell ref="E29:P29"/>
    <mergeCell ref="Q29:S31"/>
    <mergeCell ref="T29:AE29"/>
    <mergeCell ref="E30:L30"/>
    <mergeCell ref="M30:P30"/>
    <mergeCell ref="T30:AA30"/>
    <mergeCell ref="AB30:AE30"/>
    <mergeCell ref="E31:F31"/>
    <mergeCell ref="Z31:AA31"/>
    <mergeCell ref="AB31:AC31"/>
    <mergeCell ref="AD31:AE31"/>
    <mergeCell ref="C39:D39"/>
    <mergeCell ref="G31:H31"/>
    <mergeCell ref="I31:J31"/>
    <mergeCell ref="K31:L31"/>
    <mergeCell ref="M31:N31"/>
    <mergeCell ref="O31:P31"/>
    <mergeCell ref="T31:U31"/>
    <mergeCell ref="Q15:S15"/>
    <mergeCell ref="Q28:S28"/>
    <mergeCell ref="Q2:S2"/>
    <mergeCell ref="V31:W31"/>
    <mergeCell ref="X31:Y31"/>
    <mergeCell ref="V18:W18"/>
    <mergeCell ref="X18:Y18"/>
    <mergeCell ref="V5:W5"/>
    <mergeCell ref="X5:Y5"/>
  </mergeCells>
  <phoneticPr fontId="1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BD68-71DC-4A01-9CF0-12998953788A}">
  <dimension ref="B2:D13"/>
  <sheetViews>
    <sheetView zoomScale="190" zoomScaleNormal="190" workbookViewId="0">
      <selection activeCell="B14" sqref="B14"/>
    </sheetView>
  </sheetViews>
  <sheetFormatPr defaultColWidth="8.75" defaultRowHeight="12" x14ac:dyDescent="0.3"/>
  <cols>
    <col min="1" max="1" width="3.75" style="35" customWidth="1"/>
    <col min="2" max="2" width="41" style="35" bestFit="1" customWidth="1"/>
    <col min="3" max="3" width="5.75" style="35" bestFit="1" customWidth="1"/>
    <col min="4" max="4" width="48" style="35" bestFit="1" customWidth="1"/>
    <col min="5" max="16384" width="8.75" style="35"/>
  </cols>
  <sheetData>
    <row r="2" spans="2:4" x14ac:dyDescent="0.3">
      <c r="B2" s="35" t="s">
        <v>746</v>
      </c>
      <c r="C2" s="35" t="s">
        <v>747</v>
      </c>
      <c r="D2" s="35" t="s">
        <v>771</v>
      </c>
    </row>
    <row r="3" spans="2:4" x14ac:dyDescent="0.3">
      <c r="B3" s="35" t="s">
        <v>768</v>
      </c>
      <c r="C3" s="35">
        <v>2</v>
      </c>
      <c r="D3" s="115" t="s">
        <v>763</v>
      </c>
    </row>
    <row r="4" spans="2:4" x14ac:dyDescent="0.3">
      <c r="B4" s="35" t="s">
        <v>770</v>
      </c>
      <c r="D4" s="62"/>
    </row>
    <row r="5" spans="2:4" x14ac:dyDescent="0.3">
      <c r="B5" s="35" t="s">
        <v>769</v>
      </c>
      <c r="C5" s="35">
        <v>3.2</v>
      </c>
      <c r="D5" s="115" t="s">
        <v>761</v>
      </c>
    </row>
    <row r="6" spans="2:4" x14ac:dyDescent="0.3">
      <c r="B6" s="35" t="s">
        <v>772</v>
      </c>
      <c r="C6" s="35">
        <v>0.5</v>
      </c>
    </row>
    <row r="7" spans="2:4" x14ac:dyDescent="0.3">
      <c r="B7" s="35" t="s">
        <v>748</v>
      </c>
      <c r="C7" s="35">
        <v>2</v>
      </c>
      <c r="D7" s="115" t="s">
        <v>773</v>
      </c>
    </row>
    <row r="8" spans="2:4" x14ac:dyDescent="0.3">
      <c r="B8" s="35" t="s">
        <v>749</v>
      </c>
      <c r="C8" s="35">
        <v>3</v>
      </c>
    </row>
    <row r="9" spans="2:4" x14ac:dyDescent="0.3">
      <c r="B9" s="35" t="s">
        <v>750</v>
      </c>
      <c r="C9" s="35">
        <v>4</v>
      </c>
    </row>
    <row r="10" spans="2:4" x14ac:dyDescent="0.3">
      <c r="B10" s="35" t="s">
        <v>762</v>
      </c>
      <c r="D10" s="35" t="s">
        <v>775</v>
      </c>
    </row>
    <row r="11" spans="2:4" x14ac:dyDescent="0.3">
      <c r="B11" s="35" t="s">
        <v>776</v>
      </c>
      <c r="D11" s="35" t="s">
        <v>774</v>
      </c>
    </row>
    <row r="13" spans="2:4" x14ac:dyDescent="0.3">
      <c r="B13" s="35" t="s">
        <v>786</v>
      </c>
    </row>
  </sheetData>
  <phoneticPr fontId="18" type="noConversion"/>
  <hyperlinks>
    <hyperlink ref="D5" r:id="rId1" xr:uid="{1BE214AF-DCD4-4661-A852-FB0C552BEC14}"/>
    <hyperlink ref="D3" r:id="rId2" xr:uid="{AA5D8623-1653-465B-9DAC-AA6D57731E15}"/>
    <hyperlink ref="D7" r:id="rId3" xr:uid="{E37A82D0-E5F3-4FC5-A6E1-F97DDE62B32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63DF-27F9-4ACC-8A75-3E0F50C7FF10}">
  <dimension ref="A1:V39"/>
  <sheetViews>
    <sheetView zoomScale="130" zoomScaleNormal="130" workbookViewId="0">
      <pane xSplit="3" ySplit="4" topLeftCell="L5" activePane="bottomRight" state="frozen"/>
      <selection activeCell="V5" sqref="V5"/>
      <selection pane="topRight" activeCell="V5" sqref="V5"/>
      <selection pane="bottomLeft" activeCell="V5" sqref="V5"/>
      <selection pane="bottomRight" activeCell="M8" sqref="M8"/>
    </sheetView>
  </sheetViews>
  <sheetFormatPr defaultColWidth="8.75" defaultRowHeight="16.5" x14ac:dyDescent="0.3"/>
  <cols>
    <col min="1" max="1" width="8.5" style="2" bestFit="1" customWidth="1"/>
    <col min="2" max="2" width="13.375" style="2" bestFit="1" customWidth="1"/>
    <col min="3" max="3" width="15.25" style="2" bestFit="1" customWidth="1"/>
    <col min="4" max="5" width="8.25" style="2" bestFit="1" customWidth="1"/>
    <col min="6" max="6" width="28.75" style="2" bestFit="1" customWidth="1"/>
    <col min="7" max="7" width="8.25" style="2" bestFit="1" customWidth="1"/>
    <col min="8" max="8" width="30" style="2" customWidth="1"/>
    <col min="9" max="9" width="8.25" style="2" bestFit="1" customWidth="1"/>
    <col min="10" max="10" width="15.375" style="2" bestFit="1" customWidth="1"/>
    <col min="11" max="11" width="8.25" style="2" bestFit="1" customWidth="1"/>
    <col min="12" max="12" width="29" style="2" bestFit="1" customWidth="1"/>
    <col min="13" max="13" width="8.25" style="2" bestFit="1" customWidth="1"/>
    <col min="14" max="14" width="29.625" style="2" bestFit="1" customWidth="1"/>
    <col min="15" max="15" width="8.25" style="2" bestFit="1" customWidth="1"/>
    <col min="16" max="16" width="20.375" style="2" bestFit="1" customWidth="1"/>
    <col min="17" max="17" width="8.25" style="2" bestFit="1" customWidth="1"/>
    <col min="18" max="18" width="28.625" style="2" bestFit="1" customWidth="1"/>
    <col min="19" max="19" width="8.25" style="2" bestFit="1" customWidth="1"/>
    <col min="20" max="20" width="32.75" style="2" bestFit="1" customWidth="1"/>
    <col min="21" max="21" width="8.25" style="2" bestFit="1" customWidth="1"/>
    <col min="22" max="22" width="26.5" style="2" bestFit="1" customWidth="1"/>
    <col min="23" max="16384" width="8.75" style="2"/>
  </cols>
  <sheetData>
    <row r="1" spans="1:22" ht="30" customHeight="1" x14ac:dyDescent="0.3">
      <c r="A1" s="227" t="s">
        <v>633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</row>
    <row r="2" spans="1:22" ht="18" customHeight="1" x14ac:dyDescent="0.3">
      <c r="A2" s="233" t="s">
        <v>632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</row>
    <row r="3" spans="1:22" ht="32.1" customHeight="1" x14ac:dyDescent="0.3">
      <c r="A3" s="234" t="s">
        <v>631</v>
      </c>
      <c r="B3" s="228"/>
      <c r="C3" s="228"/>
      <c r="D3" s="30" t="s">
        <v>630</v>
      </c>
      <c r="E3" s="229" t="s">
        <v>629</v>
      </c>
      <c r="F3" s="228"/>
      <c r="G3" s="229" t="s">
        <v>628</v>
      </c>
      <c r="H3" s="228"/>
      <c r="I3" s="231" t="s">
        <v>627</v>
      </c>
      <c r="J3" s="232"/>
      <c r="K3" s="229" t="s">
        <v>626</v>
      </c>
      <c r="L3" s="228"/>
      <c r="M3" s="229" t="s">
        <v>625</v>
      </c>
      <c r="N3" s="228"/>
      <c r="O3" s="230" t="s">
        <v>624</v>
      </c>
      <c r="P3" s="228"/>
      <c r="Q3" s="229" t="s">
        <v>623</v>
      </c>
      <c r="R3" s="228"/>
      <c r="S3" s="230" t="s">
        <v>622</v>
      </c>
      <c r="T3" s="228"/>
      <c r="U3" s="230" t="s">
        <v>621</v>
      </c>
      <c r="V3" s="228"/>
    </row>
    <row r="4" spans="1:22" ht="18" customHeight="1" x14ac:dyDescent="0.3">
      <c r="A4" s="30" t="s">
        <v>407</v>
      </c>
      <c r="B4" s="30" t="s">
        <v>0</v>
      </c>
      <c r="C4" s="30" t="s">
        <v>6</v>
      </c>
      <c r="D4" s="30" t="s">
        <v>620</v>
      </c>
      <c r="E4" s="29" t="s">
        <v>1</v>
      </c>
      <c r="F4" s="29" t="s">
        <v>619</v>
      </c>
      <c r="G4" s="29" t="s">
        <v>1</v>
      </c>
      <c r="H4" s="29" t="s">
        <v>619</v>
      </c>
      <c r="I4" s="29" t="s">
        <v>1</v>
      </c>
      <c r="J4" s="29" t="s">
        <v>619</v>
      </c>
      <c r="K4" s="29" t="s">
        <v>1</v>
      </c>
      <c r="L4" s="29" t="s">
        <v>619</v>
      </c>
      <c r="M4" s="29" t="s">
        <v>1</v>
      </c>
      <c r="N4" s="29" t="s">
        <v>619</v>
      </c>
      <c r="O4" s="29" t="s">
        <v>1</v>
      </c>
      <c r="P4" s="29" t="s">
        <v>619</v>
      </c>
      <c r="Q4" s="29" t="s">
        <v>1</v>
      </c>
      <c r="R4" s="29" t="s">
        <v>619</v>
      </c>
      <c r="S4" s="29" t="s">
        <v>1</v>
      </c>
      <c r="T4" s="29" t="s">
        <v>619</v>
      </c>
      <c r="U4" s="29" t="s">
        <v>1</v>
      </c>
      <c r="V4" s="29" t="s">
        <v>619</v>
      </c>
    </row>
    <row r="5" spans="1:22" ht="38.1" customHeight="1" x14ac:dyDescent="0.3">
      <c r="A5" s="25">
        <v>1</v>
      </c>
      <c r="B5" s="24" t="s">
        <v>45</v>
      </c>
      <c r="C5" s="23" t="s">
        <v>46</v>
      </c>
      <c r="D5" s="23" t="s">
        <v>558</v>
      </c>
      <c r="E5" s="6" t="s">
        <v>436</v>
      </c>
      <c r="F5" s="3" t="s">
        <v>618</v>
      </c>
      <c r="G5" s="6" t="s">
        <v>436</v>
      </c>
      <c r="H5" s="3" t="s">
        <v>617</v>
      </c>
      <c r="I5" s="7" t="s">
        <v>439</v>
      </c>
      <c r="J5" s="3" t="s">
        <v>438</v>
      </c>
      <c r="K5" s="6" t="s">
        <v>436</v>
      </c>
      <c r="L5" s="3" t="s">
        <v>616</v>
      </c>
      <c r="M5" s="5" t="s">
        <v>433</v>
      </c>
      <c r="N5" s="3" t="s">
        <v>615</v>
      </c>
      <c r="O5" s="4" t="s">
        <v>430</v>
      </c>
      <c r="P5" s="3" t="s">
        <v>614</v>
      </c>
      <c r="Q5" s="6" t="s">
        <v>436</v>
      </c>
      <c r="R5" s="3" t="s">
        <v>613</v>
      </c>
      <c r="S5" s="16" t="s">
        <v>476</v>
      </c>
      <c r="T5" s="3" t="s">
        <v>612</v>
      </c>
      <c r="U5" s="4" t="s">
        <v>430</v>
      </c>
      <c r="V5" s="3" t="s">
        <v>605</v>
      </c>
    </row>
    <row r="6" spans="1:22" ht="38.1" customHeight="1" x14ac:dyDescent="0.3">
      <c r="A6" s="25">
        <v>3</v>
      </c>
      <c r="B6" s="24" t="s">
        <v>114</v>
      </c>
      <c r="C6" s="23" t="s">
        <v>115</v>
      </c>
      <c r="D6" s="23" t="s">
        <v>558</v>
      </c>
      <c r="E6" s="6" t="s">
        <v>436</v>
      </c>
      <c r="F6" s="3" t="s">
        <v>611</v>
      </c>
      <c r="G6" s="5" t="s">
        <v>433</v>
      </c>
      <c r="H6" s="3" t="s">
        <v>610</v>
      </c>
      <c r="I6" s="7" t="s">
        <v>439</v>
      </c>
      <c r="J6" s="3" t="s">
        <v>438</v>
      </c>
      <c r="K6" s="5" t="s">
        <v>433</v>
      </c>
      <c r="L6" s="3" t="s">
        <v>609</v>
      </c>
      <c r="M6" s="5" t="s">
        <v>433</v>
      </c>
      <c r="N6" s="3" t="s">
        <v>608</v>
      </c>
      <c r="O6" s="4" t="s">
        <v>430</v>
      </c>
      <c r="P6" s="3" t="s">
        <v>607</v>
      </c>
      <c r="Q6" s="5" t="s">
        <v>433</v>
      </c>
      <c r="R6" s="3" t="s">
        <v>542</v>
      </c>
      <c r="S6" s="4" t="s">
        <v>430</v>
      </c>
      <c r="T6" s="3" t="s">
        <v>606</v>
      </c>
      <c r="U6" s="4" t="s">
        <v>430</v>
      </c>
      <c r="V6" s="3" t="s">
        <v>605</v>
      </c>
    </row>
    <row r="7" spans="1:22" ht="38.1" customHeight="1" x14ac:dyDescent="0.3">
      <c r="A7" s="28">
        <v>4</v>
      </c>
      <c r="B7" s="27" t="s">
        <v>124</v>
      </c>
      <c r="C7" s="26" t="s">
        <v>92</v>
      </c>
      <c r="D7" s="26" t="s">
        <v>558</v>
      </c>
      <c r="E7" s="6" t="s">
        <v>436</v>
      </c>
      <c r="F7" s="11" t="s">
        <v>604</v>
      </c>
      <c r="G7" s="5" t="s">
        <v>433</v>
      </c>
      <c r="H7" s="11" t="s">
        <v>603</v>
      </c>
      <c r="I7" s="7" t="s">
        <v>439</v>
      </c>
      <c r="J7" s="11" t="s">
        <v>438</v>
      </c>
      <c r="K7" s="6" t="s">
        <v>436</v>
      </c>
      <c r="L7" s="11" t="s">
        <v>602</v>
      </c>
      <c r="M7" s="6" t="s">
        <v>436</v>
      </c>
      <c r="N7" s="11" t="s">
        <v>471</v>
      </c>
      <c r="O7" s="4" t="s">
        <v>430</v>
      </c>
      <c r="P7" s="11" t="s">
        <v>537</v>
      </c>
      <c r="Q7" s="5" t="s">
        <v>433</v>
      </c>
      <c r="R7" s="11" t="s">
        <v>542</v>
      </c>
      <c r="S7" s="4" t="s">
        <v>430</v>
      </c>
      <c r="T7" s="11" t="s">
        <v>601</v>
      </c>
      <c r="U7" s="4" t="s">
        <v>430</v>
      </c>
      <c r="V7" s="11" t="s">
        <v>535</v>
      </c>
    </row>
    <row r="8" spans="1:22" ht="38.1" customHeight="1" x14ac:dyDescent="0.3">
      <c r="A8" s="25">
        <v>5</v>
      </c>
      <c r="B8" s="24" t="s">
        <v>412</v>
      </c>
      <c r="C8" s="23" t="s">
        <v>87</v>
      </c>
      <c r="D8" s="23" t="s">
        <v>558</v>
      </c>
      <c r="E8" s="5" t="s">
        <v>433</v>
      </c>
      <c r="F8" s="3" t="s">
        <v>540</v>
      </c>
      <c r="G8" s="6" t="s">
        <v>436</v>
      </c>
      <c r="H8" s="3" t="s">
        <v>600</v>
      </c>
      <c r="I8" s="7" t="s">
        <v>439</v>
      </c>
      <c r="J8" s="3" t="s">
        <v>438</v>
      </c>
      <c r="K8" s="5" t="s">
        <v>433</v>
      </c>
      <c r="L8" s="3" t="s">
        <v>599</v>
      </c>
      <c r="M8" s="6" t="s">
        <v>436</v>
      </c>
      <c r="N8" s="3" t="s">
        <v>466</v>
      </c>
      <c r="O8" s="4" t="s">
        <v>430</v>
      </c>
      <c r="P8" s="3" t="s">
        <v>504</v>
      </c>
      <c r="Q8" s="5" t="s">
        <v>433</v>
      </c>
      <c r="R8" s="3" t="s">
        <v>444</v>
      </c>
      <c r="S8" s="4" t="s">
        <v>430</v>
      </c>
      <c r="T8" s="3" t="s">
        <v>598</v>
      </c>
      <c r="U8" s="4" t="s">
        <v>430</v>
      </c>
      <c r="V8" s="3" t="s">
        <v>442</v>
      </c>
    </row>
    <row r="9" spans="1:22" ht="38.1" customHeight="1" x14ac:dyDescent="0.3">
      <c r="A9" s="28">
        <v>6</v>
      </c>
      <c r="B9" s="27" t="s">
        <v>43</v>
      </c>
      <c r="C9" s="26" t="s">
        <v>44</v>
      </c>
      <c r="D9" s="26" t="s">
        <v>558</v>
      </c>
      <c r="E9" s="15" t="s">
        <v>462</v>
      </c>
      <c r="F9" s="11" t="s">
        <v>496</v>
      </c>
      <c r="G9" s="5" t="s">
        <v>433</v>
      </c>
      <c r="H9" s="11" t="s">
        <v>597</v>
      </c>
      <c r="I9" s="7" t="s">
        <v>439</v>
      </c>
      <c r="J9" s="11" t="s">
        <v>438</v>
      </c>
      <c r="K9" s="5" t="s">
        <v>433</v>
      </c>
      <c r="L9" s="11" t="s">
        <v>596</v>
      </c>
      <c r="M9" s="5" t="s">
        <v>433</v>
      </c>
      <c r="N9" s="11" t="s">
        <v>484</v>
      </c>
      <c r="O9" s="4" t="s">
        <v>430</v>
      </c>
      <c r="P9" s="11" t="s">
        <v>595</v>
      </c>
      <c r="Q9" s="5" t="s">
        <v>433</v>
      </c>
      <c r="R9" s="11" t="s">
        <v>513</v>
      </c>
      <c r="S9" s="16" t="s">
        <v>476</v>
      </c>
      <c r="T9" s="11" t="s">
        <v>594</v>
      </c>
      <c r="U9" s="4" t="s">
        <v>430</v>
      </c>
      <c r="V9" s="11" t="s">
        <v>442</v>
      </c>
    </row>
    <row r="10" spans="1:22" ht="38.1" customHeight="1" x14ac:dyDescent="0.3">
      <c r="A10" s="28">
        <v>8</v>
      </c>
      <c r="B10" s="27" t="s">
        <v>47</v>
      </c>
      <c r="C10" s="26" t="s">
        <v>48</v>
      </c>
      <c r="D10" s="26" t="s">
        <v>558</v>
      </c>
      <c r="E10" s="6" t="s">
        <v>436</v>
      </c>
      <c r="F10" s="11" t="s">
        <v>593</v>
      </c>
      <c r="G10" s="6" t="s">
        <v>436</v>
      </c>
      <c r="H10" s="11" t="s">
        <v>592</v>
      </c>
      <c r="I10" s="7" t="s">
        <v>439</v>
      </c>
      <c r="J10" s="11" t="s">
        <v>438</v>
      </c>
      <c r="K10" s="6" t="s">
        <v>436</v>
      </c>
      <c r="L10" s="11" t="s">
        <v>591</v>
      </c>
      <c r="M10" s="5" t="s">
        <v>433</v>
      </c>
      <c r="N10" s="11" t="s">
        <v>590</v>
      </c>
      <c r="O10" s="4" t="s">
        <v>430</v>
      </c>
      <c r="P10" s="11" t="s">
        <v>589</v>
      </c>
      <c r="Q10" s="6" t="s">
        <v>436</v>
      </c>
      <c r="R10" s="11" t="s">
        <v>588</v>
      </c>
      <c r="S10" s="16" t="s">
        <v>476</v>
      </c>
      <c r="T10" s="11" t="s">
        <v>587</v>
      </c>
      <c r="U10" s="4" t="s">
        <v>430</v>
      </c>
      <c r="V10" s="11" t="s">
        <v>586</v>
      </c>
    </row>
    <row r="11" spans="1:22" ht="38.1" customHeight="1" x14ac:dyDescent="0.3">
      <c r="A11" s="25">
        <v>9</v>
      </c>
      <c r="B11" s="24" t="s">
        <v>134</v>
      </c>
      <c r="C11" s="23" t="s">
        <v>135</v>
      </c>
      <c r="D11" s="23" t="s">
        <v>558</v>
      </c>
      <c r="E11" s="5" t="s">
        <v>433</v>
      </c>
      <c r="F11" s="3" t="s">
        <v>528</v>
      </c>
      <c r="G11" s="5" t="s">
        <v>433</v>
      </c>
      <c r="H11" s="3" t="s">
        <v>585</v>
      </c>
      <c r="I11" s="7" t="s">
        <v>439</v>
      </c>
      <c r="J11" s="3" t="s">
        <v>438</v>
      </c>
      <c r="K11" s="5" t="s">
        <v>433</v>
      </c>
      <c r="L11" s="3" t="s">
        <v>584</v>
      </c>
      <c r="M11" s="5" t="s">
        <v>433</v>
      </c>
      <c r="N11" s="3" t="s">
        <v>484</v>
      </c>
      <c r="O11" s="4" t="s">
        <v>430</v>
      </c>
      <c r="P11" s="3" t="s">
        <v>583</v>
      </c>
      <c r="Q11" s="5" t="s">
        <v>433</v>
      </c>
      <c r="R11" s="3" t="s">
        <v>444</v>
      </c>
      <c r="S11" s="4" t="s">
        <v>430</v>
      </c>
      <c r="T11" s="3" t="s">
        <v>582</v>
      </c>
      <c r="U11" s="4" t="s">
        <v>430</v>
      </c>
      <c r="V11" s="3" t="s">
        <v>442</v>
      </c>
    </row>
    <row r="12" spans="1:22" ht="38.1" customHeight="1" x14ac:dyDescent="0.3">
      <c r="A12" s="28">
        <v>10</v>
      </c>
      <c r="B12" s="27" t="s">
        <v>94</v>
      </c>
      <c r="C12" s="26" t="s">
        <v>95</v>
      </c>
      <c r="D12" s="26" t="s">
        <v>558</v>
      </c>
      <c r="E12" s="5" t="s">
        <v>433</v>
      </c>
      <c r="F12" s="11" t="s">
        <v>540</v>
      </c>
      <c r="G12" s="5" t="s">
        <v>433</v>
      </c>
      <c r="H12" s="11" t="s">
        <v>581</v>
      </c>
      <c r="I12" s="7" t="s">
        <v>439</v>
      </c>
      <c r="J12" s="11" t="s">
        <v>438</v>
      </c>
      <c r="K12" s="5" t="s">
        <v>433</v>
      </c>
      <c r="L12" s="11" t="s">
        <v>580</v>
      </c>
      <c r="M12" s="5" t="s">
        <v>433</v>
      </c>
      <c r="N12" s="11" t="s">
        <v>484</v>
      </c>
      <c r="O12" s="4" t="s">
        <v>430</v>
      </c>
      <c r="P12" s="11" t="s">
        <v>579</v>
      </c>
      <c r="Q12" s="5" t="s">
        <v>433</v>
      </c>
      <c r="R12" s="11" t="s">
        <v>444</v>
      </c>
      <c r="S12" s="4" t="s">
        <v>430</v>
      </c>
      <c r="T12" s="11" t="s">
        <v>578</v>
      </c>
      <c r="U12" s="4" t="s">
        <v>430</v>
      </c>
      <c r="V12" s="11" t="s">
        <v>566</v>
      </c>
    </row>
    <row r="13" spans="1:22" ht="38.1" customHeight="1" x14ac:dyDescent="0.3">
      <c r="A13" s="25">
        <v>13</v>
      </c>
      <c r="B13" s="24" t="s">
        <v>55</v>
      </c>
      <c r="C13" s="23" t="s">
        <v>56</v>
      </c>
      <c r="D13" s="23" t="s">
        <v>558</v>
      </c>
      <c r="E13" s="5" t="s">
        <v>433</v>
      </c>
      <c r="F13" s="3" t="s">
        <v>501</v>
      </c>
      <c r="G13" s="5" t="s">
        <v>433</v>
      </c>
      <c r="H13" s="3" t="s">
        <v>570</v>
      </c>
      <c r="I13" s="7" t="s">
        <v>439</v>
      </c>
      <c r="J13" s="3" t="s">
        <v>438</v>
      </c>
      <c r="K13" s="5" t="s">
        <v>433</v>
      </c>
      <c r="L13" s="3" t="s">
        <v>577</v>
      </c>
      <c r="M13" s="6" t="s">
        <v>436</v>
      </c>
      <c r="N13" s="3" t="s">
        <v>466</v>
      </c>
      <c r="O13" s="4" t="s">
        <v>430</v>
      </c>
      <c r="P13" s="3" t="s">
        <v>568</v>
      </c>
      <c r="Q13" s="5" t="s">
        <v>433</v>
      </c>
      <c r="R13" s="3" t="s">
        <v>444</v>
      </c>
      <c r="S13" s="4" t="s">
        <v>430</v>
      </c>
      <c r="T13" s="3" t="s">
        <v>576</v>
      </c>
      <c r="U13" s="4" t="s">
        <v>430</v>
      </c>
      <c r="V13" s="3" t="s">
        <v>442</v>
      </c>
    </row>
    <row r="14" spans="1:22" ht="38.1" customHeight="1" x14ac:dyDescent="0.3">
      <c r="A14" s="28">
        <v>18</v>
      </c>
      <c r="B14" s="27" t="s">
        <v>148</v>
      </c>
      <c r="C14" s="26" t="s">
        <v>140</v>
      </c>
      <c r="D14" s="26" t="s">
        <v>558</v>
      </c>
      <c r="E14" s="6" t="s">
        <v>436</v>
      </c>
      <c r="F14" s="11" t="s">
        <v>575</v>
      </c>
      <c r="G14" s="6" t="s">
        <v>436</v>
      </c>
      <c r="H14" s="11" t="s">
        <v>574</v>
      </c>
      <c r="I14" s="7" t="s">
        <v>439</v>
      </c>
      <c r="J14" s="11" t="s">
        <v>438</v>
      </c>
      <c r="K14" s="5" t="s">
        <v>433</v>
      </c>
      <c r="L14" s="11" t="s">
        <v>485</v>
      </c>
      <c r="M14" s="6" t="s">
        <v>436</v>
      </c>
      <c r="N14" s="11" t="s">
        <v>573</v>
      </c>
      <c r="O14" s="4" t="s">
        <v>430</v>
      </c>
      <c r="P14" s="11" t="s">
        <v>445</v>
      </c>
      <c r="Q14" s="5" t="s">
        <v>433</v>
      </c>
      <c r="R14" s="11" t="s">
        <v>542</v>
      </c>
      <c r="S14" s="4" t="s">
        <v>430</v>
      </c>
      <c r="T14" s="11" t="s">
        <v>572</v>
      </c>
      <c r="U14" s="4" t="s">
        <v>430</v>
      </c>
      <c r="V14" s="11" t="s">
        <v>566</v>
      </c>
    </row>
    <row r="15" spans="1:22" ht="38.1" customHeight="1" x14ac:dyDescent="0.3">
      <c r="A15" s="25">
        <v>25</v>
      </c>
      <c r="B15" s="24" t="s">
        <v>99</v>
      </c>
      <c r="C15" s="23" t="s">
        <v>56</v>
      </c>
      <c r="D15" s="23" t="s">
        <v>558</v>
      </c>
      <c r="E15" s="6" t="s">
        <v>436</v>
      </c>
      <c r="F15" s="3" t="s">
        <v>571</v>
      </c>
      <c r="G15" s="5" t="s">
        <v>433</v>
      </c>
      <c r="H15" s="3" t="s">
        <v>570</v>
      </c>
      <c r="I15" s="7" t="s">
        <v>439</v>
      </c>
      <c r="J15" s="3" t="s">
        <v>438</v>
      </c>
      <c r="K15" s="5" t="s">
        <v>433</v>
      </c>
      <c r="L15" s="3" t="s">
        <v>569</v>
      </c>
      <c r="M15" s="5" t="s">
        <v>433</v>
      </c>
      <c r="N15" s="3" t="s">
        <v>484</v>
      </c>
      <c r="O15" s="4" t="s">
        <v>430</v>
      </c>
      <c r="P15" s="3" t="s">
        <v>568</v>
      </c>
      <c r="Q15" s="5" t="s">
        <v>433</v>
      </c>
      <c r="R15" s="3" t="s">
        <v>444</v>
      </c>
      <c r="S15" s="4" t="s">
        <v>430</v>
      </c>
      <c r="T15" s="3" t="s">
        <v>567</v>
      </c>
      <c r="U15" s="4" t="s">
        <v>430</v>
      </c>
      <c r="V15" s="3" t="s">
        <v>566</v>
      </c>
    </row>
    <row r="16" spans="1:22" ht="38.1" customHeight="1" x14ac:dyDescent="0.3">
      <c r="A16" s="25">
        <v>31</v>
      </c>
      <c r="B16" s="24" t="s">
        <v>166</v>
      </c>
      <c r="C16" s="23" t="s">
        <v>167</v>
      </c>
      <c r="D16" s="23" t="s">
        <v>558</v>
      </c>
      <c r="E16" s="6" t="s">
        <v>436</v>
      </c>
      <c r="F16" s="3" t="s">
        <v>528</v>
      </c>
      <c r="G16" s="5" t="s">
        <v>433</v>
      </c>
      <c r="H16" s="3" t="s">
        <v>454</v>
      </c>
      <c r="I16" s="7" t="s">
        <v>439</v>
      </c>
      <c r="J16" s="3" t="s">
        <v>438</v>
      </c>
      <c r="K16" s="5" t="s">
        <v>433</v>
      </c>
      <c r="L16" s="3" t="s">
        <v>565</v>
      </c>
      <c r="M16" s="5" t="s">
        <v>433</v>
      </c>
      <c r="N16" s="3" t="s">
        <v>452</v>
      </c>
      <c r="O16" s="4" t="s">
        <v>430</v>
      </c>
      <c r="P16" s="3" t="s">
        <v>451</v>
      </c>
      <c r="Q16" s="5" t="s">
        <v>433</v>
      </c>
      <c r="R16" s="3" t="s">
        <v>542</v>
      </c>
      <c r="S16" s="4" t="s">
        <v>430</v>
      </c>
      <c r="T16" s="3" t="s">
        <v>564</v>
      </c>
      <c r="U16" s="4" t="s">
        <v>430</v>
      </c>
      <c r="V16" s="3" t="s">
        <v>442</v>
      </c>
    </row>
    <row r="17" spans="1:22" ht="38.1" customHeight="1" x14ac:dyDescent="0.3">
      <c r="A17" s="28">
        <v>34</v>
      </c>
      <c r="B17" s="27" t="s">
        <v>168</v>
      </c>
      <c r="C17" s="26" t="s">
        <v>169</v>
      </c>
      <c r="D17" s="26" t="s">
        <v>558</v>
      </c>
      <c r="E17" s="5" t="s">
        <v>433</v>
      </c>
      <c r="F17" s="11" t="s">
        <v>501</v>
      </c>
      <c r="G17" s="5" t="s">
        <v>433</v>
      </c>
      <c r="H17" s="11" t="s">
        <v>563</v>
      </c>
      <c r="I17" s="7" t="s">
        <v>439</v>
      </c>
      <c r="J17" s="11" t="s">
        <v>438</v>
      </c>
      <c r="K17" s="6" t="s">
        <v>436</v>
      </c>
      <c r="L17" s="11" t="s">
        <v>562</v>
      </c>
      <c r="M17" s="5" t="s">
        <v>433</v>
      </c>
      <c r="N17" s="11" t="s">
        <v>452</v>
      </c>
      <c r="O17" s="4" t="s">
        <v>430</v>
      </c>
      <c r="P17" s="11" t="s">
        <v>561</v>
      </c>
      <c r="Q17" s="6" t="s">
        <v>436</v>
      </c>
      <c r="R17" s="11" t="s">
        <v>560</v>
      </c>
      <c r="S17" s="4" t="s">
        <v>430</v>
      </c>
      <c r="T17" s="11" t="s">
        <v>559</v>
      </c>
      <c r="U17" s="4" t="s">
        <v>430</v>
      </c>
      <c r="V17" s="11" t="s">
        <v>442</v>
      </c>
    </row>
    <row r="18" spans="1:22" ht="38.1" customHeight="1" x14ac:dyDescent="0.3">
      <c r="A18" s="25">
        <v>35</v>
      </c>
      <c r="B18" s="24" t="s">
        <v>102</v>
      </c>
      <c r="C18" s="23" t="s">
        <v>103</v>
      </c>
      <c r="D18" s="23" t="s">
        <v>558</v>
      </c>
      <c r="E18" s="15" t="s">
        <v>462</v>
      </c>
      <c r="F18" s="3" t="s">
        <v>496</v>
      </c>
      <c r="G18" s="5" t="s">
        <v>433</v>
      </c>
      <c r="H18" s="3" t="s">
        <v>557</v>
      </c>
      <c r="I18" s="7" t="s">
        <v>439</v>
      </c>
      <c r="J18" s="3" t="s">
        <v>438</v>
      </c>
      <c r="K18" s="5" t="s">
        <v>433</v>
      </c>
      <c r="L18" s="3" t="s">
        <v>556</v>
      </c>
      <c r="M18" s="6" t="s">
        <v>436</v>
      </c>
      <c r="N18" s="3" t="s">
        <v>466</v>
      </c>
      <c r="O18" s="4" t="s">
        <v>430</v>
      </c>
      <c r="P18" s="3" t="s">
        <v>434</v>
      </c>
      <c r="Q18" s="5" t="s">
        <v>433</v>
      </c>
      <c r="R18" s="3" t="s">
        <v>444</v>
      </c>
      <c r="S18" s="4" t="s">
        <v>430</v>
      </c>
      <c r="T18" s="3" t="s">
        <v>555</v>
      </c>
      <c r="U18" s="4" t="s">
        <v>430</v>
      </c>
      <c r="V18" s="3" t="s">
        <v>442</v>
      </c>
    </row>
    <row r="19" spans="1:22" ht="38.1" customHeight="1" x14ac:dyDescent="0.3">
      <c r="A19" s="22">
        <v>2</v>
      </c>
      <c r="B19" s="21" t="s">
        <v>18</v>
      </c>
      <c r="C19" s="20" t="s">
        <v>19</v>
      </c>
      <c r="D19" s="20" t="s">
        <v>529</v>
      </c>
      <c r="E19" s="6" t="s">
        <v>436</v>
      </c>
      <c r="F19" s="11" t="s">
        <v>554</v>
      </c>
      <c r="G19" s="6" t="s">
        <v>436</v>
      </c>
      <c r="H19" s="11" t="s">
        <v>553</v>
      </c>
      <c r="I19" s="7" t="s">
        <v>439</v>
      </c>
      <c r="J19" s="11" t="s">
        <v>438</v>
      </c>
      <c r="K19" s="6" t="s">
        <v>436</v>
      </c>
      <c r="L19" s="11" t="s">
        <v>552</v>
      </c>
      <c r="M19" s="5" t="s">
        <v>433</v>
      </c>
      <c r="N19" s="11" t="s">
        <v>551</v>
      </c>
      <c r="O19" s="4" t="s">
        <v>430</v>
      </c>
      <c r="P19" s="11" t="s">
        <v>550</v>
      </c>
      <c r="Q19" s="6" t="s">
        <v>436</v>
      </c>
      <c r="R19" s="11" t="s">
        <v>549</v>
      </c>
      <c r="S19" s="16" t="s">
        <v>476</v>
      </c>
      <c r="T19" s="11" t="s">
        <v>548</v>
      </c>
      <c r="U19" s="4" t="s">
        <v>430</v>
      </c>
      <c r="V19" s="11" t="s">
        <v>547</v>
      </c>
    </row>
    <row r="20" spans="1:22" ht="38.1" customHeight="1" x14ac:dyDescent="0.3">
      <c r="A20" s="19">
        <v>7</v>
      </c>
      <c r="B20" s="18" t="s">
        <v>67</v>
      </c>
      <c r="C20" s="17" t="s">
        <v>27</v>
      </c>
      <c r="D20" s="17" t="s">
        <v>529</v>
      </c>
      <c r="E20" s="6" t="s">
        <v>436</v>
      </c>
      <c r="F20" s="3" t="s">
        <v>546</v>
      </c>
      <c r="G20" s="5" t="s">
        <v>433</v>
      </c>
      <c r="H20" s="3" t="s">
        <v>545</v>
      </c>
      <c r="I20" s="7" t="s">
        <v>439</v>
      </c>
      <c r="J20" s="3" t="s">
        <v>438</v>
      </c>
      <c r="K20" s="6" t="s">
        <v>436</v>
      </c>
      <c r="L20" s="3" t="s">
        <v>544</v>
      </c>
      <c r="M20" s="6" t="s">
        <v>436</v>
      </c>
      <c r="N20" s="3" t="s">
        <v>466</v>
      </c>
      <c r="O20" s="4" t="s">
        <v>430</v>
      </c>
      <c r="P20" s="3" t="s">
        <v>543</v>
      </c>
      <c r="Q20" s="5" t="s">
        <v>433</v>
      </c>
      <c r="R20" s="3" t="s">
        <v>542</v>
      </c>
      <c r="S20" s="4" t="s">
        <v>430</v>
      </c>
      <c r="T20" s="3" t="s">
        <v>541</v>
      </c>
      <c r="U20" s="4" t="s">
        <v>430</v>
      </c>
      <c r="V20" s="3" t="s">
        <v>535</v>
      </c>
    </row>
    <row r="21" spans="1:22" ht="38.1" customHeight="1" x14ac:dyDescent="0.3">
      <c r="A21" s="19">
        <v>11</v>
      </c>
      <c r="B21" s="18" t="s">
        <v>91</v>
      </c>
      <c r="C21" s="17" t="s">
        <v>92</v>
      </c>
      <c r="D21" s="17" t="s">
        <v>529</v>
      </c>
      <c r="E21" s="5" t="s">
        <v>433</v>
      </c>
      <c r="F21" s="3" t="s">
        <v>540</v>
      </c>
      <c r="G21" s="5" t="s">
        <v>433</v>
      </c>
      <c r="H21" s="3" t="s">
        <v>539</v>
      </c>
      <c r="I21" s="7" t="s">
        <v>439</v>
      </c>
      <c r="J21" s="3" t="s">
        <v>438</v>
      </c>
      <c r="K21" s="5" t="s">
        <v>433</v>
      </c>
      <c r="L21" s="3" t="s">
        <v>538</v>
      </c>
      <c r="M21" s="5" t="s">
        <v>433</v>
      </c>
      <c r="N21" s="3" t="s">
        <v>484</v>
      </c>
      <c r="O21" s="4" t="s">
        <v>430</v>
      </c>
      <c r="P21" s="3" t="s">
        <v>537</v>
      </c>
      <c r="Q21" s="5" t="s">
        <v>433</v>
      </c>
      <c r="R21" s="3" t="s">
        <v>444</v>
      </c>
      <c r="S21" s="4" t="s">
        <v>430</v>
      </c>
      <c r="T21" s="3" t="s">
        <v>536</v>
      </c>
      <c r="U21" s="4" t="s">
        <v>430</v>
      </c>
      <c r="V21" s="3" t="s">
        <v>535</v>
      </c>
    </row>
    <row r="22" spans="1:22" ht="38.1" customHeight="1" x14ac:dyDescent="0.3">
      <c r="A22" s="22">
        <v>12</v>
      </c>
      <c r="B22" s="21" t="s">
        <v>117</v>
      </c>
      <c r="C22" s="20" t="s">
        <v>52</v>
      </c>
      <c r="D22" s="20" t="s">
        <v>529</v>
      </c>
      <c r="E22" s="15" t="s">
        <v>462</v>
      </c>
      <c r="F22" s="11" t="s">
        <v>496</v>
      </c>
      <c r="G22" s="5" t="s">
        <v>433</v>
      </c>
      <c r="H22" s="11" t="s">
        <v>534</v>
      </c>
      <c r="I22" s="7" t="s">
        <v>439</v>
      </c>
      <c r="J22" s="11" t="s">
        <v>438</v>
      </c>
      <c r="K22" s="5" t="s">
        <v>433</v>
      </c>
      <c r="L22" s="11" t="s">
        <v>533</v>
      </c>
      <c r="M22" s="5" t="s">
        <v>433</v>
      </c>
      <c r="N22" s="11" t="s">
        <v>484</v>
      </c>
      <c r="O22" s="4" t="s">
        <v>430</v>
      </c>
      <c r="P22" s="11" t="s">
        <v>532</v>
      </c>
      <c r="Q22" s="5" t="s">
        <v>433</v>
      </c>
      <c r="R22" s="11" t="s">
        <v>444</v>
      </c>
      <c r="S22" s="4" t="s">
        <v>430</v>
      </c>
      <c r="T22" s="11" t="s">
        <v>531</v>
      </c>
      <c r="U22" s="4" t="s">
        <v>430</v>
      </c>
      <c r="V22" s="11" t="s">
        <v>442</v>
      </c>
    </row>
    <row r="23" spans="1:22" ht="38.1" customHeight="1" x14ac:dyDescent="0.3">
      <c r="A23" s="19">
        <v>17</v>
      </c>
      <c r="B23" s="18" t="s">
        <v>15</v>
      </c>
      <c r="C23" s="17" t="s">
        <v>530</v>
      </c>
      <c r="D23" s="17" t="s">
        <v>529</v>
      </c>
      <c r="E23" s="5" t="s">
        <v>433</v>
      </c>
      <c r="F23" s="3" t="s">
        <v>528</v>
      </c>
      <c r="G23" s="6" t="s">
        <v>436</v>
      </c>
      <c r="H23" s="3" t="s">
        <v>527</v>
      </c>
      <c r="I23" s="7" t="s">
        <v>439</v>
      </c>
      <c r="J23" s="3" t="s">
        <v>438</v>
      </c>
      <c r="K23" s="5" t="s">
        <v>433</v>
      </c>
      <c r="L23" s="3" t="s">
        <v>526</v>
      </c>
      <c r="M23" s="6" t="s">
        <v>436</v>
      </c>
      <c r="N23" s="3" t="s">
        <v>525</v>
      </c>
      <c r="O23" s="4" t="s">
        <v>430</v>
      </c>
      <c r="P23" s="3" t="s">
        <v>524</v>
      </c>
      <c r="Q23" s="5" t="s">
        <v>433</v>
      </c>
      <c r="R23" s="3" t="s">
        <v>444</v>
      </c>
      <c r="S23" s="16" t="s">
        <v>476</v>
      </c>
      <c r="T23" s="3" t="s">
        <v>523</v>
      </c>
      <c r="U23" s="4" t="s">
        <v>430</v>
      </c>
      <c r="V23" s="3" t="s">
        <v>522</v>
      </c>
    </row>
    <row r="24" spans="1:22" ht="38.1" customHeight="1" x14ac:dyDescent="0.3">
      <c r="A24" s="14">
        <v>14</v>
      </c>
      <c r="B24" s="13" t="s">
        <v>156</v>
      </c>
      <c r="C24" s="12" t="s">
        <v>157</v>
      </c>
      <c r="D24" s="12"/>
      <c r="E24" s="15" t="s">
        <v>462</v>
      </c>
      <c r="F24" s="11" t="s">
        <v>461</v>
      </c>
      <c r="G24" s="5" t="s">
        <v>433</v>
      </c>
      <c r="H24" s="11" t="s">
        <v>521</v>
      </c>
      <c r="I24" s="7" t="s">
        <v>439</v>
      </c>
      <c r="J24" s="11" t="s">
        <v>438</v>
      </c>
      <c r="K24" s="5" t="s">
        <v>433</v>
      </c>
      <c r="L24" s="11" t="s">
        <v>472</v>
      </c>
      <c r="M24" s="5" t="s">
        <v>433</v>
      </c>
      <c r="N24" s="11" t="s">
        <v>484</v>
      </c>
      <c r="O24" s="4" t="s">
        <v>430</v>
      </c>
      <c r="P24" s="11" t="s">
        <v>520</v>
      </c>
      <c r="Q24" s="5" t="s">
        <v>433</v>
      </c>
      <c r="R24" s="11" t="s">
        <v>444</v>
      </c>
      <c r="S24" s="4" t="s">
        <v>430</v>
      </c>
      <c r="T24" s="11" t="s">
        <v>519</v>
      </c>
      <c r="U24" s="4" t="s">
        <v>430</v>
      </c>
      <c r="V24" s="11" t="s">
        <v>442</v>
      </c>
    </row>
    <row r="25" spans="1:22" ht="38.1" customHeight="1" x14ac:dyDescent="0.3">
      <c r="A25" s="10">
        <v>15</v>
      </c>
      <c r="B25" s="9" t="s">
        <v>142</v>
      </c>
      <c r="C25" s="8" t="s">
        <v>138</v>
      </c>
      <c r="D25" s="8"/>
      <c r="E25" s="15" t="s">
        <v>462</v>
      </c>
      <c r="F25" s="3" t="s">
        <v>496</v>
      </c>
      <c r="G25" s="5" t="s">
        <v>433</v>
      </c>
      <c r="H25" s="3" t="s">
        <v>468</v>
      </c>
      <c r="I25" s="7" t="s">
        <v>439</v>
      </c>
      <c r="J25" s="3" t="s">
        <v>438</v>
      </c>
      <c r="K25" s="5" t="s">
        <v>433</v>
      </c>
      <c r="L25" s="3" t="s">
        <v>472</v>
      </c>
      <c r="M25" s="6" t="s">
        <v>436</v>
      </c>
      <c r="N25" s="3" t="s">
        <v>518</v>
      </c>
      <c r="O25" s="4" t="s">
        <v>430</v>
      </c>
      <c r="P25" s="3" t="s">
        <v>465</v>
      </c>
      <c r="Q25" s="5" t="s">
        <v>433</v>
      </c>
      <c r="R25" s="3" t="s">
        <v>444</v>
      </c>
      <c r="S25" s="4" t="s">
        <v>430</v>
      </c>
      <c r="T25" s="3" t="s">
        <v>517</v>
      </c>
      <c r="U25" s="4" t="s">
        <v>430</v>
      </c>
      <c r="V25" s="3" t="s">
        <v>442</v>
      </c>
    </row>
    <row r="26" spans="1:22" ht="38.1" customHeight="1" x14ac:dyDescent="0.3">
      <c r="A26" s="14">
        <v>16</v>
      </c>
      <c r="B26" s="13" t="s">
        <v>80</v>
      </c>
      <c r="C26" s="12" t="s">
        <v>81</v>
      </c>
      <c r="D26" s="12"/>
      <c r="E26" s="15" t="s">
        <v>462</v>
      </c>
      <c r="F26" s="11" t="s">
        <v>496</v>
      </c>
      <c r="G26" s="5" t="s">
        <v>433</v>
      </c>
      <c r="H26" s="11" t="s">
        <v>516</v>
      </c>
      <c r="I26" s="7" t="s">
        <v>439</v>
      </c>
      <c r="J26" s="11" t="s">
        <v>438</v>
      </c>
      <c r="K26" s="5" t="s">
        <v>433</v>
      </c>
      <c r="L26" s="11" t="s">
        <v>515</v>
      </c>
      <c r="M26" s="5" t="s">
        <v>433</v>
      </c>
      <c r="N26" s="11" t="s">
        <v>484</v>
      </c>
      <c r="O26" s="4" t="s">
        <v>430</v>
      </c>
      <c r="P26" s="11" t="s">
        <v>514</v>
      </c>
      <c r="Q26" s="5" t="s">
        <v>433</v>
      </c>
      <c r="R26" s="11" t="s">
        <v>513</v>
      </c>
      <c r="S26" s="4" t="s">
        <v>430</v>
      </c>
      <c r="T26" s="11" t="s">
        <v>512</v>
      </c>
      <c r="U26" s="4" t="s">
        <v>430</v>
      </c>
      <c r="V26" s="11" t="s">
        <v>442</v>
      </c>
    </row>
    <row r="27" spans="1:22" ht="38.1" customHeight="1" x14ac:dyDescent="0.3">
      <c r="A27" s="10">
        <v>19</v>
      </c>
      <c r="B27" s="9" t="s">
        <v>118</v>
      </c>
      <c r="C27" s="8" t="s">
        <v>119</v>
      </c>
      <c r="D27" s="8"/>
      <c r="E27" s="5" t="s">
        <v>433</v>
      </c>
      <c r="F27" s="3" t="s">
        <v>501</v>
      </c>
      <c r="G27" s="5" t="s">
        <v>433</v>
      </c>
      <c r="H27" s="3" t="s">
        <v>511</v>
      </c>
      <c r="I27" s="7" t="s">
        <v>439</v>
      </c>
      <c r="J27" s="3" t="s">
        <v>438</v>
      </c>
      <c r="K27" s="5" t="s">
        <v>433</v>
      </c>
      <c r="L27" s="3" t="s">
        <v>472</v>
      </c>
      <c r="M27" s="5" t="s">
        <v>433</v>
      </c>
      <c r="N27" s="3" t="s">
        <v>484</v>
      </c>
      <c r="O27" s="4" t="s">
        <v>430</v>
      </c>
      <c r="P27" s="3" t="s">
        <v>510</v>
      </c>
      <c r="Q27" s="5" t="s">
        <v>433</v>
      </c>
      <c r="R27" s="3" t="s">
        <v>444</v>
      </c>
      <c r="S27" s="4" t="s">
        <v>430</v>
      </c>
      <c r="T27" s="3" t="s">
        <v>509</v>
      </c>
      <c r="U27" s="4" t="s">
        <v>430</v>
      </c>
      <c r="V27" s="3" t="s">
        <v>442</v>
      </c>
    </row>
    <row r="28" spans="1:22" ht="38.1" customHeight="1" x14ac:dyDescent="0.3">
      <c r="A28" s="14">
        <v>20</v>
      </c>
      <c r="B28" s="13" t="s">
        <v>120</v>
      </c>
      <c r="C28" s="12" t="s">
        <v>87</v>
      </c>
      <c r="D28" s="12"/>
      <c r="E28" s="6" t="s">
        <v>436</v>
      </c>
      <c r="F28" s="11" t="s">
        <v>508</v>
      </c>
      <c r="G28" s="6" t="s">
        <v>436</v>
      </c>
      <c r="H28" s="11" t="s">
        <v>507</v>
      </c>
      <c r="I28" s="7" t="s">
        <v>439</v>
      </c>
      <c r="J28" s="11" t="s">
        <v>438</v>
      </c>
      <c r="K28" s="6" t="s">
        <v>436</v>
      </c>
      <c r="L28" s="11" t="s">
        <v>506</v>
      </c>
      <c r="M28" s="6" t="s">
        <v>436</v>
      </c>
      <c r="N28" s="11" t="s">
        <v>505</v>
      </c>
      <c r="O28" s="4" t="s">
        <v>430</v>
      </c>
      <c r="P28" s="11" t="s">
        <v>504</v>
      </c>
      <c r="Q28" s="6" t="s">
        <v>436</v>
      </c>
      <c r="R28" s="11" t="s">
        <v>450</v>
      </c>
      <c r="S28" s="4" t="s">
        <v>430</v>
      </c>
      <c r="T28" s="11" t="s">
        <v>503</v>
      </c>
      <c r="U28" s="4" t="s">
        <v>430</v>
      </c>
      <c r="V28" s="11" t="s">
        <v>502</v>
      </c>
    </row>
    <row r="29" spans="1:22" ht="38.1" customHeight="1" x14ac:dyDescent="0.3">
      <c r="A29" s="10">
        <v>21</v>
      </c>
      <c r="B29" s="9" t="s">
        <v>136</v>
      </c>
      <c r="C29" s="8" t="s">
        <v>66</v>
      </c>
      <c r="D29" s="8"/>
      <c r="E29" s="5" t="s">
        <v>433</v>
      </c>
      <c r="F29" s="3" t="s">
        <v>501</v>
      </c>
      <c r="G29" s="5" t="s">
        <v>433</v>
      </c>
      <c r="H29" s="3" t="s">
        <v>500</v>
      </c>
      <c r="I29" s="7" t="s">
        <v>439</v>
      </c>
      <c r="J29" s="3" t="s">
        <v>438</v>
      </c>
      <c r="K29" s="5" t="s">
        <v>433</v>
      </c>
      <c r="L29" s="3" t="s">
        <v>499</v>
      </c>
      <c r="M29" s="6" t="s">
        <v>436</v>
      </c>
      <c r="N29" s="3" t="s">
        <v>466</v>
      </c>
      <c r="O29" s="4" t="s">
        <v>430</v>
      </c>
      <c r="P29" s="3" t="s">
        <v>498</v>
      </c>
      <c r="Q29" s="5" t="s">
        <v>433</v>
      </c>
      <c r="R29" s="3" t="s">
        <v>444</v>
      </c>
      <c r="S29" s="4" t="s">
        <v>430</v>
      </c>
      <c r="T29" s="3" t="s">
        <v>497</v>
      </c>
      <c r="U29" s="4" t="s">
        <v>430</v>
      </c>
      <c r="V29" s="3" t="s">
        <v>442</v>
      </c>
    </row>
    <row r="30" spans="1:22" ht="38.1" customHeight="1" x14ac:dyDescent="0.3">
      <c r="A30" s="14">
        <v>22</v>
      </c>
      <c r="B30" s="13" t="s">
        <v>71</v>
      </c>
      <c r="C30" s="12" t="s">
        <v>72</v>
      </c>
      <c r="D30" s="12"/>
      <c r="E30" s="15" t="s">
        <v>462</v>
      </c>
      <c r="F30" s="11" t="s">
        <v>496</v>
      </c>
      <c r="G30" s="5" t="s">
        <v>433</v>
      </c>
      <c r="H30" s="11" t="s">
        <v>495</v>
      </c>
      <c r="I30" s="7" t="s">
        <v>439</v>
      </c>
      <c r="J30" s="11" t="s">
        <v>438</v>
      </c>
      <c r="K30" s="5" t="s">
        <v>433</v>
      </c>
      <c r="L30" s="11" t="s">
        <v>472</v>
      </c>
      <c r="M30" s="5" t="s">
        <v>433</v>
      </c>
      <c r="N30" s="11" t="s">
        <v>484</v>
      </c>
      <c r="O30" s="4" t="s">
        <v>430</v>
      </c>
      <c r="P30" s="11" t="s">
        <v>494</v>
      </c>
      <c r="Q30" s="5" t="s">
        <v>433</v>
      </c>
      <c r="R30" s="11" t="s">
        <v>444</v>
      </c>
      <c r="S30" s="4" t="s">
        <v>430</v>
      </c>
      <c r="T30" s="11" t="s">
        <v>493</v>
      </c>
      <c r="U30" s="4" t="s">
        <v>430</v>
      </c>
      <c r="V30" s="11" t="s">
        <v>442</v>
      </c>
    </row>
    <row r="31" spans="1:22" ht="38.1" customHeight="1" x14ac:dyDescent="0.3">
      <c r="A31" s="10">
        <v>23</v>
      </c>
      <c r="B31" s="9" t="s">
        <v>130</v>
      </c>
      <c r="C31" s="8" t="s">
        <v>131</v>
      </c>
      <c r="D31" s="8"/>
      <c r="E31" s="5" t="s">
        <v>433</v>
      </c>
      <c r="F31" s="3" t="s">
        <v>492</v>
      </c>
      <c r="G31" s="6" t="s">
        <v>436</v>
      </c>
      <c r="H31" s="3" t="s">
        <v>491</v>
      </c>
      <c r="I31" s="7" t="s">
        <v>439</v>
      </c>
      <c r="J31" s="3" t="s">
        <v>438</v>
      </c>
      <c r="K31" s="5" t="s">
        <v>433</v>
      </c>
      <c r="L31" s="3" t="s">
        <v>446</v>
      </c>
      <c r="M31" s="5" t="s">
        <v>433</v>
      </c>
      <c r="N31" s="3" t="s">
        <v>490</v>
      </c>
      <c r="O31" s="4" t="s">
        <v>430</v>
      </c>
      <c r="P31" s="3" t="s">
        <v>489</v>
      </c>
      <c r="Q31" s="5" t="s">
        <v>433</v>
      </c>
      <c r="R31" s="3" t="s">
        <v>444</v>
      </c>
      <c r="S31" s="4" t="s">
        <v>430</v>
      </c>
      <c r="T31" s="3" t="s">
        <v>488</v>
      </c>
      <c r="U31" s="4" t="s">
        <v>430</v>
      </c>
      <c r="V31" s="3" t="s">
        <v>442</v>
      </c>
    </row>
    <row r="32" spans="1:22" ht="38.1" customHeight="1" x14ac:dyDescent="0.3">
      <c r="A32" s="14">
        <v>24</v>
      </c>
      <c r="B32" s="13" t="s">
        <v>84</v>
      </c>
      <c r="C32" s="12" t="s">
        <v>85</v>
      </c>
      <c r="D32" s="12"/>
      <c r="E32" s="6" t="s">
        <v>436</v>
      </c>
      <c r="F32" s="11" t="s">
        <v>487</v>
      </c>
      <c r="G32" s="5" t="s">
        <v>433</v>
      </c>
      <c r="H32" s="11" t="s">
        <v>486</v>
      </c>
      <c r="I32" s="7" t="s">
        <v>439</v>
      </c>
      <c r="J32" s="11" t="s">
        <v>438</v>
      </c>
      <c r="K32" s="5" t="s">
        <v>433</v>
      </c>
      <c r="L32" s="11" t="s">
        <v>485</v>
      </c>
      <c r="M32" s="5" t="s">
        <v>433</v>
      </c>
      <c r="N32" s="11" t="s">
        <v>484</v>
      </c>
      <c r="O32" s="4" t="s">
        <v>430</v>
      </c>
      <c r="P32" s="11" t="s">
        <v>483</v>
      </c>
      <c r="Q32" s="5" t="s">
        <v>433</v>
      </c>
      <c r="R32" s="11" t="s">
        <v>444</v>
      </c>
      <c r="S32" s="4" t="s">
        <v>430</v>
      </c>
      <c r="T32" s="11" t="s">
        <v>482</v>
      </c>
      <c r="U32" s="4" t="s">
        <v>430</v>
      </c>
      <c r="V32" s="11" t="s">
        <v>442</v>
      </c>
    </row>
    <row r="33" spans="1:22" ht="38.1" customHeight="1" x14ac:dyDescent="0.3">
      <c r="A33" s="14">
        <v>26</v>
      </c>
      <c r="B33" s="13" t="s">
        <v>481</v>
      </c>
      <c r="C33" s="12" t="s">
        <v>37</v>
      </c>
      <c r="D33" s="12"/>
      <c r="E33" s="5" t="s">
        <v>433</v>
      </c>
      <c r="F33" s="11" t="s">
        <v>480</v>
      </c>
      <c r="G33" s="6" t="s">
        <v>436</v>
      </c>
      <c r="H33" s="11" t="s">
        <v>479</v>
      </c>
      <c r="I33" s="7" t="s">
        <v>439</v>
      </c>
      <c r="J33" s="11" t="s">
        <v>438</v>
      </c>
      <c r="K33" s="5" t="s">
        <v>433</v>
      </c>
      <c r="L33" s="11" t="s">
        <v>478</v>
      </c>
      <c r="M33" s="6" t="s">
        <v>436</v>
      </c>
      <c r="N33" s="11" t="s">
        <v>466</v>
      </c>
      <c r="O33" s="4" t="s">
        <v>430</v>
      </c>
      <c r="P33" s="11" t="s">
        <v>477</v>
      </c>
      <c r="Q33" s="5" t="s">
        <v>433</v>
      </c>
      <c r="R33" s="11" t="s">
        <v>444</v>
      </c>
      <c r="S33" s="16" t="s">
        <v>476</v>
      </c>
      <c r="T33" s="11" t="s">
        <v>475</v>
      </c>
      <c r="U33" s="4" t="s">
        <v>430</v>
      </c>
      <c r="V33" s="11" t="s">
        <v>474</v>
      </c>
    </row>
    <row r="34" spans="1:22" ht="38.1" customHeight="1" x14ac:dyDescent="0.3">
      <c r="A34" s="10">
        <v>27</v>
      </c>
      <c r="B34" s="9" t="s">
        <v>137</v>
      </c>
      <c r="C34" s="8" t="s">
        <v>138</v>
      </c>
      <c r="D34" s="8"/>
      <c r="E34" s="5" t="s">
        <v>433</v>
      </c>
      <c r="F34" s="3" t="s">
        <v>473</v>
      </c>
      <c r="G34" s="5" t="s">
        <v>433</v>
      </c>
      <c r="H34" s="3" t="s">
        <v>468</v>
      </c>
      <c r="I34" s="7" t="s">
        <v>439</v>
      </c>
      <c r="J34" s="3" t="s">
        <v>438</v>
      </c>
      <c r="K34" s="5" t="s">
        <v>433</v>
      </c>
      <c r="L34" s="3" t="s">
        <v>472</v>
      </c>
      <c r="M34" s="6" t="s">
        <v>436</v>
      </c>
      <c r="N34" s="3" t="s">
        <v>471</v>
      </c>
      <c r="O34" s="4" t="s">
        <v>430</v>
      </c>
      <c r="P34" s="3" t="s">
        <v>465</v>
      </c>
      <c r="Q34" s="5" t="s">
        <v>433</v>
      </c>
      <c r="R34" s="3" t="s">
        <v>444</v>
      </c>
      <c r="S34" s="4" t="s">
        <v>430</v>
      </c>
      <c r="T34" s="3" t="s">
        <v>470</v>
      </c>
      <c r="U34" s="4" t="s">
        <v>430</v>
      </c>
      <c r="V34" s="3" t="s">
        <v>442</v>
      </c>
    </row>
    <row r="35" spans="1:22" ht="38.1" customHeight="1" x14ac:dyDescent="0.3">
      <c r="A35" s="14">
        <v>28</v>
      </c>
      <c r="B35" s="13" t="s">
        <v>147</v>
      </c>
      <c r="C35" s="12" t="s">
        <v>138</v>
      </c>
      <c r="D35" s="12"/>
      <c r="E35" s="5" t="s">
        <v>433</v>
      </c>
      <c r="F35" s="11" t="s">
        <v>469</v>
      </c>
      <c r="G35" s="5" t="s">
        <v>433</v>
      </c>
      <c r="H35" s="11" t="s">
        <v>468</v>
      </c>
      <c r="I35" s="7" t="s">
        <v>439</v>
      </c>
      <c r="J35" s="11" t="s">
        <v>438</v>
      </c>
      <c r="K35" s="5" t="s">
        <v>433</v>
      </c>
      <c r="L35" s="11" t="s">
        <v>467</v>
      </c>
      <c r="M35" s="6" t="s">
        <v>436</v>
      </c>
      <c r="N35" s="11" t="s">
        <v>466</v>
      </c>
      <c r="O35" s="4" t="s">
        <v>430</v>
      </c>
      <c r="P35" s="11" t="s">
        <v>465</v>
      </c>
      <c r="Q35" s="5" t="s">
        <v>433</v>
      </c>
      <c r="R35" s="11" t="s">
        <v>464</v>
      </c>
      <c r="S35" s="4" t="s">
        <v>430</v>
      </c>
      <c r="T35" s="11" t="s">
        <v>463</v>
      </c>
      <c r="U35" s="4" t="s">
        <v>430</v>
      </c>
      <c r="V35" s="11" t="s">
        <v>442</v>
      </c>
    </row>
    <row r="36" spans="1:22" ht="38.1" customHeight="1" x14ac:dyDescent="0.3">
      <c r="A36" s="10">
        <v>29</v>
      </c>
      <c r="B36" s="9" t="s">
        <v>253</v>
      </c>
      <c r="C36" s="8" t="s">
        <v>144</v>
      </c>
      <c r="D36" s="8"/>
      <c r="E36" s="15" t="s">
        <v>462</v>
      </c>
      <c r="F36" s="3" t="s">
        <v>461</v>
      </c>
      <c r="G36" s="5" t="s">
        <v>433</v>
      </c>
      <c r="H36" s="3" t="s">
        <v>460</v>
      </c>
      <c r="I36" s="7" t="s">
        <v>439</v>
      </c>
      <c r="J36" s="3" t="s">
        <v>438</v>
      </c>
      <c r="K36" s="5" t="s">
        <v>433</v>
      </c>
      <c r="L36" s="3" t="s">
        <v>459</v>
      </c>
      <c r="M36" s="6" t="s">
        <v>436</v>
      </c>
      <c r="N36" s="3" t="s">
        <v>458</v>
      </c>
      <c r="O36" s="4" t="s">
        <v>430</v>
      </c>
      <c r="P36" s="3" t="s">
        <v>457</v>
      </c>
      <c r="Q36" s="5" t="s">
        <v>433</v>
      </c>
      <c r="R36" s="3" t="s">
        <v>444</v>
      </c>
      <c r="S36" s="4" t="s">
        <v>430</v>
      </c>
      <c r="T36" s="3" t="s">
        <v>456</v>
      </c>
      <c r="U36" s="4" t="s">
        <v>430</v>
      </c>
      <c r="V36" s="3" t="s">
        <v>442</v>
      </c>
    </row>
    <row r="37" spans="1:22" ht="38.1" customHeight="1" x14ac:dyDescent="0.3">
      <c r="A37" s="14">
        <v>30</v>
      </c>
      <c r="B37" s="13" t="s">
        <v>331</v>
      </c>
      <c r="C37" s="12" t="s">
        <v>167</v>
      </c>
      <c r="D37" s="12"/>
      <c r="E37" s="6" t="s">
        <v>436</v>
      </c>
      <c r="F37" s="11" t="s">
        <v>455</v>
      </c>
      <c r="G37" s="5" t="s">
        <v>433</v>
      </c>
      <c r="H37" s="11" t="s">
        <v>454</v>
      </c>
      <c r="I37" s="7" t="s">
        <v>439</v>
      </c>
      <c r="J37" s="11" t="s">
        <v>438</v>
      </c>
      <c r="K37" s="6" t="s">
        <v>436</v>
      </c>
      <c r="L37" s="11" t="s">
        <v>453</v>
      </c>
      <c r="M37" s="5" t="s">
        <v>433</v>
      </c>
      <c r="N37" s="11" t="s">
        <v>452</v>
      </c>
      <c r="O37" s="4" t="s">
        <v>430</v>
      </c>
      <c r="P37" s="11" t="s">
        <v>451</v>
      </c>
      <c r="Q37" s="6" t="s">
        <v>436</v>
      </c>
      <c r="R37" s="11" t="s">
        <v>450</v>
      </c>
      <c r="S37" s="4" t="s">
        <v>430</v>
      </c>
      <c r="T37" s="11" t="s">
        <v>449</v>
      </c>
      <c r="U37" s="4" t="s">
        <v>430</v>
      </c>
      <c r="V37" s="11" t="s">
        <v>442</v>
      </c>
    </row>
    <row r="38" spans="1:22" ht="38.1" customHeight="1" x14ac:dyDescent="0.3">
      <c r="A38" s="14">
        <v>32</v>
      </c>
      <c r="B38" s="13" t="s">
        <v>139</v>
      </c>
      <c r="C38" s="12" t="s">
        <v>140</v>
      </c>
      <c r="D38" s="12"/>
      <c r="E38" s="5" t="s">
        <v>433</v>
      </c>
      <c r="F38" s="11" t="s">
        <v>448</v>
      </c>
      <c r="G38" s="6" t="s">
        <v>436</v>
      </c>
      <c r="H38" s="11" t="s">
        <v>447</v>
      </c>
      <c r="I38" s="7" t="s">
        <v>439</v>
      </c>
      <c r="J38" s="11" t="s">
        <v>438</v>
      </c>
      <c r="K38" s="5" t="s">
        <v>433</v>
      </c>
      <c r="L38" s="11" t="s">
        <v>446</v>
      </c>
      <c r="M38" s="6" t="s">
        <v>436</v>
      </c>
      <c r="N38" s="11" t="s">
        <v>435</v>
      </c>
      <c r="O38" s="4" t="s">
        <v>430</v>
      </c>
      <c r="P38" s="11" t="s">
        <v>445</v>
      </c>
      <c r="Q38" s="5" t="s">
        <v>433</v>
      </c>
      <c r="R38" s="11" t="s">
        <v>444</v>
      </c>
      <c r="S38" s="4" t="s">
        <v>430</v>
      </c>
      <c r="T38" s="11" t="s">
        <v>443</v>
      </c>
      <c r="U38" s="4" t="s">
        <v>430</v>
      </c>
      <c r="V38" s="11" t="s">
        <v>442</v>
      </c>
    </row>
    <row r="39" spans="1:22" ht="38.1" customHeight="1" x14ac:dyDescent="0.3">
      <c r="A39" s="10">
        <v>33</v>
      </c>
      <c r="B39" s="9" t="s">
        <v>123</v>
      </c>
      <c r="C39" s="8" t="s">
        <v>103</v>
      </c>
      <c r="D39" s="8"/>
      <c r="E39" s="6" t="s">
        <v>436</v>
      </c>
      <c r="F39" s="3" t="s">
        <v>441</v>
      </c>
      <c r="G39" s="6" t="s">
        <v>436</v>
      </c>
      <c r="H39" s="3" t="s">
        <v>440</v>
      </c>
      <c r="I39" s="7" t="s">
        <v>439</v>
      </c>
      <c r="J39" s="3" t="s">
        <v>438</v>
      </c>
      <c r="K39" s="6" t="s">
        <v>436</v>
      </c>
      <c r="L39" s="3" t="s">
        <v>437</v>
      </c>
      <c r="M39" s="6" t="s">
        <v>436</v>
      </c>
      <c r="N39" s="3" t="s">
        <v>435</v>
      </c>
      <c r="O39" s="4" t="s">
        <v>430</v>
      </c>
      <c r="P39" s="3" t="s">
        <v>434</v>
      </c>
      <c r="Q39" s="5" t="s">
        <v>433</v>
      </c>
      <c r="R39" s="3" t="s">
        <v>432</v>
      </c>
      <c r="S39" s="4" t="s">
        <v>430</v>
      </c>
      <c r="T39" s="3" t="s">
        <v>431</v>
      </c>
      <c r="U39" s="4" t="s">
        <v>430</v>
      </c>
      <c r="V39" s="3" t="s">
        <v>429</v>
      </c>
    </row>
  </sheetData>
  <autoFilter ref="A4:V4" xr:uid="{00000000-0001-0000-0000-000000000000}">
    <sortState xmlns:xlrd2="http://schemas.microsoft.com/office/spreadsheetml/2017/richdata2" ref="A5:V39">
      <sortCondition ref="D4"/>
    </sortState>
  </autoFilter>
  <mergeCells count="12">
    <mergeCell ref="A1:V1"/>
    <mergeCell ref="E3:F3"/>
    <mergeCell ref="U3:V3"/>
    <mergeCell ref="I3:J3"/>
    <mergeCell ref="G3:H3"/>
    <mergeCell ref="M3:N3"/>
    <mergeCell ref="K3:L3"/>
    <mergeCell ref="Q3:R3"/>
    <mergeCell ref="O3:P3"/>
    <mergeCell ref="A2:V2"/>
    <mergeCell ref="A3:C3"/>
    <mergeCell ref="S3:T3"/>
  </mergeCells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DB1B-17C5-436C-AF7A-DA149C792917}">
  <dimension ref="A1:B110"/>
  <sheetViews>
    <sheetView zoomScale="145" zoomScaleNormal="145" workbookViewId="0">
      <selection activeCell="A11" sqref="A11:B11"/>
    </sheetView>
  </sheetViews>
  <sheetFormatPr defaultColWidth="8.75" defaultRowHeight="16.5" x14ac:dyDescent="0.3"/>
  <cols>
    <col min="1" max="1" width="16" style="2" customWidth="1"/>
    <col min="2" max="2" width="95" style="2" customWidth="1"/>
    <col min="3" max="16384" width="8.75" style="2"/>
  </cols>
  <sheetData>
    <row r="1" spans="1:2" ht="30" customHeight="1" x14ac:dyDescent="0.3">
      <c r="A1" s="227" t="s">
        <v>717</v>
      </c>
      <c r="B1" s="228"/>
    </row>
    <row r="3" spans="1:2" ht="24" customHeight="1" x14ac:dyDescent="0.3">
      <c r="A3" s="235" t="s">
        <v>716</v>
      </c>
      <c r="B3" s="228"/>
    </row>
    <row r="4" spans="1:2" ht="20.100000000000001" customHeight="1" x14ac:dyDescent="0.3">
      <c r="A4" s="236" t="s">
        <v>715</v>
      </c>
      <c r="B4" s="228"/>
    </row>
    <row r="5" spans="1:2" ht="18" customHeight="1" x14ac:dyDescent="0.3">
      <c r="A5" s="32" t="s">
        <v>637</v>
      </c>
      <c r="B5" s="33" t="s">
        <v>714</v>
      </c>
    </row>
    <row r="6" spans="1:2" ht="18" customHeight="1" x14ac:dyDescent="0.3">
      <c r="A6" s="32" t="s">
        <v>651</v>
      </c>
      <c r="B6" s="31" t="s">
        <v>713</v>
      </c>
    </row>
    <row r="7" spans="1:2" ht="30" customHeight="1" x14ac:dyDescent="0.3">
      <c r="A7" s="32" t="s">
        <v>645</v>
      </c>
      <c r="B7" s="31" t="s">
        <v>712</v>
      </c>
    </row>
    <row r="8" spans="1:2" ht="30" customHeight="1" x14ac:dyDescent="0.3">
      <c r="A8" s="32" t="s">
        <v>635</v>
      </c>
      <c r="B8" s="31" t="s">
        <v>711</v>
      </c>
    </row>
    <row r="11" spans="1:2" ht="24" customHeight="1" x14ac:dyDescent="0.3">
      <c r="A11" s="235" t="s">
        <v>710</v>
      </c>
      <c r="B11" s="228"/>
    </row>
    <row r="12" spans="1:2" ht="30" customHeight="1" x14ac:dyDescent="0.3">
      <c r="A12" s="237" t="s">
        <v>709</v>
      </c>
      <c r="B12" s="228"/>
    </row>
    <row r="13" spans="1:2" ht="20.100000000000001" customHeight="1" x14ac:dyDescent="0.3">
      <c r="A13" s="236" t="s">
        <v>708</v>
      </c>
      <c r="B13" s="228"/>
    </row>
    <row r="14" spans="1:2" ht="18" customHeight="1" x14ac:dyDescent="0.3">
      <c r="A14" s="32" t="s">
        <v>637</v>
      </c>
      <c r="B14" s="33" t="s">
        <v>707</v>
      </c>
    </row>
    <row r="15" spans="1:2" ht="18" customHeight="1" x14ac:dyDescent="0.3">
      <c r="A15" s="32" t="s">
        <v>651</v>
      </c>
      <c r="B15" s="31" t="s">
        <v>706</v>
      </c>
    </row>
    <row r="16" spans="1:2" ht="30" customHeight="1" x14ac:dyDescent="0.3">
      <c r="A16" s="32" t="s">
        <v>645</v>
      </c>
      <c r="B16" s="31" t="s">
        <v>705</v>
      </c>
    </row>
    <row r="18" spans="1:2" ht="20.100000000000001" customHeight="1" x14ac:dyDescent="0.3">
      <c r="A18" s="236" t="s">
        <v>704</v>
      </c>
      <c r="B18" s="228"/>
    </row>
    <row r="19" spans="1:2" ht="18" customHeight="1" x14ac:dyDescent="0.3">
      <c r="A19" s="32" t="s">
        <v>637</v>
      </c>
      <c r="B19" s="33" t="s">
        <v>703</v>
      </c>
    </row>
    <row r="20" spans="1:2" ht="30" customHeight="1" x14ac:dyDescent="0.3">
      <c r="A20" s="32" t="s">
        <v>645</v>
      </c>
      <c r="B20" s="31" t="s">
        <v>702</v>
      </c>
    </row>
    <row r="22" spans="1:2" ht="20.100000000000001" customHeight="1" x14ac:dyDescent="0.3">
      <c r="A22" s="236" t="s">
        <v>701</v>
      </c>
      <c r="B22" s="228"/>
    </row>
    <row r="23" spans="1:2" ht="18" customHeight="1" x14ac:dyDescent="0.3">
      <c r="A23" s="32" t="s">
        <v>637</v>
      </c>
      <c r="B23" s="33" t="s">
        <v>700</v>
      </c>
    </row>
    <row r="24" spans="1:2" ht="30" customHeight="1" x14ac:dyDescent="0.3">
      <c r="A24" s="32" t="s">
        <v>645</v>
      </c>
      <c r="B24" s="31" t="s">
        <v>699</v>
      </c>
    </row>
    <row r="27" spans="1:2" ht="24" customHeight="1" x14ac:dyDescent="0.3">
      <c r="A27" s="235" t="s">
        <v>698</v>
      </c>
      <c r="B27" s="228"/>
    </row>
    <row r="28" spans="1:2" ht="20.100000000000001" customHeight="1" x14ac:dyDescent="0.3">
      <c r="A28" s="236" t="s">
        <v>697</v>
      </c>
      <c r="B28" s="228"/>
    </row>
    <row r="29" spans="1:2" ht="18" customHeight="1" x14ac:dyDescent="0.3">
      <c r="A29" s="32" t="s">
        <v>637</v>
      </c>
      <c r="B29" s="33" t="s">
        <v>696</v>
      </c>
    </row>
    <row r="30" spans="1:2" ht="18" customHeight="1" x14ac:dyDescent="0.3">
      <c r="A30" s="32" t="s">
        <v>651</v>
      </c>
      <c r="B30" s="31" t="s">
        <v>687</v>
      </c>
    </row>
    <row r="31" spans="1:2" ht="30" customHeight="1" x14ac:dyDescent="0.3">
      <c r="A31" s="32" t="s">
        <v>645</v>
      </c>
      <c r="B31" s="31" t="s">
        <v>695</v>
      </c>
    </row>
    <row r="33" spans="1:2" ht="20.100000000000001" customHeight="1" x14ac:dyDescent="0.3">
      <c r="A33" s="236" t="s">
        <v>694</v>
      </c>
      <c r="B33" s="228"/>
    </row>
    <row r="34" spans="1:2" ht="18" customHeight="1" x14ac:dyDescent="0.3">
      <c r="A34" s="32" t="s">
        <v>637</v>
      </c>
      <c r="B34" s="33" t="s">
        <v>693</v>
      </c>
    </row>
    <row r="35" spans="1:2" ht="30" customHeight="1" x14ac:dyDescent="0.3">
      <c r="A35" s="32" t="s">
        <v>645</v>
      </c>
      <c r="B35" s="31" t="s">
        <v>692</v>
      </c>
    </row>
    <row r="36" spans="1:2" ht="30" customHeight="1" x14ac:dyDescent="0.3">
      <c r="A36" s="32" t="s">
        <v>635</v>
      </c>
      <c r="B36" s="31" t="s">
        <v>691</v>
      </c>
    </row>
    <row r="39" spans="1:2" ht="24" customHeight="1" x14ac:dyDescent="0.3">
      <c r="A39" s="235" t="s">
        <v>690</v>
      </c>
      <c r="B39" s="228"/>
    </row>
    <row r="40" spans="1:2" ht="20.100000000000001" customHeight="1" x14ac:dyDescent="0.3">
      <c r="A40" s="236" t="s">
        <v>689</v>
      </c>
      <c r="B40" s="228"/>
    </row>
    <row r="41" spans="1:2" ht="18" customHeight="1" x14ac:dyDescent="0.3">
      <c r="A41" s="32" t="s">
        <v>637</v>
      </c>
      <c r="B41" s="33" t="s">
        <v>688</v>
      </c>
    </row>
    <row r="42" spans="1:2" ht="18" customHeight="1" x14ac:dyDescent="0.3">
      <c r="A42" s="32" t="s">
        <v>651</v>
      </c>
      <c r="B42" s="31" t="s">
        <v>687</v>
      </c>
    </row>
    <row r="43" spans="1:2" ht="30" customHeight="1" x14ac:dyDescent="0.3">
      <c r="A43" s="32" t="s">
        <v>645</v>
      </c>
      <c r="B43" s="31" t="s">
        <v>686</v>
      </c>
    </row>
    <row r="45" spans="1:2" ht="20.100000000000001" customHeight="1" x14ac:dyDescent="0.3">
      <c r="A45" s="236" t="s">
        <v>685</v>
      </c>
      <c r="B45" s="228"/>
    </row>
    <row r="46" spans="1:2" ht="18" customHeight="1" x14ac:dyDescent="0.3">
      <c r="A46" s="32" t="s">
        <v>637</v>
      </c>
      <c r="B46" s="33" t="s">
        <v>684</v>
      </c>
    </row>
    <row r="47" spans="1:2" ht="18" customHeight="1" x14ac:dyDescent="0.3">
      <c r="A47" s="32" t="s">
        <v>651</v>
      </c>
      <c r="B47" s="31" t="s">
        <v>683</v>
      </c>
    </row>
    <row r="48" spans="1:2" ht="30" customHeight="1" x14ac:dyDescent="0.3">
      <c r="A48" s="32" t="s">
        <v>645</v>
      </c>
      <c r="B48" s="31" t="s">
        <v>682</v>
      </c>
    </row>
    <row r="50" spans="1:2" ht="20.100000000000001" customHeight="1" x14ac:dyDescent="0.3">
      <c r="A50" s="236" t="s">
        <v>681</v>
      </c>
      <c r="B50" s="228"/>
    </row>
    <row r="51" spans="1:2" ht="18" customHeight="1" x14ac:dyDescent="0.3">
      <c r="A51" s="32" t="s">
        <v>637</v>
      </c>
      <c r="B51" s="33" t="s">
        <v>680</v>
      </c>
    </row>
    <row r="52" spans="1:2" ht="30" customHeight="1" x14ac:dyDescent="0.3">
      <c r="A52" s="32" t="s">
        <v>635</v>
      </c>
      <c r="B52" s="31" t="s">
        <v>679</v>
      </c>
    </row>
    <row r="55" spans="1:2" ht="24" customHeight="1" x14ac:dyDescent="0.3">
      <c r="A55" s="235" t="s">
        <v>678</v>
      </c>
      <c r="B55" s="228"/>
    </row>
    <row r="56" spans="1:2" ht="20.100000000000001" customHeight="1" x14ac:dyDescent="0.3">
      <c r="A56" s="236" t="s">
        <v>677</v>
      </c>
      <c r="B56" s="228"/>
    </row>
    <row r="57" spans="1:2" ht="18" customHeight="1" x14ac:dyDescent="0.3">
      <c r="A57" s="32" t="s">
        <v>637</v>
      </c>
      <c r="B57" s="33" t="s">
        <v>641</v>
      </c>
    </row>
    <row r="58" spans="1:2" ht="30" customHeight="1" x14ac:dyDescent="0.3">
      <c r="A58" s="32" t="s">
        <v>635</v>
      </c>
      <c r="B58" s="31" t="s">
        <v>676</v>
      </c>
    </row>
    <row r="60" spans="1:2" ht="20.100000000000001" customHeight="1" x14ac:dyDescent="0.3">
      <c r="A60" s="236" t="s">
        <v>675</v>
      </c>
      <c r="B60" s="228"/>
    </row>
    <row r="61" spans="1:2" ht="18" customHeight="1" x14ac:dyDescent="0.3">
      <c r="A61" s="32" t="s">
        <v>637</v>
      </c>
      <c r="B61" s="33" t="s">
        <v>674</v>
      </c>
    </row>
    <row r="63" spans="1:2" ht="20.100000000000001" customHeight="1" x14ac:dyDescent="0.3">
      <c r="A63" s="236" t="s">
        <v>673</v>
      </c>
      <c r="B63" s="228"/>
    </row>
    <row r="64" spans="1:2" ht="18" customHeight="1" x14ac:dyDescent="0.3">
      <c r="A64" s="32" t="s">
        <v>637</v>
      </c>
      <c r="B64" s="33" t="s">
        <v>672</v>
      </c>
    </row>
    <row r="65" spans="1:2" ht="30" customHeight="1" x14ac:dyDescent="0.3">
      <c r="A65" s="32" t="s">
        <v>645</v>
      </c>
      <c r="B65" s="31" t="s">
        <v>671</v>
      </c>
    </row>
    <row r="67" spans="1:2" ht="20.100000000000001" customHeight="1" x14ac:dyDescent="0.3">
      <c r="A67" s="236" t="s">
        <v>670</v>
      </c>
      <c r="B67" s="228"/>
    </row>
    <row r="68" spans="1:2" ht="18" customHeight="1" x14ac:dyDescent="0.3">
      <c r="A68" s="32" t="s">
        <v>637</v>
      </c>
      <c r="B68" s="33" t="s">
        <v>669</v>
      </c>
    </row>
    <row r="69" spans="1:2" ht="30" customHeight="1" x14ac:dyDescent="0.3">
      <c r="A69" s="32" t="s">
        <v>645</v>
      </c>
      <c r="B69" s="31" t="s">
        <v>668</v>
      </c>
    </row>
    <row r="72" spans="1:2" ht="24" customHeight="1" x14ac:dyDescent="0.3">
      <c r="A72" s="235" t="s">
        <v>667</v>
      </c>
      <c r="B72" s="228"/>
    </row>
    <row r="73" spans="1:2" ht="20.100000000000001" customHeight="1" x14ac:dyDescent="0.3">
      <c r="A73" s="236" t="s">
        <v>666</v>
      </c>
      <c r="B73" s="228"/>
    </row>
    <row r="74" spans="1:2" ht="18" customHeight="1" x14ac:dyDescent="0.3">
      <c r="A74" s="32" t="s">
        <v>637</v>
      </c>
      <c r="B74" s="33" t="s">
        <v>665</v>
      </c>
    </row>
    <row r="75" spans="1:2" ht="30" customHeight="1" x14ac:dyDescent="0.3">
      <c r="A75" s="32" t="s">
        <v>645</v>
      </c>
      <c r="B75" s="31" t="s">
        <v>664</v>
      </c>
    </row>
    <row r="78" spans="1:2" ht="24" customHeight="1" x14ac:dyDescent="0.3">
      <c r="A78" s="235" t="s">
        <v>663</v>
      </c>
      <c r="B78" s="228"/>
    </row>
    <row r="79" spans="1:2" ht="20.100000000000001" customHeight="1" x14ac:dyDescent="0.3">
      <c r="A79" s="236" t="s">
        <v>662</v>
      </c>
      <c r="B79" s="228"/>
    </row>
    <row r="80" spans="1:2" ht="18" customHeight="1" x14ac:dyDescent="0.3">
      <c r="A80" s="32" t="s">
        <v>637</v>
      </c>
      <c r="B80" s="33" t="s">
        <v>661</v>
      </c>
    </row>
    <row r="81" spans="1:2" ht="30" customHeight="1" x14ac:dyDescent="0.3">
      <c r="A81" s="32" t="s">
        <v>645</v>
      </c>
      <c r="B81" s="31" t="s">
        <v>660</v>
      </c>
    </row>
    <row r="83" spans="1:2" ht="20.100000000000001" customHeight="1" x14ac:dyDescent="0.3">
      <c r="A83" s="236" t="s">
        <v>659</v>
      </c>
      <c r="B83" s="228"/>
    </row>
    <row r="84" spans="1:2" ht="18" customHeight="1" x14ac:dyDescent="0.3">
      <c r="A84" s="32" t="s">
        <v>637</v>
      </c>
      <c r="B84" s="33" t="s">
        <v>658</v>
      </c>
    </row>
    <row r="85" spans="1:2" ht="18" customHeight="1" x14ac:dyDescent="0.3">
      <c r="A85" s="32" t="s">
        <v>651</v>
      </c>
      <c r="B85" s="31" t="s">
        <v>657</v>
      </c>
    </row>
    <row r="86" spans="1:2" ht="30" customHeight="1" x14ac:dyDescent="0.3">
      <c r="A86" s="32" t="s">
        <v>645</v>
      </c>
      <c r="B86" s="31" t="s">
        <v>656</v>
      </c>
    </row>
    <row r="89" spans="1:2" ht="24" customHeight="1" x14ac:dyDescent="0.3">
      <c r="A89" s="235" t="s">
        <v>655</v>
      </c>
      <c r="B89" s="228"/>
    </row>
    <row r="90" spans="1:2" ht="30" customHeight="1" x14ac:dyDescent="0.3">
      <c r="A90" s="237" t="s">
        <v>654</v>
      </c>
      <c r="B90" s="228"/>
    </row>
    <row r="91" spans="1:2" ht="20.100000000000001" customHeight="1" x14ac:dyDescent="0.3">
      <c r="A91" s="236" t="s">
        <v>653</v>
      </c>
      <c r="B91" s="228"/>
    </row>
    <row r="92" spans="1:2" ht="18" customHeight="1" x14ac:dyDescent="0.3">
      <c r="A92" s="32" t="s">
        <v>637</v>
      </c>
      <c r="B92" s="33" t="s">
        <v>652</v>
      </c>
    </row>
    <row r="93" spans="1:2" ht="18" customHeight="1" x14ac:dyDescent="0.3">
      <c r="A93" s="32" t="s">
        <v>651</v>
      </c>
      <c r="B93" s="31" t="s">
        <v>650</v>
      </c>
    </row>
    <row r="94" spans="1:2" ht="30" customHeight="1" x14ac:dyDescent="0.3">
      <c r="A94" s="32" t="s">
        <v>645</v>
      </c>
      <c r="B94" s="31" t="s">
        <v>649</v>
      </c>
    </row>
    <row r="95" spans="1:2" ht="30" customHeight="1" x14ac:dyDescent="0.3">
      <c r="A95" s="32" t="s">
        <v>635</v>
      </c>
      <c r="B95" s="31" t="s">
        <v>648</v>
      </c>
    </row>
    <row r="97" spans="1:2" ht="20.100000000000001" customHeight="1" x14ac:dyDescent="0.3">
      <c r="A97" s="236" t="s">
        <v>647</v>
      </c>
      <c r="B97" s="228"/>
    </row>
    <row r="98" spans="1:2" ht="18" customHeight="1" x14ac:dyDescent="0.3">
      <c r="A98" s="32" t="s">
        <v>637</v>
      </c>
      <c r="B98" s="33" t="s">
        <v>646</v>
      </c>
    </row>
    <row r="99" spans="1:2" ht="30" customHeight="1" x14ac:dyDescent="0.3">
      <c r="A99" s="32" t="s">
        <v>645</v>
      </c>
      <c r="B99" s="31" t="s">
        <v>644</v>
      </c>
    </row>
    <row r="100" spans="1:2" ht="30" customHeight="1" x14ac:dyDescent="0.3">
      <c r="A100" s="32" t="s">
        <v>635</v>
      </c>
      <c r="B100" s="31" t="s">
        <v>643</v>
      </c>
    </row>
    <row r="102" spans="1:2" ht="20.100000000000001" customHeight="1" x14ac:dyDescent="0.3">
      <c r="A102" s="236" t="s">
        <v>642</v>
      </c>
      <c r="B102" s="228"/>
    </row>
    <row r="103" spans="1:2" ht="18" customHeight="1" x14ac:dyDescent="0.3">
      <c r="A103" s="32" t="s">
        <v>637</v>
      </c>
      <c r="B103" s="33" t="s">
        <v>641</v>
      </c>
    </row>
    <row r="104" spans="1:2" ht="30" customHeight="1" x14ac:dyDescent="0.3">
      <c r="A104" s="32" t="s">
        <v>635</v>
      </c>
      <c r="B104" s="31" t="s">
        <v>640</v>
      </c>
    </row>
    <row r="107" spans="1:2" ht="24" customHeight="1" x14ac:dyDescent="0.3">
      <c r="A107" s="235" t="s">
        <v>639</v>
      </c>
      <c r="B107" s="228"/>
    </row>
    <row r="108" spans="1:2" ht="20.100000000000001" customHeight="1" x14ac:dyDescent="0.3">
      <c r="A108" s="236" t="s">
        <v>638</v>
      </c>
      <c r="B108" s="228"/>
    </row>
    <row r="109" spans="1:2" ht="18" customHeight="1" x14ac:dyDescent="0.3">
      <c r="A109" s="32" t="s">
        <v>637</v>
      </c>
      <c r="B109" s="33" t="s">
        <v>636</v>
      </c>
    </row>
    <row r="110" spans="1:2" ht="30" customHeight="1" x14ac:dyDescent="0.3">
      <c r="A110" s="32" t="s">
        <v>635</v>
      </c>
      <c r="B110" s="31" t="s">
        <v>634</v>
      </c>
    </row>
  </sheetData>
  <mergeCells count="32">
    <mergeCell ref="A1:B1"/>
    <mergeCell ref="A79:B79"/>
    <mergeCell ref="A78:B78"/>
    <mergeCell ref="A90:B90"/>
    <mergeCell ref="A108:B108"/>
    <mergeCell ref="A89:B89"/>
    <mergeCell ref="A56:B56"/>
    <mergeCell ref="A18:B18"/>
    <mergeCell ref="A27:B27"/>
    <mergeCell ref="A3:B3"/>
    <mergeCell ref="A4:B4"/>
    <mergeCell ref="A72:B72"/>
    <mergeCell ref="A63:B63"/>
    <mergeCell ref="A28:B28"/>
    <mergeCell ref="A13:B13"/>
    <mergeCell ref="A40:B40"/>
    <mergeCell ref="A11:B11"/>
    <mergeCell ref="A107:B107"/>
    <mergeCell ref="A45:B45"/>
    <mergeCell ref="A97:B97"/>
    <mergeCell ref="A102:B102"/>
    <mergeCell ref="A83:B83"/>
    <mergeCell ref="A50:B50"/>
    <mergeCell ref="A12:B12"/>
    <mergeCell ref="A33:B33"/>
    <mergeCell ref="A22:B22"/>
    <mergeCell ref="A91:B91"/>
    <mergeCell ref="A73:B73"/>
    <mergeCell ref="A67:B67"/>
    <mergeCell ref="A39:B39"/>
    <mergeCell ref="A60:B60"/>
    <mergeCell ref="A55:B55"/>
  </mergeCells>
  <phoneticPr fontId="18" type="noConversion"/>
  <hyperlinks>
    <hyperlink ref="B5" r:id="rId1" xr:uid="{EE270F2E-8A05-4E9C-9845-EC8275597146}"/>
    <hyperlink ref="B14" r:id="rId2" xr:uid="{4ECA9E27-3A4B-43B7-8660-CB7C9D8C44EF}"/>
    <hyperlink ref="B19" r:id="rId3" xr:uid="{67DB7B45-9901-4A8E-A901-9F1820034CE5}"/>
    <hyperlink ref="B23" r:id="rId4" xr:uid="{8922BCB0-3639-451A-A63E-249C4251D214}"/>
    <hyperlink ref="B29" r:id="rId5" xr:uid="{D640FD53-09C5-45DF-9F32-2A5E2C882B65}"/>
    <hyperlink ref="B34" r:id="rId6" xr:uid="{F619847B-F9F3-4006-8F89-5780123512F1}"/>
    <hyperlink ref="B41" r:id="rId7" xr:uid="{707F6352-163A-4B1B-9440-A6BD3FAD3DA7}"/>
    <hyperlink ref="B46" r:id="rId8" xr:uid="{01E8F6F1-09B5-4D64-B67F-A6A4919F34AB}"/>
    <hyperlink ref="B51" r:id="rId9" xr:uid="{F9BD230C-8695-4DF9-9CEA-4926C31DBB06}"/>
    <hyperlink ref="B57" r:id="rId10" xr:uid="{DA3A8AA1-9DCB-403A-ADD4-B37D4E28C9DC}"/>
    <hyperlink ref="B61" r:id="rId11" xr:uid="{B3B42CDE-68D7-437D-A0A6-8CCB64A6537A}"/>
    <hyperlink ref="B64" r:id="rId12" xr:uid="{F1C439B1-69D6-41B8-BD41-B244EE2501E3}"/>
    <hyperlink ref="B68" r:id="rId13" xr:uid="{4923409F-DDC2-402A-9F67-F90C1256FD70}"/>
    <hyperlink ref="B74" r:id="rId14" xr:uid="{D1D6B58F-65EF-4E03-81C7-A2C4F9F52F22}"/>
    <hyperlink ref="B80" r:id="rId15" xr:uid="{9D8D5768-FC16-4B05-9DA8-895BCDE6A6DA}"/>
    <hyperlink ref="B84" r:id="rId16" xr:uid="{E463C115-4727-4677-9E91-C7D7BCEED8A6}"/>
    <hyperlink ref="B92" r:id="rId17" xr:uid="{7F30674E-82DE-4F8E-813B-C1FCD684364E}"/>
    <hyperlink ref="B98" r:id="rId18" xr:uid="{8FEE753E-F95C-43A0-BF83-37E56D1B9158}"/>
    <hyperlink ref="B103" r:id="rId19" xr:uid="{C0AAD460-6938-4164-841F-44287A3E67BA}"/>
    <hyperlink ref="B109" r:id="rId20" xr:uid="{8AC125F2-F501-49B5-8412-C9E9882E68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0.협의안</vt:lpstr>
      <vt:lpstr>1.지하철등급</vt:lpstr>
      <vt:lpstr>3.등급별비용</vt:lpstr>
      <vt:lpstr>4.제안</vt:lpstr>
      <vt:lpstr>4.제안_단계별비용</vt:lpstr>
      <vt:lpstr>별첨.타사업사례</vt:lpstr>
      <vt:lpstr>별첨.안1 선정기준</vt:lpstr>
      <vt:lpstr>별첨.안1선정근거자료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DanielJeon</dc:creator>
  <cp:lastModifiedBy>영준 전</cp:lastModifiedBy>
  <dcterms:created xsi:type="dcterms:W3CDTF">2026-06-27T11:48:30Z</dcterms:created>
  <dcterms:modified xsi:type="dcterms:W3CDTF">2026-06-30T05:10:26Z</dcterms:modified>
</cp:coreProperties>
</file>