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0302\Documents\"/>
    </mc:Choice>
  </mc:AlternateContent>
  <xr:revisionPtr revIDLastSave="0" documentId="8_{53A83E16-4DFB-4F89-8AA9-A0F3355EF7F7}" xr6:coauthVersionLast="47" xr6:coauthVersionMax="47" xr10:uidLastSave="{00000000-0000-0000-0000-000000000000}"/>
  <bookViews>
    <workbookView xWindow="28680" yWindow="-120" windowWidth="29040" windowHeight="15840" xr2:uid="{73831D72-B83B-4D0C-BCD5-3BBCDD23FF0F}"/>
  </bookViews>
  <sheets>
    <sheet name="ISA Germany Map 14.02.2022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7" i="1" l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P54" i="1"/>
  <c r="K54" i="1"/>
  <c r="P53" i="1"/>
  <c r="K53" i="1"/>
  <c r="P52" i="1"/>
  <c r="P55" i="1" s="1"/>
  <c r="K52" i="1"/>
  <c r="J41" i="1"/>
  <c r="I41" i="1"/>
  <c r="G41" i="1"/>
  <c r="Q53" i="1" l="1"/>
  <c r="Q54" i="1"/>
  <c r="Q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73" authorId="0" shapeId="0" xr:uid="{440F4E35-F5C9-4C68-A6DC-85D104CF386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<sst xmlns="http://schemas.openxmlformats.org/spreadsheetml/2006/main" count="250" uniqueCount="89">
  <si>
    <t>Route:</t>
  </si>
  <si>
    <t>Start</t>
  </si>
  <si>
    <t>End</t>
  </si>
  <si>
    <t>Route Option</t>
  </si>
  <si>
    <t>Distance</t>
  </si>
  <si>
    <t>time( minute )</t>
  </si>
  <si>
    <t>Time (hour)</t>
  </si>
  <si>
    <t>Details</t>
  </si>
  <si>
    <t>Day 1</t>
  </si>
  <si>
    <t>HMETC</t>
  </si>
  <si>
    <t>Wittgenborner Str. 9, 63607 Wächtersbach</t>
  </si>
  <si>
    <t>Highway, country road, city</t>
  </si>
  <si>
    <t>-</t>
  </si>
  <si>
    <t>Zum Feldberg 46, 61389 Schmitten</t>
  </si>
  <si>
    <t>Country road, city</t>
  </si>
  <si>
    <t>Avoid Highways</t>
  </si>
  <si>
    <t>Kaiserleipromenade 5, 63067 Offenbach am Main</t>
  </si>
  <si>
    <t xml:space="preserve">Highway, country road </t>
  </si>
  <si>
    <t>Otto-Schott-Straße 1, 60438 Frankfurt am Main</t>
  </si>
  <si>
    <t>city</t>
  </si>
  <si>
    <t>FES Altglascontainer, Kirchpl. 11, 60487 Frankfurt am Main</t>
  </si>
  <si>
    <t>Allego Charging Station, Goldsteinstraße 237, 60528 Frankfurt am Main</t>
  </si>
  <si>
    <t>Day 2</t>
  </si>
  <si>
    <t>Am Wiesenhof 48, 60529 Frankfurt am Main</t>
  </si>
  <si>
    <t>Siegener Str. 53-55, 65936 Frankfurt am Main</t>
  </si>
  <si>
    <t>Messeler Str. 52, 64291 Darmstadt</t>
  </si>
  <si>
    <t>Kasinostraße 90, 64293 Darmstadt</t>
  </si>
  <si>
    <t>Wedekindweg 43, 64293 Darmstadt</t>
  </si>
  <si>
    <t>Hochstraße 64-58, 64285 Darmstadt</t>
  </si>
  <si>
    <t>Eberstädter Str. 38, 64319 Pfungstadt</t>
  </si>
  <si>
    <t>Mainzer Str. 35, 64579 Gernsheim</t>
  </si>
  <si>
    <t>Night 1</t>
  </si>
  <si>
    <t>Oberstraße 41-51, 64589 Stockstadt am Rhein</t>
  </si>
  <si>
    <t xml:space="preserve">Avoid Highways </t>
  </si>
  <si>
    <t>Erfelder Strasse 44, Riedstadt</t>
  </si>
  <si>
    <t>Rüsselsheimer Str. 30, 65468 Trebur</t>
  </si>
  <si>
    <t>Schulstraße 41, 65462 Ginsheim-Gustavsburg</t>
  </si>
  <si>
    <t>Night 2</t>
  </si>
  <si>
    <t>St. Stephan's Church, Kleine Weißgasse 12, 55116 Mainz</t>
  </si>
  <si>
    <t>Landesmuseum Mainz, Große Bleiche 49-51, 55116 Mainz</t>
  </si>
  <si>
    <t>Römisch-Germanisches Zentralmuseum, Ernst-Ludwig-Platz 2, 55116 Mainz</t>
  </si>
  <si>
    <t>Johannes Gutenberg University Mainz Botanical Garden, Anselm-Franz-von-Bentzel-Weg 9, 55128 Mainz</t>
  </si>
  <si>
    <t>Kentucky Fried Chicken, Haifa-Allee 42, 55128 Mainz</t>
  </si>
  <si>
    <t>Lidl, Heiligkreuzweg 120a, 55130 Mainz</t>
  </si>
  <si>
    <t>Biebrich Palace, Rheingaustraße 140, 65203 Wiesbaden</t>
  </si>
  <si>
    <t>Schloss Freudenberg, Freudenbergstraße 224-226, 65201 Wiesbaden</t>
  </si>
  <si>
    <t>Spielbank Wiesbaden, Kurhausplatz 1, 65189 Wiesbaden</t>
  </si>
  <si>
    <t>Ländcheshalle Wallau, Am Rheingauer Weg 21, 65719 Hofheim am Taunus</t>
  </si>
  <si>
    <t>Eiscafé Venezia, Schulstraße 30, 65474 Bischofsheim</t>
  </si>
  <si>
    <t>Hyundai Motor Europe Technical Center GmbH, Hyundai-Platz, 65428 Rüsselsheim am Main</t>
  </si>
  <si>
    <t>Total</t>
  </si>
  <si>
    <t>Total time ( min )</t>
  </si>
  <si>
    <t>Highway road</t>
  </si>
  <si>
    <t>road type</t>
  </si>
  <si>
    <t>start</t>
  </si>
  <si>
    <t>road change</t>
  </si>
  <si>
    <t>distance</t>
  </si>
  <si>
    <t>road</t>
  </si>
  <si>
    <t>Road Type 
(total )</t>
  </si>
  <si>
    <t>Distance Driven 
(km)</t>
  </si>
  <si>
    <t>Ratio in ( % )</t>
  </si>
  <si>
    <t>highway</t>
  </si>
  <si>
    <t>A67- A3</t>
  </si>
  <si>
    <t>Highway</t>
  </si>
  <si>
    <t>country</t>
  </si>
  <si>
    <t>B45 - B43A</t>
  </si>
  <si>
    <t>Country</t>
  </si>
  <si>
    <t>A66</t>
  </si>
  <si>
    <t>City</t>
  </si>
  <si>
    <t>B276</t>
  </si>
  <si>
    <t>Total distance</t>
  </si>
  <si>
    <t>B521</t>
  </si>
  <si>
    <t>B45</t>
  </si>
  <si>
    <t>L3204 - L3041</t>
  </si>
  <si>
    <t>B456</t>
  </si>
  <si>
    <t>B455</t>
  </si>
  <si>
    <t>A661</t>
  </si>
  <si>
    <t>offenbach kaiserlai - frankfurt city</t>
  </si>
  <si>
    <t xml:space="preserve">frankfurt city </t>
  </si>
  <si>
    <t>Lange Meile</t>
  </si>
  <si>
    <t>Am Wiesenhof</t>
  </si>
  <si>
    <t>Schwanheimer Ufer</t>
  </si>
  <si>
    <t>B42 - B3</t>
  </si>
  <si>
    <t>start B3</t>
  </si>
  <si>
    <t>L3</t>
  </si>
  <si>
    <t>Donnersbergring 40, 64295 Darmstadt</t>
  </si>
  <si>
    <t>ohlstrasse to be checked</t>
  </si>
  <si>
    <t>to chech eberstrasse - ohlstrasse</t>
  </si>
  <si>
    <t>A60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</si>
</sst>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176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4" borderId="0" xfId="0" applyFont="1" applyFill="1"/>
    <xf numFmtId="176" fontId="0" fillId="4" borderId="0" xfId="0" applyNumberForma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76" fontId="0" fillId="5" borderId="0" xfId="0" applyNumberFormat="1" applyFill="1" applyAlignment="1">
      <alignment horizontal="center"/>
    </xf>
    <xf numFmtId="0" fontId="1" fillId="5" borderId="0" xfId="0" applyFont="1" applyFill="1"/>
    <xf numFmtId="176" fontId="1" fillId="5" borderId="0" xfId="0" applyNumberFormat="1" applyFont="1" applyFill="1" applyAlignment="1">
      <alignment horizontal="center"/>
    </xf>
    <xf numFmtId="0" fontId="0" fillId="6" borderId="0" xfId="0" applyFill="1"/>
    <xf numFmtId="0" fontId="1" fillId="6" borderId="0" xfId="0" applyFont="1" applyFill="1"/>
    <xf numFmtId="0" fontId="0" fillId="6" borderId="0" xfId="0" applyFill="1" applyAlignment="1">
      <alignment horizontal="center"/>
    </xf>
    <xf numFmtId="176" fontId="0" fillId="6" borderId="0" xfId="0" applyNumberFormat="1" applyFill="1" applyAlignment="1">
      <alignment horizont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176" fontId="1" fillId="7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176" fontId="0" fillId="7" borderId="0" xfId="0" applyNumberFormat="1" applyFill="1" applyAlignment="1">
      <alignment horizontal="center" vertical="center"/>
    </xf>
    <xf numFmtId="176" fontId="0" fillId="7" borderId="0" xfId="0" applyNumberForma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1" fillId="0" borderId="0" xfId="0" applyFont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6" fillId="0" borderId="0" xfId="0" applyFont="1" applyAlignment="1">
      <alignment horizontal="center" vertical="center"/>
    </xf>
    <xf numFmtId="0" fontId="5" fillId="0" borderId="12" xfId="0" applyFont="1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13" xfId="0" applyFont="1" applyBorder="1"/>
    <xf numFmtId="0" fontId="1" fillId="0" borderId="0" xfId="0" applyFont="1" applyAlignment="1">
      <alignment horizontal="center"/>
    </xf>
    <xf numFmtId="0" fontId="1" fillId="8" borderId="0" xfId="0" applyFont="1" applyFill="1"/>
    <xf numFmtId="0" fontId="5" fillId="0" borderId="0" xfId="0" applyFont="1"/>
    <xf numFmtId="9" fontId="5" fillId="0" borderId="0" xfId="1" applyFont="1" applyBorder="1"/>
    <xf numFmtId="0" fontId="1" fillId="9" borderId="0" xfId="0" applyFont="1" applyFill="1"/>
    <xf numFmtId="0" fontId="1" fillId="10" borderId="0" xfId="0" applyFont="1" applyFill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9" fillId="0" borderId="0" xfId="2" applyFont="1" applyBorder="1" applyAlignment="1" applyProtection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1" fillId="11" borderId="0" xfId="0" applyFont="1" applyFill="1"/>
    <xf numFmtId="0" fontId="4" fillId="0" borderId="0" xfId="0" applyFont="1"/>
  </cellXfs>
  <cellStyles count="3"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46</xdr:row>
      <xdr:rowOff>0</xdr:rowOff>
    </xdr:from>
    <xdr:to>
      <xdr:col>3</xdr:col>
      <xdr:colOff>2187575</xdr:colOff>
      <xdr:row>58</xdr:row>
      <xdr:rowOff>101601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4D1EE07-2CA6-4D18-83A5-32191364C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7581900"/>
          <a:ext cx="6483350" cy="2501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61</xdr:row>
      <xdr:rowOff>171450</xdr:rowOff>
    </xdr:from>
    <xdr:to>
      <xdr:col>3</xdr:col>
      <xdr:colOff>2187575</xdr:colOff>
      <xdr:row>77</xdr:row>
      <xdr:rowOff>63500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97953ED9-587F-4C48-975B-4AE529A49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0725150"/>
          <a:ext cx="6502400" cy="294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78</xdr:row>
      <xdr:rowOff>28575</xdr:rowOff>
    </xdr:from>
    <xdr:to>
      <xdr:col>3</xdr:col>
      <xdr:colOff>1387475</xdr:colOff>
      <xdr:row>93</xdr:row>
      <xdr:rowOff>101600</xdr:rowOff>
    </xdr:to>
    <xdr:pic>
      <xdr:nvPicPr>
        <xdr:cNvPr id="4" name="Picture 12">
          <a:extLst>
            <a:ext uri="{FF2B5EF4-FFF2-40B4-BE49-F238E27FC236}">
              <a16:creationId xmlns:a16="http://schemas.microsoft.com/office/drawing/2014/main" id="{37BB75CE-EF5C-4907-B360-C74685612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0" y="13817600"/>
          <a:ext cx="5676900" cy="293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3848100</xdr:colOff>
      <xdr:row>115</xdr:row>
      <xdr:rowOff>82550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D367A8C-2BAF-4B64-B234-6FFF06AA3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17030700"/>
          <a:ext cx="3848100" cy="337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352425</xdr:colOff>
      <xdr:row>194</xdr:row>
      <xdr:rowOff>114300</xdr:rowOff>
    </xdr:from>
    <xdr:to>
      <xdr:col>3</xdr:col>
      <xdr:colOff>3902075</xdr:colOff>
      <xdr:row>220</xdr:row>
      <xdr:rowOff>57149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A7CDBC2B-1072-439B-8EF6-952ABC53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650" y="33232725"/>
          <a:ext cx="7867650" cy="4152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119</xdr:row>
      <xdr:rowOff>114300</xdr:rowOff>
    </xdr:from>
    <xdr:to>
      <xdr:col>3</xdr:col>
      <xdr:colOff>3552825</xdr:colOff>
      <xdr:row>144</xdr:row>
      <xdr:rowOff>101600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472BFC46-1277-42C9-8EE9-20ABFED14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1088350"/>
          <a:ext cx="7848600" cy="403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447675</xdr:colOff>
      <xdr:row>170</xdr:row>
      <xdr:rowOff>28575</xdr:rowOff>
    </xdr:from>
    <xdr:to>
      <xdr:col>3</xdr:col>
      <xdr:colOff>2238375</xdr:colOff>
      <xdr:row>193</xdr:row>
      <xdr:rowOff>120651</xdr:rowOff>
    </xdr:to>
    <xdr:pic>
      <xdr:nvPicPr>
        <xdr:cNvPr id="8" name="Picture 11">
          <a:extLst>
            <a:ext uri="{FF2B5EF4-FFF2-40B4-BE49-F238E27FC236}">
              <a16:creationId xmlns:a16="http://schemas.microsoft.com/office/drawing/2014/main" id="{B462005F-2AEE-47BB-A017-7772E8508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900" y="29257625"/>
          <a:ext cx="6127750" cy="381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161925</xdr:colOff>
      <xdr:row>145</xdr:row>
      <xdr:rowOff>57150</xdr:rowOff>
    </xdr:from>
    <xdr:to>
      <xdr:col>3</xdr:col>
      <xdr:colOff>2752725</xdr:colOff>
      <xdr:row>168</xdr:row>
      <xdr:rowOff>133351</xdr:rowOff>
    </xdr:to>
    <xdr:pic>
      <xdr:nvPicPr>
        <xdr:cNvPr id="9" name="Picture 12">
          <a:extLst>
            <a:ext uri="{FF2B5EF4-FFF2-40B4-BE49-F238E27FC236}">
              <a16:creationId xmlns:a16="http://schemas.microsoft.com/office/drawing/2014/main" id="{0AAB0064-BD4C-42F4-8E05-9C77F3E61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150" y="25241250"/>
          <a:ext cx="6927850" cy="3800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353786</xdr:colOff>
      <xdr:row>222</xdr:row>
      <xdr:rowOff>40822</xdr:rowOff>
    </xdr:from>
    <xdr:to>
      <xdr:col>4</xdr:col>
      <xdr:colOff>830462</xdr:colOff>
      <xdr:row>254</xdr:row>
      <xdr:rowOff>134470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DF6E1430-7D13-4603-9895-2A46C9704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5011" y="37693147"/>
          <a:ext cx="10862101" cy="5275248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347382</xdr:colOff>
      <xdr:row>256</xdr:row>
      <xdr:rowOff>100853</xdr:rowOff>
    </xdr:from>
    <xdr:to>
      <xdr:col>4</xdr:col>
      <xdr:colOff>848472</xdr:colOff>
      <xdr:row>291</xdr:row>
      <xdr:rowOff>66632</xdr:rowOff>
    </xdr:to>
    <xdr:pic>
      <xdr:nvPicPr>
        <xdr:cNvPr id="11" name="Picture 5">
          <a:extLst>
            <a:ext uri="{FF2B5EF4-FFF2-40B4-BE49-F238E27FC236}">
              <a16:creationId xmlns:a16="http://schemas.microsoft.com/office/drawing/2014/main" id="{08FE1D84-96E4-4CA6-830F-6F34C9406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64957" y="43261803"/>
          <a:ext cx="10870640" cy="5629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23A99-8CF9-4A2B-8760-3F43F28B057F}">
  <sheetPr>
    <pageSetUpPr fitToPage="1"/>
  </sheetPr>
  <dimension ref="A2:R159"/>
  <sheetViews>
    <sheetView tabSelected="1" topLeftCell="A37" zoomScale="85" zoomScaleNormal="85" workbookViewId="0">
      <selection activeCell="G51" sqref="G51"/>
    </sheetView>
  </sheetViews>
  <sheetFormatPr defaultColWidth="11.453125" defaultRowHeight="12.5" x14ac:dyDescent="0.25"/>
  <cols>
    <col min="1" max="1" width="3.08984375" customWidth="1"/>
    <col min="2" max="2" width="10" customWidth="1"/>
    <col min="3" max="3" width="61.90625" bestFit="1" customWidth="1"/>
    <col min="4" max="4" width="86.6328125" customWidth="1"/>
    <col min="5" max="6" width="22" customWidth="1"/>
    <col min="7" max="7" width="11.453125" style="3"/>
    <col min="8" max="8" width="16" style="3" customWidth="1"/>
    <col min="9" max="9" width="13.36328125" style="3" customWidth="1"/>
    <col min="10" max="10" width="15.453125" customWidth="1"/>
    <col min="11" max="11" width="14.453125" customWidth="1"/>
    <col min="12" max="12" width="15" customWidth="1"/>
    <col min="13" max="13" width="16.6328125" customWidth="1"/>
    <col min="14" max="14" width="12.54296875" customWidth="1"/>
    <col min="15" max="15" width="16.36328125" customWidth="1"/>
    <col min="16" max="16" width="18.90625" customWidth="1"/>
    <col min="17" max="17" width="13.08984375" bestFit="1" customWidth="1"/>
    <col min="18" max="18" width="18.90625" bestFit="1" customWidth="1"/>
  </cols>
  <sheetData>
    <row r="2" spans="1:10" ht="13" x14ac:dyDescent="0.3">
      <c r="B2" s="1" t="s">
        <v>0</v>
      </c>
      <c r="C2" s="1"/>
      <c r="D2" s="2"/>
    </row>
    <row r="3" spans="1:10" ht="13" x14ac:dyDescent="0.3">
      <c r="B3" s="3"/>
      <c r="C3" s="4" t="s">
        <v>1</v>
      </c>
      <c r="D3" s="4" t="s">
        <v>2</v>
      </c>
      <c r="E3" s="4"/>
      <c r="F3" s="4" t="s">
        <v>3</v>
      </c>
      <c r="G3" s="4" t="s">
        <v>4</v>
      </c>
      <c r="H3" s="4"/>
      <c r="I3" s="5" t="s">
        <v>5</v>
      </c>
      <c r="J3" s="4" t="s">
        <v>6</v>
      </c>
    </row>
    <row r="4" spans="1:10" ht="13" x14ac:dyDescent="0.3">
      <c r="B4" s="2" t="s">
        <v>7</v>
      </c>
      <c r="I4" s="6"/>
    </row>
    <row r="5" spans="1:10" x14ac:dyDescent="0.25">
      <c r="A5" s="3">
        <v>1</v>
      </c>
      <c r="B5" s="7" t="s">
        <v>8</v>
      </c>
      <c r="C5" s="8" t="s">
        <v>9</v>
      </c>
      <c r="D5" s="9" t="s">
        <v>10</v>
      </c>
      <c r="E5" s="8" t="s">
        <v>11</v>
      </c>
      <c r="F5" s="10" t="s">
        <v>12</v>
      </c>
      <c r="G5" s="11">
        <v>82.2</v>
      </c>
      <c r="H5" s="10"/>
      <c r="I5" s="6">
        <v>60</v>
      </c>
    </row>
    <row r="6" spans="1:10" x14ac:dyDescent="0.25">
      <c r="A6" s="3">
        <v>2</v>
      </c>
      <c r="B6" s="7"/>
      <c r="C6" s="8" t="s">
        <v>10</v>
      </c>
      <c r="D6" s="9" t="s">
        <v>13</v>
      </c>
      <c r="E6" s="8" t="s">
        <v>14</v>
      </c>
      <c r="F6" s="10" t="s">
        <v>15</v>
      </c>
      <c r="G6" s="11">
        <v>81</v>
      </c>
      <c r="H6" s="10"/>
      <c r="I6" s="6">
        <v>80</v>
      </c>
    </row>
    <row r="7" spans="1:10" x14ac:dyDescent="0.25">
      <c r="A7" s="3">
        <v>3</v>
      </c>
      <c r="B7" s="7"/>
      <c r="C7" s="9" t="s">
        <v>13</v>
      </c>
      <c r="D7" s="9" t="s">
        <v>16</v>
      </c>
      <c r="E7" s="8" t="s">
        <v>17</v>
      </c>
      <c r="F7" s="10" t="s">
        <v>15</v>
      </c>
      <c r="G7" s="11">
        <v>37.700000000000003</v>
      </c>
      <c r="H7" s="10"/>
      <c r="I7" s="6">
        <v>40</v>
      </c>
    </row>
    <row r="8" spans="1:10" x14ac:dyDescent="0.25">
      <c r="A8" s="3">
        <v>4</v>
      </c>
      <c r="B8" s="7"/>
      <c r="C8" s="9" t="s">
        <v>16</v>
      </c>
      <c r="D8" s="9" t="s">
        <v>18</v>
      </c>
      <c r="E8" s="8" t="s">
        <v>19</v>
      </c>
      <c r="F8" s="10" t="s">
        <v>15</v>
      </c>
      <c r="G8" s="11">
        <v>14.1</v>
      </c>
      <c r="H8" s="10"/>
      <c r="I8" s="6">
        <v>37</v>
      </c>
    </row>
    <row r="9" spans="1:10" x14ac:dyDescent="0.25">
      <c r="A9" s="3"/>
      <c r="B9" s="7"/>
      <c r="C9" s="9" t="s">
        <v>18</v>
      </c>
      <c r="D9" s="9" t="s">
        <v>20</v>
      </c>
      <c r="E9" s="8" t="s">
        <v>19</v>
      </c>
      <c r="F9" s="10" t="s">
        <v>15</v>
      </c>
      <c r="G9" s="11">
        <v>9.1999999999999993</v>
      </c>
      <c r="H9" s="10"/>
      <c r="I9" s="6">
        <v>16</v>
      </c>
    </row>
    <row r="10" spans="1:10" x14ac:dyDescent="0.25">
      <c r="A10" s="3"/>
      <c r="B10" s="7"/>
      <c r="C10" s="9" t="s">
        <v>20</v>
      </c>
      <c r="D10" s="9" t="s">
        <v>21</v>
      </c>
      <c r="E10" s="8" t="s">
        <v>19</v>
      </c>
      <c r="F10" s="10" t="s">
        <v>15</v>
      </c>
      <c r="G10" s="11">
        <v>8.9</v>
      </c>
      <c r="H10" s="10"/>
      <c r="I10" s="6">
        <v>23</v>
      </c>
    </row>
    <row r="11" spans="1:10" x14ac:dyDescent="0.25">
      <c r="A11" s="12"/>
      <c r="B11" s="13"/>
      <c r="C11" s="14"/>
      <c r="D11" s="14"/>
      <c r="E11" s="14"/>
      <c r="F11" s="14"/>
      <c r="G11" s="15"/>
      <c r="H11" s="12"/>
      <c r="I11" s="6"/>
    </row>
    <row r="12" spans="1:10" x14ac:dyDescent="0.25">
      <c r="A12" s="12"/>
      <c r="B12" s="7" t="s">
        <v>22</v>
      </c>
      <c r="C12" s="16" t="s">
        <v>21</v>
      </c>
      <c r="D12" s="16" t="s">
        <v>23</v>
      </c>
      <c r="E12" s="16" t="s">
        <v>19</v>
      </c>
      <c r="F12" s="17" t="s">
        <v>15</v>
      </c>
      <c r="G12" s="18">
        <v>0.7</v>
      </c>
      <c r="H12" s="17"/>
      <c r="I12" s="6">
        <v>2</v>
      </c>
    </row>
    <row r="13" spans="1:10" x14ac:dyDescent="0.25">
      <c r="A13" s="3"/>
      <c r="B13" s="7"/>
      <c r="C13" s="16" t="s">
        <v>23</v>
      </c>
      <c r="D13" s="19" t="s">
        <v>24</v>
      </c>
      <c r="E13" s="16" t="s">
        <v>19</v>
      </c>
      <c r="F13" s="17" t="s">
        <v>15</v>
      </c>
      <c r="G13" s="18">
        <v>10</v>
      </c>
      <c r="H13" s="17"/>
      <c r="I13" s="6">
        <v>20</v>
      </c>
    </row>
    <row r="14" spans="1:10" x14ac:dyDescent="0.25">
      <c r="A14" s="3"/>
      <c r="B14" s="7"/>
      <c r="C14" s="19" t="s">
        <v>24</v>
      </c>
      <c r="D14" s="19" t="s">
        <v>25</v>
      </c>
      <c r="E14" s="16" t="s">
        <v>17</v>
      </c>
      <c r="F14" s="17" t="s">
        <v>12</v>
      </c>
      <c r="G14" s="18">
        <v>36.4</v>
      </c>
      <c r="H14" s="17"/>
      <c r="I14" s="6">
        <v>28</v>
      </c>
    </row>
    <row r="15" spans="1:10" x14ac:dyDescent="0.25">
      <c r="A15" s="3">
        <v>6</v>
      </c>
      <c r="B15" s="7"/>
      <c r="C15" s="16" t="s">
        <v>25</v>
      </c>
      <c r="D15" s="19" t="s">
        <v>26</v>
      </c>
      <c r="E15" s="16" t="s">
        <v>14</v>
      </c>
      <c r="F15" s="17" t="s">
        <v>15</v>
      </c>
      <c r="G15" s="18">
        <v>4.2</v>
      </c>
      <c r="H15" s="17"/>
      <c r="I15" s="6">
        <v>11</v>
      </c>
    </row>
    <row r="16" spans="1:10" x14ac:dyDescent="0.25">
      <c r="A16" s="3"/>
      <c r="B16" s="7"/>
      <c r="C16" s="19" t="s">
        <v>26</v>
      </c>
      <c r="D16" s="19" t="s">
        <v>27</v>
      </c>
      <c r="E16" s="16" t="s">
        <v>14</v>
      </c>
      <c r="F16" s="17" t="s">
        <v>15</v>
      </c>
      <c r="G16" s="18">
        <v>3.3</v>
      </c>
      <c r="H16" s="17"/>
      <c r="I16" s="6">
        <v>7</v>
      </c>
    </row>
    <row r="17" spans="1:9" x14ac:dyDescent="0.25">
      <c r="A17" s="3"/>
      <c r="B17" s="7"/>
      <c r="C17" s="19" t="s">
        <v>27</v>
      </c>
      <c r="D17" s="19" t="s">
        <v>28</v>
      </c>
      <c r="E17" s="16" t="s">
        <v>14</v>
      </c>
      <c r="F17" s="17" t="s">
        <v>15</v>
      </c>
      <c r="G17" s="18">
        <v>4.2</v>
      </c>
      <c r="H17" s="17"/>
      <c r="I17" s="6">
        <v>12</v>
      </c>
    </row>
    <row r="18" spans="1:9" x14ac:dyDescent="0.25">
      <c r="A18" s="3"/>
      <c r="B18" s="7"/>
      <c r="C18" s="19" t="s">
        <v>28</v>
      </c>
      <c r="D18" s="19" t="s">
        <v>29</v>
      </c>
      <c r="E18" s="16" t="s">
        <v>14</v>
      </c>
      <c r="F18" s="17" t="s">
        <v>15</v>
      </c>
      <c r="G18" s="18">
        <v>9.1999999999999993</v>
      </c>
      <c r="H18" s="17"/>
      <c r="I18" s="6">
        <v>15</v>
      </c>
    </row>
    <row r="19" spans="1:9" x14ac:dyDescent="0.25">
      <c r="A19" s="3"/>
      <c r="B19" s="7"/>
      <c r="C19" s="19" t="s">
        <v>29</v>
      </c>
      <c r="D19" s="19" t="s">
        <v>30</v>
      </c>
      <c r="E19" s="16" t="s">
        <v>14</v>
      </c>
      <c r="F19" s="17" t="s">
        <v>15</v>
      </c>
      <c r="G19" s="20">
        <v>11.5</v>
      </c>
      <c r="H19" s="17"/>
      <c r="I19" s="6">
        <v>16</v>
      </c>
    </row>
    <row r="20" spans="1:9" x14ac:dyDescent="0.25">
      <c r="A20" s="3"/>
      <c r="B20" s="13"/>
      <c r="C20" s="14"/>
      <c r="D20" s="14"/>
      <c r="E20" s="13"/>
      <c r="F20" s="13"/>
      <c r="G20" s="15"/>
      <c r="H20" s="12"/>
      <c r="I20" s="6"/>
    </row>
    <row r="21" spans="1:9" x14ac:dyDescent="0.25">
      <c r="A21" s="3"/>
      <c r="B21" s="7" t="s">
        <v>31</v>
      </c>
      <c r="C21" s="21" t="s">
        <v>30</v>
      </c>
      <c r="D21" s="22" t="s">
        <v>32</v>
      </c>
      <c r="E21" s="21" t="s">
        <v>14</v>
      </c>
      <c r="F21" s="23" t="s">
        <v>33</v>
      </c>
      <c r="G21" s="24">
        <v>5.4</v>
      </c>
      <c r="H21" s="23"/>
      <c r="I21" s="6">
        <v>7</v>
      </c>
    </row>
    <row r="22" spans="1:9" x14ac:dyDescent="0.25">
      <c r="A22" s="3"/>
      <c r="B22" s="7"/>
      <c r="C22" s="21" t="s">
        <v>32</v>
      </c>
      <c r="D22" s="22" t="s">
        <v>34</v>
      </c>
      <c r="E22" s="21" t="s">
        <v>14</v>
      </c>
      <c r="F22" s="23" t="s">
        <v>33</v>
      </c>
      <c r="G22" s="24">
        <v>7.8</v>
      </c>
      <c r="H22" s="23"/>
      <c r="I22" s="6">
        <v>11</v>
      </c>
    </row>
    <row r="23" spans="1:9" x14ac:dyDescent="0.25">
      <c r="A23" s="3"/>
      <c r="B23" s="7"/>
      <c r="C23" s="22" t="s">
        <v>34</v>
      </c>
      <c r="D23" s="22" t="s">
        <v>35</v>
      </c>
      <c r="E23" s="21" t="s">
        <v>14</v>
      </c>
      <c r="F23" s="23" t="s">
        <v>33</v>
      </c>
      <c r="G23" s="24">
        <v>10.5</v>
      </c>
      <c r="H23" s="23"/>
      <c r="I23" s="6">
        <v>13</v>
      </c>
    </row>
    <row r="24" spans="1:9" x14ac:dyDescent="0.25">
      <c r="A24" s="3"/>
      <c r="B24" s="7"/>
      <c r="C24" s="22" t="s">
        <v>35</v>
      </c>
      <c r="D24" s="22" t="s">
        <v>36</v>
      </c>
      <c r="E24" s="21" t="s">
        <v>14</v>
      </c>
      <c r="F24" s="23" t="s">
        <v>33</v>
      </c>
      <c r="G24" s="24">
        <v>7</v>
      </c>
      <c r="H24" s="23"/>
      <c r="I24" s="6">
        <v>8</v>
      </c>
    </row>
    <row r="25" spans="1:9" x14ac:dyDescent="0.25">
      <c r="A25" s="3"/>
      <c r="B25" s="13"/>
      <c r="C25" s="14"/>
      <c r="D25" s="14"/>
      <c r="E25" s="13"/>
      <c r="F25" s="13"/>
      <c r="G25" s="15"/>
      <c r="H25" s="12"/>
      <c r="I25" s="6"/>
    </row>
    <row r="26" spans="1:9" x14ac:dyDescent="0.25">
      <c r="A26" s="3"/>
      <c r="B26" s="7" t="s">
        <v>37</v>
      </c>
      <c r="C26" s="25" t="s">
        <v>36</v>
      </c>
      <c r="D26" s="25" t="s">
        <v>38</v>
      </c>
      <c r="E26" s="25" t="s">
        <v>14</v>
      </c>
      <c r="F26" s="26" t="s">
        <v>15</v>
      </c>
      <c r="G26" s="27">
        <v>12</v>
      </c>
      <c r="H26" s="28"/>
      <c r="I26" s="6">
        <v>21</v>
      </c>
    </row>
    <row r="27" spans="1:9" x14ac:dyDescent="0.25">
      <c r="A27" s="3"/>
      <c r="B27" s="7"/>
      <c r="C27" s="25" t="s">
        <v>38</v>
      </c>
      <c r="D27" s="25" t="s">
        <v>39</v>
      </c>
      <c r="E27" s="25" t="s">
        <v>14</v>
      </c>
      <c r="F27" s="26" t="s">
        <v>15</v>
      </c>
      <c r="G27" s="29">
        <v>2.4</v>
      </c>
      <c r="H27" s="28"/>
      <c r="I27" s="6">
        <v>22</v>
      </c>
    </row>
    <row r="28" spans="1:9" x14ac:dyDescent="0.25">
      <c r="A28" s="3"/>
      <c r="B28" s="7"/>
      <c r="C28" s="25" t="s">
        <v>39</v>
      </c>
      <c r="D28" s="25" t="s">
        <v>40</v>
      </c>
      <c r="E28" s="25" t="s">
        <v>14</v>
      </c>
      <c r="F28" s="26" t="s">
        <v>15</v>
      </c>
      <c r="G28" s="27">
        <v>0.6</v>
      </c>
      <c r="H28" s="28"/>
      <c r="I28" s="6">
        <v>9</v>
      </c>
    </row>
    <row r="29" spans="1:9" x14ac:dyDescent="0.25">
      <c r="A29" s="3">
        <v>9</v>
      </c>
      <c r="B29" s="7"/>
      <c r="C29" s="25" t="s">
        <v>40</v>
      </c>
      <c r="D29" s="25" t="s">
        <v>41</v>
      </c>
      <c r="E29" s="25" t="s">
        <v>14</v>
      </c>
      <c r="F29" s="26" t="s">
        <v>15</v>
      </c>
      <c r="G29" s="30">
        <v>3.7</v>
      </c>
      <c r="H29" s="28"/>
      <c r="I29" s="6">
        <v>13</v>
      </c>
    </row>
    <row r="30" spans="1:9" x14ac:dyDescent="0.25">
      <c r="A30" s="3"/>
      <c r="B30" s="7"/>
      <c r="C30" s="25" t="s">
        <v>41</v>
      </c>
      <c r="D30" s="25" t="s">
        <v>42</v>
      </c>
      <c r="E30" s="25" t="s">
        <v>14</v>
      </c>
      <c r="F30" s="26" t="s">
        <v>15</v>
      </c>
      <c r="G30" s="30">
        <v>3.7</v>
      </c>
      <c r="H30" s="28"/>
      <c r="I30" s="6">
        <v>7</v>
      </c>
    </row>
    <row r="31" spans="1:9" x14ac:dyDescent="0.25">
      <c r="A31" s="3"/>
      <c r="B31" s="7"/>
      <c r="C31" s="25" t="s">
        <v>42</v>
      </c>
      <c r="D31" s="25" t="s">
        <v>43</v>
      </c>
      <c r="E31" s="25" t="s">
        <v>14</v>
      </c>
      <c r="F31" s="26" t="s">
        <v>15</v>
      </c>
      <c r="G31" s="30">
        <v>5.8</v>
      </c>
      <c r="H31" s="28"/>
      <c r="I31" s="6">
        <v>11</v>
      </c>
    </row>
    <row r="32" spans="1:9" x14ac:dyDescent="0.25">
      <c r="A32" s="3"/>
      <c r="B32" s="7"/>
      <c r="C32" s="25" t="s">
        <v>43</v>
      </c>
      <c r="D32" s="25" t="s">
        <v>44</v>
      </c>
      <c r="E32" s="25" t="s">
        <v>14</v>
      </c>
      <c r="F32" s="26" t="s">
        <v>15</v>
      </c>
      <c r="G32" s="30">
        <v>9.6999999999999993</v>
      </c>
      <c r="H32" s="28"/>
      <c r="I32" s="6">
        <v>20</v>
      </c>
    </row>
    <row r="33" spans="1:10" x14ac:dyDescent="0.25">
      <c r="A33" s="3"/>
      <c r="B33" s="7"/>
      <c r="C33" s="25" t="s">
        <v>44</v>
      </c>
      <c r="D33" s="25" t="s">
        <v>45</v>
      </c>
      <c r="E33" s="25" t="s">
        <v>14</v>
      </c>
      <c r="F33" s="26" t="s">
        <v>15</v>
      </c>
      <c r="G33" s="30">
        <v>6.4</v>
      </c>
      <c r="H33" s="28"/>
      <c r="I33" s="6">
        <v>12</v>
      </c>
    </row>
    <row r="34" spans="1:10" x14ac:dyDescent="0.25">
      <c r="A34" s="3"/>
      <c r="B34" s="7"/>
      <c r="C34" s="25" t="s">
        <v>45</v>
      </c>
      <c r="D34" s="25" t="s">
        <v>46</v>
      </c>
      <c r="E34" s="25" t="s">
        <v>14</v>
      </c>
      <c r="F34" s="26" t="s">
        <v>15</v>
      </c>
      <c r="G34" s="30">
        <v>6.4</v>
      </c>
      <c r="H34" s="28"/>
      <c r="I34" s="6">
        <v>15</v>
      </c>
    </row>
    <row r="35" spans="1:10" x14ac:dyDescent="0.25">
      <c r="A35" s="3"/>
      <c r="B35" s="7"/>
      <c r="C35" s="25" t="s">
        <v>46</v>
      </c>
      <c r="D35" s="25" t="s">
        <v>47</v>
      </c>
      <c r="E35" s="25" t="s">
        <v>14</v>
      </c>
      <c r="F35" s="26" t="s">
        <v>15</v>
      </c>
      <c r="G35" s="30">
        <v>12.5</v>
      </c>
      <c r="H35" s="28"/>
      <c r="I35" s="6">
        <v>21</v>
      </c>
    </row>
    <row r="36" spans="1:10" x14ac:dyDescent="0.25">
      <c r="A36" s="3"/>
      <c r="B36" s="7"/>
      <c r="C36" s="25" t="s">
        <v>47</v>
      </c>
      <c r="D36" s="25" t="s">
        <v>48</v>
      </c>
      <c r="E36" s="25" t="s">
        <v>14</v>
      </c>
      <c r="F36" s="26" t="s">
        <v>15</v>
      </c>
      <c r="G36" s="30">
        <v>16.399999999999999</v>
      </c>
      <c r="H36" s="28"/>
      <c r="I36" s="6">
        <v>28</v>
      </c>
    </row>
    <row r="37" spans="1:10" x14ac:dyDescent="0.25">
      <c r="A37" s="3"/>
      <c r="B37" s="7"/>
      <c r="C37" s="25" t="s">
        <v>48</v>
      </c>
      <c r="D37" s="25" t="s">
        <v>49</v>
      </c>
      <c r="E37" s="25" t="s">
        <v>14</v>
      </c>
      <c r="F37" s="26" t="s">
        <v>15</v>
      </c>
      <c r="G37" s="30">
        <v>10.199999999999999</v>
      </c>
      <c r="H37" s="28"/>
      <c r="I37" s="6">
        <v>15</v>
      </c>
    </row>
    <row r="40" spans="1:10" ht="13" thickBot="1" x14ac:dyDescent="0.3"/>
    <row r="41" spans="1:10" ht="23.25" customHeight="1" x14ac:dyDescent="0.25">
      <c r="E41" s="31" t="s">
        <v>50</v>
      </c>
      <c r="F41" s="32"/>
      <c r="G41" s="33">
        <f>SUM(G5:G37)</f>
        <v>433.0999999999998</v>
      </c>
      <c r="H41" s="32" t="s">
        <v>51</v>
      </c>
      <c r="I41" s="34">
        <f>SUM(I5:I38)</f>
        <v>600</v>
      </c>
      <c r="J41" s="35">
        <f>I41/60</f>
        <v>10</v>
      </c>
    </row>
    <row r="42" spans="1:10" x14ac:dyDescent="0.25">
      <c r="E42" s="36"/>
      <c r="J42" s="37"/>
    </row>
    <row r="43" spans="1:10" ht="13" thickBot="1" x14ac:dyDescent="0.3">
      <c r="E43" s="38"/>
      <c r="F43" s="39"/>
      <c r="G43" s="40"/>
      <c r="H43" s="40"/>
      <c r="I43" s="40"/>
      <c r="J43" s="41"/>
    </row>
    <row r="45" spans="1:10" x14ac:dyDescent="0.25">
      <c r="B45" t="s">
        <v>52</v>
      </c>
    </row>
    <row r="47" spans="1:10" x14ac:dyDescent="0.25">
      <c r="H47" s="42"/>
    </row>
    <row r="48" spans="1:10" x14ac:dyDescent="0.25">
      <c r="H48"/>
    </row>
    <row r="49" spans="7:18" ht="13" thickBot="1" x14ac:dyDescent="0.3">
      <c r="H49"/>
    </row>
    <row r="50" spans="7:18" ht="15" customHeight="1" thickTop="1" x14ac:dyDescent="0.25">
      <c r="H50" s="42"/>
      <c r="K50" s="42"/>
      <c r="N50" s="43"/>
      <c r="O50" s="44"/>
      <c r="P50" s="44"/>
      <c r="Q50" s="44"/>
      <c r="R50" s="45"/>
    </row>
    <row r="51" spans="7:18" ht="31" x14ac:dyDescent="0.25">
      <c r="H51" s="46" t="s">
        <v>53</v>
      </c>
      <c r="I51" s="46" t="s">
        <v>54</v>
      </c>
      <c r="J51" s="46" t="s">
        <v>55</v>
      </c>
      <c r="K51" s="46" t="s">
        <v>56</v>
      </c>
      <c r="L51" s="46" t="s">
        <v>57</v>
      </c>
      <c r="N51" s="47"/>
      <c r="O51" s="48" t="s">
        <v>58</v>
      </c>
      <c r="P51" s="48" t="s">
        <v>59</v>
      </c>
      <c r="Q51" s="49" t="s">
        <v>60</v>
      </c>
      <c r="R51" s="50"/>
    </row>
    <row r="52" spans="7:18" ht="15" customHeight="1" x14ac:dyDescent="0.25">
      <c r="G52" s="51" t="s">
        <v>9</v>
      </c>
      <c r="H52" s="52" t="s">
        <v>61</v>
      </c>
      <c r="I52" s="3">
        <v>0</v>
      </c>
      <c r="J52">
        <v>38.6</v>
      </c>
      <c r="K52">
        <f>SUM(J52-I52)</f>
        <v>38.6</v>
      </c>
      <c r="L52" t="s">
        <v>62</v>
      </c>
      <c r="N52" s="47"/>
      <c r="O52" s="53" t="s">
        <v>63</v>
      </c>
      <c r="P52" s="53">
        <f>SUMIF(H:H,"highway",K:K)</f>
        <v>136.90000000000003</v>
      </c>
      <c r="Q52" s="54">
        <f>P52/$P$55</f>
        <v>0.34702154626109</v>
      </c>
      <c r="R52" s="50"/>
    </row>
    <row r="53" spans="7:18" ht="15" customHeight="1" x14ac:dyDescent="0.25">
      <c r="H53" s="55" t="s">
        <v>64</v>
      </c>
      <c r="I53" s="3">
        <v>38.6</v>
      </c>
      <c r="J53">
        <v>48.1</v>
      </c>
      <c r="K53">
        <f t="shared" ref="K53:K116" si="0">SUM(J53-I53)</f>
        <v>9.5</v>
      </c>
      <c r="L53" t="s">
        <v>65</v>
      </c>
      <c r="N53" s="47"/>
      <c r="O53" s="53" t="s">
        <v>66</v>
      </c>
      <c r="P53" s="53">
        <f>SUMIF(H:H,"country",K:K)</f>
        <v>143.30000000000001</v>
      </c>
      <c r="Q53" s="54">
        <f>P53/$P$55</f>
        <v>0.36324461343472747</v>
      </c>
      <c r="R53" s="50"/>
    </row>
    <row r="54" spans="7:18" ht="15" customHeight="1" x14ac:dyDescent="0.25">
      <c r="H54" s="52" t="s">
        <v>61</v>
      </c>
      <c r="I54" s="3">
        <v>48.1</v>
      </c>
      <c r="J54">
        <v>76.5</v>
      </c>
      <c r="K54">
        <f t="shared" si="0"/>
        <v>28.4</v>
      </c>
      <c r="L54" s="42" t="s">
        <v>67</v>
      </c>
      <c r="N54" s="47"/>
      <c r="O54" s="53" t="s">
        <v>68</v>
      </c>
      <c r="P54" s="53">
        <f>SUMIF(H:H,"city",K:K)</f>
        <v>114.3</v>
      </c>
      <c r="Q54" s="54">
        <f>P54/$P$55</f>
        <v>0.28973384030418248</v>
      </c>
      <c r="R54" s="50"/>
    </row>
    <row r="55" spans="7:18" ht="15" customHeight="1" x14ac:dyDescent="0.25">
      <c r="H55" s="55" t="s">
        <v>64</v>
      </c>
      <c r="I55" s="3">
        <v>76.5</v>
      </c>
      <c r="J55">
        <v>79.7</v>
      </c>
      <c r="K55">
        <f t="shared" si="0"/>
        <v>3.2000000000000028</v>
      </c>
      <c r="L55" s="42" t="s">
        <v>69</v>
      </c>
      <c r="N55" s="47"/>
      <c r="O55" s="53" t="s">
        <v>70</v>
      </c>
      <c r="P55" s="53">
        <f>SUM(P52:P54)</f>
        <v>394.50000000000006</v>
      </c>
      <c r="Q55" s="53"/>
      <c r="R55" s="50"/>
    </row>
    <row r="56" spans="7:18" ht="15" customHeight="1" x14ac:dyDescent="0.25">
      <c r="H56" s="56" t="s">
        <v>19</v>
      </c>
      <c r="I56" s="3">
        <v>79.7</v>
      </c>
      <c r="J56">
        <v>81.5</v>
      </c>
      <c r="K56">
        <f t="shared" si="0"/>
        <v>1.7999999999999972</v>
      </c>
      <c r="N56" s="47"/>
      <c r="O56" s="53"/>
      <c r="P56" s="53"/>
      <c r="Q56" s="53"/>
      <c r="R56" s="50"/>
    </row>
    <row r="57" spans="7:18" ht="15" customHeight="1" thickBot="1" x14ac:dyDescent="0.3">
      <c r="H57" s="55" t="s">
        <v>64</v>
      </c>
      <c r="I57" s="3">
        <v>81.5</v>
      </c>
      <c r="J57">
        <v>84.3</v>
      </c>
      <c r="K57">
        <f t="shared" si="0"/>
        <v>2.7999999999999972</v>
      </c>
      <c r="N57" s="57"/>
      <c r="O57" s="58"/>
      <c r="P57" s="58"/>
      <c r="Q57" s="58"/>
      <c r="R57" s="59"/>
    </row>
    <row r="58" spans="7:18" ht="15" customHeight="1" thickTop="1" x14ac:dyDescent="0.25">
      <c r="H58" s="56" t="s">
        <v>19</v>
      </c>
      <c r="I58" s="3">
        <v>84.3</v>
      </c>
      <c r="J58">
        <v>85.7</v>
      </c>
      <c r="K58">
        <f t="shared" si="0"/>
        <v>1.4000000000000057</v>
      </c>
    </row>
    <row r="59" spans="7:18" ht="15" customHeight="1" x14ac:dyDescent="0.25">
      <c r="H59" s="55" t="s">
        <v>64</v>
      </c>
      <c r="I59" s="3">
        <v>85.7</v>
      </c>
      <c r="J59">
        <v>88.4</v>
      </c>
      <c r="K59">
        <f t="shared" si="0"/>
        <v>2.7000000000000028</v>
      </c>
    </row>
    <row r="60" spans="7:18" ht="15" customHeight="1" x14ac:dyDescent="0.25">
      <c r="H60" s="56" t="s">
        <v>19</v>
      </c>
      <c r="I60" s="3">
        <v>88.4</v>
      </c>
      <c r="J60">
        <v>89</v>
      </c>
      <c r="K60">
        <f t="shared" si="0"/>
        <v>0.59999999999999432</v>
      </c>
    </row>
    <row r="61" spans="7:18" ht="15" customHeight="1" x14ac:dyDescent="0.25">
      <c r="H61" s="55" t="s">
        <v>64</v>
      </c>
      <c r="I61" s="3">
        <v>89</v>
      </c>
      <c r="J61">
        <v>90.2</v>
      </c>
      <c r="K61">
        <f t="shared" si="0"/>
        <v>1.2000000000000028</v>
      </c>
    </row>
    <row r="62" spans="7:18" ht="15" customHeight="1" x14ac:dyDescent="0.25">
      <c r="H62" s="56" t="s">
        <v>19</v>
      </c>
      <c r="I62" s="3">
        <v>90.2</v>
      </c>
      <c r="J62">
        <v>91.2</v>
      </c>
      <c r="K62">
        <f t="shared" si="0"/>
        <v>1</v>
      </c>
    </row>
    <row r="63" spans="7:18" ht="15" customHeight="1" x14ac:dyDescent="0.25">
      <c r="H63" s="55" t="s">
        <v>64</v>
      </c>
      <c r="I63" s="3">
        <v>91.3</v>
      </c>
      <c r="J63">
        <v>93.3</v>
      </c>
      <c r="K63">
        <f t="shared" si="0"/>
        <v>2</v>
      </c>
    </row>
    <row r="64" spans="7:18" ht="15" customHeight="1" x14ac:dyDescent="0.25">
      <c r="H64" s="56" t="s">
        <v>19</v>
      </c>
      <c r="I64" s="3">
        <v>93.3</v>
      </c>
      <c r="J64" s="42">
        <v>94.7</v>
      </c>
      <c r="K64">
        <f t="shared" si="0"/>
        <v>1.4000000000000057</v>
      </c>
    </row>
    <row r="65" spans="1:12" ht="15" customHeight="1" x14ac:dyDescent="0.25">
      <c r="H65" s="55" t="s">
        <v>64</v>
      </c>
      <c r="I65" s="3">
        <v>94.7</v>
      </c>
      <c r="J65" s="42">
        <v>95.7</v>
      </c>
      <c r="K65">
        <f t="shared" si="0"/>
        <v>1</v>
      </c>
    </row>
    <row r="66" spans="1:12" ht="15" customHeight="1" x14ac:dyDescent="0.25">
      <c r="H66" s="56" t="s">
        <v>19</v>
      </c>
      <c r="I66" s="3">
        <v>95.7</v>
      </c>
      <c r="J66" s="42">
        <v>96.6</v>
      </c>
      <c r="K66">
        <f t="shared" si="0"/>
        <v>0.89999999999999147</v>
      </c>
    </row>
    <row r="67" spans="1:12" ht="15" customHeight="1" x14ac:dyDescent="0.25">
      <c r="G67" s="51"/>
      <c r="H67" s="55" t="s">
        <v>64</v>
      </c>
      <c r="I67" s="51">
        <v>96.6</v>
      </c>
      <c r="J67" s="42">
        <v>101.6</v>
      </c>
      <c r="K67" s="42">
        <f t="shared" si="0"/>
        <v>5</v>
      </c>
      <c r="L67" s="42"/>
    </row>
    <row r="68" spans="1:12" ht="15" customHeight="1" x14ac:dyDescent="0.25">
      <c r="A68" s="60"/>
      <c r="B68" s="60"/>
      <c r="C68" s="60"/>
      <c r="D68" s="60"/>
      <c r="E68" s="60"/>
      <c r="F68" s="60"/>
      <c r="G68" s="51"/>
      <c r="H68" s="56" t="s">
        <v>19</v>
      </c>
      <c r="I68" s="51">
        <v>101.6</v>
      </c>
      <c r="J68" s="42">
        <v>104</v>
      </c>
      <c r="K68" s="42">
        <f t="shared" si="0"/>
        <v>2.4000000000000057</v>
      </c>
      <c r="L68" s="42"/>
    </row>
    <row r="69" spans="1:12" ht="15" customHeight="1" x14ac:dyDescent="0.25">
      <c r="A69" s="60"/>
      <c r="B69" s="60"/>
      <c r="C69" s="60"/>
      <c r="D69" s="60"/>
      <c r="E69" s="60"/>
      <c r="F69" s="60"/>
      <c r="G69" s="51"/>
      <c r="H69" s="55" t="s">
        <v>64</v>
      </c>
      <c r="I69" s="51">
        <v>104</v>
      </c>
      <c r="J69" s="42">
        <v>105.7</v>
      </c>
      <c r="K69" s="42">
        <f t="shared" si="0"/>
        <v>1.7000000000000028</v>
      </c>
      <c r="L69" s="42"/>
    </row>
    <row r="70" spans="1:12" ht="15" customHeight="1" x14ac:dyDescent="0.25">
      <c r="A70" s="60"/>
      <c r="B70" s="60"/>
      <c r="C70" s="60"/>
      <c r="D70" s="60"/>
      <c r="E70" s="60"/>
      <c r="F70" s="60"/>
      <c r="G70" s="51"/>
      <c r="H70" s="56" t="s">
        <v>19</v>
      </c>
      <c r="I70" s="51">
        <v>105.7</v>
      </c>
      <c r="J70" s="42">
        <v>106.5</v>
      </c>
      <c r="K70" s="42">
        <f t="shared" si="0"/>
        <v>0.79999999999999716</v>
      </c>
      <c r="L70" s="42"/>
    </row>
    <row r="71" spans="1:12" ht="15" customHeight="1" x14ac:dyDescent="0.25">
      <c r="A71" s="60"/>
      <c r="B71" s="60"/>
      <c r="C71" s="60"/>
      <c r="D71" s="60"/>
      <c r="E71" s="60"/>
      <c r="F71" s="60"/>
      <c r="G71" s="51"/>
      <c r="H71" s="55" t="s">
        <v>64</v>
      </c>
      <c r="I71" s="51">
        <v>106.5</v>
      </c>
      <c r="J71" s="42">
        <v>109</v>
      </c>
      <c r="K71" s="42">
        <f t="shared" si="0"/>
        <v>2.5</v>
      </c>
      <c r="L71" s="42"/>
    </row>
    <row r="72" spans="1:12" ht="15" customHeight="1" x14ac:dyDescent="0.25">
      <c r="A72" s="60"/>
      <c r="B72" s="60"/>
      <c r="C72" s="60"/>
      <c r="D72" s="60"/>
      <c r="E72" s="60"/>
      <c r="F72" s="60"/>
      <c r="G72" s="51"/>
      <c r="H72" s="56" t="s">
        <v>19</v>
      </c>
      <c r="I72" s="51">
        <v>109</v>
      </c>
      <c r="J72" s="42">
        <v>110.1</v>
      </c>
      <c r="K72" s="42">
        <f t="shared" si="0"/>
        <v>1.0999999999999943</v>
      </c>
      <c r="L72" s="42"/>
    </row>
    <row r="73" spans="1:12" ht="15" customHeight="1" x14ac:dyDescent="0.25">
      <c r="A73" s="60"/>
      <c r="B73" s="60"/>
      <c r="C73" s="60"/>
      <c r="D73" s="60"/>
      <c r="E73" s="60"/>
      <c r="F73" s="60"/>
      <c r="G73" s="51"/>
      <c r="H73" s="55" t="s">
        <v>64</v>
      </c>
      <c r="I73" s="51">
        <v>110.1</v>
      </c>
      <c r="J73" s="42">
        <v>115.2</v>
      </c>
      <c r="K73" s="42">
        <f>SUM(J73-I73)</f>
        <v>5.1000000000000085</v>
      </c>
      <c r="L73" s="42" t="s">
        <v>71</v>
      </c>
    </row>
    <row r="74" spans="1:12" ht="15" customHeight="1" x14ac:dyDescent="0.25">
      <c r="A74" s="60"/>
      <c r="B74" s="60"/>
      <c r="C74" s="60"/>
      <c r="D74" s="60"/>
      <c r="E74" s="60"/>
      <c r="F74" s="60"/>
      <c r="G74" s="51"/>
      <c r="H74" s="56" t="s">
        <v>19</v>
      </c>
      <c r="I74" s="51">
        <v>115.2</v>
      </c>
      <c r="J74" s="42">
        <v>116.4</v>
      </c>
      <c r="K74" s="42">
        <f t="shared" si="0"/>
        <v>1.2000000000000028</v>
      </c>
      <c r="L74" s="42"/>
    </row>
    <row r="75" spans="1:12" ht="15" customHeight="1" x14ac:dyDescent="0.3">
      <c r="A75" s="61"/>
      <c r="B75" s="1"/>
      <c r="C75" s="1"/>
      <c r="D75" s="61"/>
      <c r="E75" s="61"/>
      <c r="F75" s="61"/>
      <c r="G75" s="51"/>
      <c r="H75" s="55" t="s">
        <v>64</v>
      </c>
      <c r="I75" s="51">
        <v>116.4</v>
      </c>
      <c r="J75" s="42">
        <v>126</v>
      </c>
      <c r="K75" s="42">
        <f t="shared" si="0"/>
        <v>9.5999999999999943</v>
      </c>
      <c r="L75" s="42" t="s">
        <v>72</v>
      </c>
    </row>
    <row r="76" spans="1:12" ht="15" customHeight="1" x14ac:dyDescent="0.25">
      <c r="A76" s="61"/>
      <c r="D76" s="61"/>
      <c r="E76" s="61"/>
      <c r="F76" s="61"/>
      <c r="G76" s="62"/>
      <c r="H76" s="56" t="s">
        <v>19</v>
      </c>
      <c r="I76" s="51">
        <v>126</v>
      </c>
      <c r="J76" s="42">
        <v>126.8</v>
      </c>
      <c r="K76" s="42">
        <f t="shared" si="0"/>
        <v>0.79999999999999716</v>
      </c>
    </row>
    <row r="77" spans="1:12" ht="15" customHeight="1" x14ac:dyDescent="0.3">
      <c r="A77" s="61"/>
      <c r="B77" s="2"/>
      <c r="D77" s="61"/>
      <c r="E77" s="61"/>
      <c r="F77" s="61"/>
      <c r="G77" s="62"/>
      <c r="H77" s="55" t="s">
        <v>64</v>
      </c>
      <c r="I77" s="51">
        <v>126.8</v>
      </c>
      <c r="J77" s="42">
        <v>129.80000000000001</v>
      </c>
      <c r="K77" s="42">
        <f t="shared" si="0"/>
        <v>3.0000000000000142</v>
      </c>
      <c r="L77" t="s">
        <v>72</v>
      </c>
    </row>
    <row r="78" spans="1:12" ht="15" customHeight="1" x14ac:dyDescent="0.25">
      <c r="A78" s="61"/>
      <c r="B78" s="61"/>
      <c r="C78" s="61"/>
      <c r="D78" s="61"/>
      <c r="E78" s="61"/>
      <c r="F78" s="61"/>
      <c r="G78" s="62"/>
      <c r="H78" s="56" t="s">
        <v>19</v>
      </c>
      <c r="I78" s="51">
        <v>129.80000000000001</v>
      </c>
      <c r="J78" s="42">
        <v>130.9</v>
      </c>
      <c r="K78" s="42">
        <f t="shared" si="0"/>
        <v>1.0999999999999943</v>
      </c>
    </row>
    <row r="79" spans="1:12" ht="15" customHeight="1" x14ac:dyDescent="0.25">
      <c r="A79" s="61"/>
      <c r="B79" s="61"/>
      <c r="C79" s="61"/>
      <c r="D79" s="61"/>
      <c r="E79" s="61"/>
      <c r="F79" s="61"/>
      <c r="G79" s="62"/>
      <c r="H79" s="55" t="s">
        <v>64</v>
      </c>
      <c r="I79" s="51">
        <v>130.9</v>
      </c>
      <c r="J79" s="42">
        <v>132.30000000000001</v>
      </c>
      <c r="K79" s="42">
        <f t="shared" si="0"/>
        <v>1.4000000000000057</v>
      </c>
    </row>
    <row r="80" spans="1:12" ht="15" customHeight="1" x14ac:dyDescent="0.25">
      <c r="A80" s="61"/>
      <c r="B80" s="61"/>
      <c r="C80" s="61"/>
      <c r="D80" s="61"/>
      <c r="E80" s="61"/>
      <c r="F80" s="61"/>
      <c r="G80" s="62"/>
      <c r="H80" s="56" t="s">
        <v>19</v>
      </c>
      <c r="I80" s="51">
        <v>132.30000000000001</v>
      </c>
      <c r="J80" s="42">
        <v>133.80000000000001</v>
      </c>
      <c r="K80" s="42">
        <f t="shared" si="0"/>
        <v>1.5</v>
      </c>
    </row>
    <row r="81" spans="1:12" ht="15" customHeight="1" x14ac:dyDescent="0.25">
      <c r="A81" s="61"/>
      <c r="B81" s="61"/>
      <c r="C81" s="61"/>
      <c r="D81" s="61"/>
      <c r="E81" s="61"/>
      <c r="F81" s="61"/>
      <c r="G81" s="62"/>
      <c r="H81" s="55" t="s">
        <v>64</v>
      </c>
      <c r="I81" s="51">
        <v>133.80000000000001</v>
      </c>
      <c r="J81" s="42">
        <v>138.19999999999999</v>
      </c>
      <c r="K81" s="42">
        <f t="shared" si="0"/>
        <v>4.3999999999999773</v>
      </c>
      <c r="L81" t="s">
        <v>73</v>
      </c>
    </row>
    <row r="82" spans="1:12" ht="15" customHeight="1" x14ac:dyDescent="0.25">
      <c r="A82" s="61"/>
      <c r="B82" s="61"/>
      <c r="C82" s="61"/>
      <c r="D82" s="61"/>
      <c r="E82" s="61"/>
      <c r="F82" s="61"/>
      <c r="G82" s="62"/>
      <c r="H82" s="56" t="s">
        <v>19</v>
      </c>
      <c r="I82" s="51">
        <v>138.19999999999999</v>
      </c>
      <c r="J82" s="42">
        <v>139.80000000000001</v>
      </c>
      <c r="K82" s="42">
        <f t="shared" si="0"/>
        <v>1.6000000000000227</v>
      </c>
    </row>
    <row r="83" spans="1:12" ht="15" customHeight="1" x14ac:dyDescent="0.25">
      <c r="H83" s="55" t="s">
        <v>64</v>
      </c>
      <c r="I83" s="51">
        <v>139.80000000000001</v>
      </c>
      <c r="J83" s="42">
        <v>153.5</v>
      </c>
      <c r="K83" s="42">
        <f t="shared" si="0"/>
        <v>13.699999999999989</v>
      </c>
    </row>
    <row r="84" spans="1:12" ht="15" customHeight="1" x14ac:dyDescent="0.25">
      <c r="H84" s="56" t="s">
        <v>19</v>
      </c>
      <c r="I84" s="51">
        <v>153.5</v>
      </c>
      <c r="J84" s="42">
        <v>154.6</v>
      </c>
      <c r="K84" s="42">
        <f t="shared" si="0"/>
        <v>1.0999999999999943</v>
      </c>
    </row>
    <row r="85" spans="1:12" ht="15" customHeight="1" x14ac:dyDescent="0.25">
      <c r="H85" s="55" t="s">
        <v>64</v>
      </c>
      <c r="I85" s="51">
        <v>154.6</v>
      </c>
      <c r="J85" s="42">
        <v>158.69999999999999</v>
      </c>
      <c r="K85" s="42">
        <f t="shared" si="0"/>
        <v>4.0999999999999943</v>
      </c>
    </row>
    <row r="86" spans="1:12" ht="15" customHeight="1" x14ac:dyDescent="0.25">
      <c r="H86" s="56" t="s">
        <v>19</v>
      </c>
      <c r="I86" s="51">
        <v>158.69999999999999</v>
      </c>
      <c r="J86" s="42">
        <v>159</v>
      </c>
      <c r="K86" s="42">
        <f t="shared" si="0"/>
        <v>0.30000000000001137</v>
      </c>
    </row>
    <row r="87" spans="1:12" ht="15" customHeight="1" x14ac:dyDescent="0.25">
      <c r="H87" s="55" t="s">
        <v>64</v>
      </c>
      <c r="I87" s="51">
        <v>159</v>
      </c>
      <c r="J87" s="42">
        <v>160.1</v>
      </c>
      <c r="K87" s="42">
        <f t="shared" si="0"/>
        <v>1.0999999999999943</v>
      </c>
      <c r="L87" s="42" t="s">
        <v>74</v>
      </c>
    </row>
    <row r="88" spans="1:12" ht="15" customHeight="1" x14ac:dyDescent="0.25">
      <c r="H88" s="56" t="s">
        <v>19</v>
      </c>
      <c r="I88" s="51">
        <v>160.1</v>
      </c>
      <c r="J88" s="42">
        <v>162.19999999999999</v>
      </c>
      <c r="K88" s="42">
        <f t="shared" si="0"/>
        <v>2.0999999999999943</v>
      </c>
    </row>
    <row r="89" spans="1:12" ht="15" customHeight="1" x14ac:dyDescent="0.25">
      <c r="H89" s="55" t="s">
        <v>64</v>
      </c>
      <c r="I89" s="51">
        <v>162.19999999999999</v>
      </c>
      <c r="J89" s="42">
        <v>173.4</v>
      </c>
      <c r="K89" s="42">
        <f t="shared" si="0"/>
        <v>11.200000000000017</v>
      </c>
      <c r="L89" t="s">
        <v>75</v>
      </c>
    </row>
    <row r="90" spans="1:12" ht="15" customHeight="1" x14ac:dyDescent="0.25">
      <c r="H90" s="56" t="s">
        <v>19</v>
      </c>
      <c r="I90" s="51">
        <v>173.4</v>
      </c>
      <c r="J90" s="42">
        <v>173.8</v>
      </c>
      <c r="K90" s="42">
        <f t="shared" si="0"/>
        <v>0.40000000000000568</v>
      </c>
      <c r="L90" t="s">
        <v>76</v>
      </c>
    </row>
    <row r="91" spans="1:12" ht="15" customHeight="1" x14ac:dyDescent="0.25">
      <c r="H91" s="55" t="s">
        <v>64</v>
      </c>
      <c r="I91" s="51">
        <v>173.8</v>
      </c>
      <c r="J91" s="42">
        <v>177.1</v>
      </c>
      <c r="K91" s="42">
        <f t="shared" si="0"/>
        <v>3.2999999999999829</v>
      </c>
      <c r="L91" s="42" t="s">
        <v>77</v>
      </c>
    </row>
    <row r="92" spans="1:12" ht="15" customHeight="1" x14ac:dyDescent="0.25">
      <c r="H92" s="63" t="s">
        <v>61</v>
      </c>
      <c r="I92" s="51">
        <v>177.1</v>
      </c>
      <c r="J92" s="42">
        <v>197.1</v>
      </c>
      <c r="K92" s="42">
        <f t="shared" si="0"/>
        <v>20</v>
      </c>
      <c r="L92" s="42" t="s">
        <v>78</v>
      </c>
    </row>
    <row r="93" spans="1:12" ht="15" customHeight="1" x14ac:dyDescent="0.25">
      <c r="H93" s="56" t="s">
        <v>19</v>
      </c>
      <c r="I93" s="51">
        <v>197.1</v>
      </c>
      <c r="J93" s="14">
        <v>211.3</v>
      </c>
      <c r="K93" s="14">
        <f t="shared" si="0"/>
        <v>14.200000000000017</v>
      </c>
      <c r="L93" s="14" t="s">
        <v>79</v>
      </c>
    </row>
    <row r="94" spans="1:12" ht="15" customHeight="1" x14ac:dyDescent="0.25">
      <c r="H94" s="55" t="s">
        <v>64</v>
      </c>
      <c r="I94" s="51">
        <v>211.3</v>
      </c>
      <c r="J94" s="42">
        <v>214.8</v>
      </c>
      <c r="K94" s="14">
        <f t="shared" si="0"/>
        <v>3.5</v>
      </c>
      <c r="L94" s="42"/>
    </row>
    <row r="95" spans="1:12" ht="15" customHeight="1" x14ac:dyDescent="0.25">
      <c r="H95" s="56" t="s">
        <v>19</v>
      </c>
      <c r="I95" s="3">
        <v>214.8</v>
      </c>
      <c r="J95" s="42">
        <v>232.2</v>
      </c>
      <c r="K95" s="42">
        <f>SUM(J95-I94)</f>
        <v>20.899999999999977</v>
      </c>
      <c r="L95" s="42" t="s">
        <v>78</v>
      </c>
    </row>
    <row r="96" spans="1:12" ht="15" customHeight="1" x14ac:dyDescent="0.25">
      <c r="H96" s="55" t="s">
        <v>64</v>
      </c>
      <c r="I96" s="51">
        <v>232.2</v>
      </c>
      <c r="J96" s="42">
        <v>233</v>
      </c>
      <c r="K96" s="42">
        <f t="shared" si="0"/>
        <v>0.80000000000001137</v>
      </c>
      <c r="L96" s="42" t="s">
        <v>80</v>
      </c>
    </row>
    <row r="97" spans="8:15" ht="15" customHeight="1" x14ac:dyDescent="0.25">
      <c r="H97" s="56" t="s">
        <v>19</v>
      </c>
      <c r="I97" s="51">
        <v>233</v>
      </c>
      <c r="J97" s="42">
        <v>239.2</v>
      </c>
      <c r="K97" s="42">
        <f t="shared" si="0"/>
        <v>6.1999999999999886</v>
      </c>
      <c r="L97" s="42" t="s">
        <v>81</v>
      </c>
    </row>
    <row r="98" spans="8:15" x14ac:dyDescent="0.25">
      <c r="H98" s="63" t="s">
        <v>61</v>
      </c>
      <c r="I98" s="51">
        <v>239.2</v>
      </c>
      <c r="J98" s="42">
        <v>267</v>
      </c>
      <c r="K98" s="42">
        <f t="shared" si="0"/>
        <v>27.800000000000011</v>
      </c>
      <c r="L98" s="42"/>
    </row>
    <row r="99" spans="8:15" x14ac:dyDescent="0.25">
      <c r="H99" s="55" t="s">
        <v>64</v>
      </c>
      <c r="I99" s="51">
        <v>267</v>
      </c>
      <c r="J99" s="42">
        <v>273.3</v>
      </c>
      <c r="K99" s="42">
        <f t="shared" si="0"/>
        <v>6.3000000000000114</v>
      </c>
      <c r="L99" s="42" t="s">
        <v>82</v>
      </c>
    </row>
    <row r="100" spans="8:15" x14ac:dyDescent="0.25">
      <c r="H100" s="56" t="s">
        <v>19</v>
      </c>
      <c r="I100" s="51">
        <v>273.3</v>
      </c>
      <c r="J100" s="42">
        <v>288.8</v>
      </c>
      <c r="K100" s="42">
        <f t="shared" si="0"/>
        <v>15.5</v>
      </c>
    </row>
    <row r="101" spans="8:15" x14ac:dyDescent="0.25">
      <c r="H101" s="55" t="s">
        <v>64</v>
      </c>
      <c r="I101" s="51">
        <v>288.8</v>
      </c>
      <c r="J101" s="42">
        <v>293.2</v>
      </c>
      <c r="K101" s="42">
        <f t="shared" si="0"/>
        <v>4.3999999999999773</v>
      </c>
      <c r="L101" t="s">
        <v>83</v>
      </c>
    </row>
    <row r="102" spans="8:15" x14ac:dyDescent="0.25">
      <c r="H102" s="56" t="s">
        <v>19</v>
      </c>
      <c r="I102" s="51">
        <v>293.2</v>
      </c>
      <c r="J102" s="42">
        <v>296.5</v>
      </c>
      <c r="K102" s="42">
        <f t="shared" si="0"/>
        <v>3.3000000000000114</v>
      </c>
      <c r="L102" t="s">
        <v>84</v>
      </c>
    </row>
    <row r="103" spans="8:15" x14ac:dyDescent="0.25">
      <c r="H103" s="56" t="s">
        <v>19</v>
      </c>
      <c r="I103" s="51"/>
      <c r="J103" s="42"/>
      <c r="K103" s="42">
        <f t="shared" si="0"/>
        <v>0</v>
      </c>
      <c r="N103" t="s">
        <v>85</v>
      </c>
      <c r="O103" t="s">
        <v>86</v>
      </c>
    </row>
    <row r="104" spans="8:15" x14ac:dyDescent="0.25">
      <c r="H104" s="55" t="s">
        <v>64</v>
      </c>
      <c r="I104" s="51">
        <v>296.5</v>
      </c>
      <c r="J104" s="42">
        <v>298.2</v>
      </c>
      <c r="K104" s="42">
        <f t="shared" si="0"/>
        <v>1.6999999999999886</v>
      </c>
      <c r="N104" t="s">
        <v>87</v>
      </c>
    </row>
    <row r="105" spans="8:15" x14ac:dyDescent="0.25">
      <c r="H105" s="56" t="s">
        <v>19</v>
      </c>
      <c r="I105" s="51">
        <v>298.2</v>
      </c>
      <c r="J105" s="42">
        <v>299.60000000000002</v>
      </c>
      <c r="K105" s="42">
        <f t="shared" si="0"/>
        <v>1.4000000000000341</v>
      </c>
    </row>
    <row r="106" spans="8:15" x14ac:dyDescent="0.25">
      <c r="H106" s="55" t="s">
        <v>64</v>
      </c>
      <c r="I106" s="51">
        <v>299.60000000000002</v>
      </c>
      <c r="J106" s="42">
        <v>305.8</v>
      </c>
      <c r="K106" s="42">
        <f t="shared" si="0"/>
        <v>6.1999999999999886</v>
      </c>
    </row>
    <row r="107" spans="8:15" x14ac:dyDescent="0.25">
      <c r="H107" s="56" t="s">
        <v>19</v>
      </c>
      <c r="I107" s="51">
        <v>305.8</v>
      </c>
      <c r="J107" s="42">
        <v>310</v>
      </c>
      <c r="K107" s="42">
        <f t="shared" si="0"/>
        <v>4.1999999999999886</v>
      </c>
    </row>
    <row r="108" spans="8:15" x14ac:dyDescent="0.25">
      <c r="H108" s="55" t="s">
        <v>64</v>
      </c>
      <c r="I108" s="51">
        <v>310</v>
      </c>
      <c r="J108" s="42">
        <v>311.10000000000002</v>
      </c>
      <c r="K108" s="42">
        <f t="shared" si="0"/>
        <v>1.1000000000000227</v>
      </c>
    </row>
    <row r="109" spans="8:15" x14ac:dyDescent="0.25">
      <c r="H109" s="56" t="s">
        <v>19</v>
      </c>
      <c r="I109" s="51">
        <v>311.10000000000002</v>
      </c>
      <c r="J109" s="42">
        <v>317</v>
      </c>
      <c r="K109" s="42">
        <f t="shared" si="0"/>
        <v>5.8999999999999773</v>
      </c>
    </row>
    <row r="110" spans="8:15" x14ac:dyDescent="0.25">
      <c r="H110" s="55" t="s">
        <v>64</v>
      </c>
      <c r="I110" s="51">
        <v>317</v>
      </c>
      <c r="J110" s="42">
        <v>319.7</v>
      </c>
      <c r="K110" s="42">
        <f t="shared" si="0"/>
        <v>2.6999999999999886</v>
      </c>
    </row>
    <row r="111" spans="8:15" x14ac:dyDescent="0.25">
      <c r="H111" s="56" t="s">
        <v>19</v>
      </c>
      <c r="I111" s="51">
        <v>319.7</v>
      </c>
      <c r="J111" s="42">
        <v>322.2</v>
      </c>
      <c r="K111" s="42">
        <f t="shared" si="0"/>
        <v>2.5</v>
      </c>
    </row>
    <row r="112" spans="8:15" x14ac:dyDescent="0.25">
      <c r="H112" s="55" t="s">
        <v>64</v>
      </c>
      <c r="I112" s="51">
        <v>322.2</v>
      </c>
      <c r="J112" s="42">
        <v>325.3</v>
      </c>
      <c r="K112" s="42">
        <f t="shared" si="0"/>
        <v>3.1000000000000227</v>
      </c>
    </row>
    <row r="113" spans="8:12" x14ac:dyDescent="0.25">
      <c r="H113" s="56" t="s">
        <v>19</v>
      </c>
      <c r="I113" s="51">
        <v>325.3</v>
      </c>
      <c r="J113" s="42">
        <v>327.10000000000002</v>
      </c>
      <c r="K113" s="42">
        <f t="shared" si="0"/>
        <v>1.8000000000000114</v>
      </c>
    </row>
    <row r="114" spans="8:12" x14ac:dyDescent="0.25">
      <c r="H114" s="55" t="s">
        <v>64</v>
      </c>
      <c r="I114" s="51">
        <v>327.10000000000002</v>
      </c>
      <c r="J114" s="42">
        <v>330.6</v>
      </c>
      <c r="K114" s="42">
        <f t="shared" si="0"/>
        <v>3.5</v>
      </c>
    </row>
    <row r="115" spans="8:12" x14ac:dyDescent="0.25">
      <c r="H115" s="56" t="s">
        <v>19</v>
      </c>
      <c r="I115" s="51">
        <v>330.6</v>
      </c>
      <c r="J115" s="42">
        <v>332.4</v>
      </c>
      <c r="K115" s="42">
        <f t="shared" si="0"/>
        <v>1.7999999999999545</v>
      </c>
    </row>
    <row r="116" spans="8:12" x14ac:dyDescent="0.25">
      <c r="H116" s="55" t="s">
        <v>64</v>
      </c>
      <c r="I116" s="51">
        <v>332.4</v>
      </c>
      <c r="J116" s="42">
        <v>338.1</v>
      </c>
      <c r="K116" s="42">
        <f t="shared" si="0"/>
        <v>5.7000000000000455</v>
      </c>
    </row>
    <row r="117" spans="8:12" x14ac:dyDescent="0.25">
      <c r="H117" s="56" t="s">
        <v>19</v>
      </c>
      <c r="I117" s="51">
        <v>338.1</v>
      </c>
      <c r="J117" s="42">
        <v>340</v>
      </c>
      <c r="K117" s="42">
        <f t="shared" ref="K117:K127" si="1">SUM(J117-I117)</f>
        <v>1.8999999999999773</v>
      </c>
    </row>
    <row r="118" spans="8:12" x14ac:dyDescent="0.25">
      <c r="H118" s="55" t="s">
        <v>64</v>
      </c>
      <c r="I118" s="51">
        <v>340</v>
      </c>
      <c r="J118" s="42">
        <v>341</v>
      </c>
      <c r="K118" s="42">
        <f t="shared" si="1"/>
        <v>1</v>
      </c>
    </row>
    <row r="119" spans="8:12" x14ac:dyDescent="0.25">
      <c r="H119" s="63" t="s">
        <v>61</v>
      </c>
      <c r="I119" s="51">
        <v>341</v>
      </c>
      <c r="J119" s="42">
        <v>363.1</v>
      </c>
      <c r="K119" s="42">
        <f t="shared" si="1"/>
        <v>22.100000000000023</v>
      </c>
      <c r="L119" t="s">
        <v>88</v>
      </c>
    </row>
    <row r="120" spans="8:12" x14ac:dyDescent="0.25">
      <c r="H120" s="56" t="s">
        <v>19</v>
      </c>
      <c r="I120" s="51">
        <v>363.1</v>
      </c>
      <c r="J120" s="42">
        <v>368.1</v>
      </c>
      <c r="K120" s="42">
        <f t="shared" si="1"/>
        <v>5</v>
      </c>
      <c r="L120" t="s">
        <v>75</v>
      </c>
    </row>
    <row r="121" spans="8:12" x14ac:dyDescent="0.25">
      <c r="H121" s="55" t="s">
        <v>64</v>
      </c>
      <c r="I121" s="51">
        <v>368.1</v>
      </c>
      <c r="J121" s="42">
        <v>374.7</v>
      </c>
      <c r="K121" s="42">
        <f t="shared" si="1"/>
        <v>6.5999999999999659</v>
      </c>
    </row>
    <row r="122" spans="8:12" x14ac:dyDescent="0.25">
      <c r="H122" s="56" t="s">
        <v>19</v>
      </c>
      <c r="I122" s="51">
        <v>374.7</v>
      </c>
      <c r="J122" s="42">
        <v>380.5</v>
      </c>
      <c r="K122" s="42">
        <f t="shared" si="1"/>
        <v>5.8000000000000114</v>
      </c>
    </row>
    <row r="123" spans="8:12" ht="13" x14ac:dyDescent="0.3">
      <c r="H123" s="55" t="s">
        <v>64</v>
      </c>
      <c r="I123" s="51">
        <v>380.5</v>
      </c>
      <c r="J123" s="42">
        <v>388.7</v>
      </c>
      <c r="K123" s="42">
        <f t="shared" si="1"/>
        <v>8.1999999999999886</v>
      </c>
      <c r="L123" s="2"/>
    </row>
    <row r="124" spans="8:12" ht="13" x14ac:dyDescent="0.3">
      <c r="H124" s="56" t="s">
        <v>19</v>
      </c>
      <c r="I124" s="51">
        <v>388.7</v>
      </c>
      <c r="J124" s="42">
        <v>391.1</v>
      </c>
      <c r="K124" s="42">
        <f t="shared" si="1"/>
        <v>2.4000000000000341</v>
      </c>
      <c r="L124" s="64"/>
    </row>
    <row r="125" spans="8:12" x14ac:dyDescent="0.25">
      <c r="H125" s="55" t="s">
        <v>64</v>
      </c>
      <c r="K125" s="42">
        <f t="shared" si="1"/>
        <v>0</v>
      </c>
    </row>
    <row r="126" spans="8:12" x14ac:dyDescent="0.25">
      <c r="H126" s="56" t="s">
        <v>19</v>
      </c>
      <c r="K126" s="42">
        <f t="shared" si="1"/>
        <v>0</v>
      </c>
    </row>
    <row r="127" spans="8:12" x14ac:dyDescent="0.25">
      <c r="H127" s="55" t="s">
        <v>64</v>
      </c>
      <c r="K127" s="42">
        <f t="shared" si="1"/>
        <v>0</v>
      </c>
    </row>
    <row r="128" spans="8:12" x14ac:dyDescent="0.25">
      <c r="H128" s="56" t="s">
        <v>19</v>
      </c>
    </row>
    <row r="129" spans="8:8" x14ac:dyDescent="0.25">
      <c r="H129"/>
    </row>
    <row r="130" spans="8:8" x14ac:dyDescent="0.25">
      <c r="H130"/>
    </row>
    <row r="131" spans="8:8" x14ac:dyDescent="0.25">
      <c r="H131"/>
    </row>
    <row r="132" spans="8:8" x14ac:dyDescent="0.25">
      <c r="H132"/>
    </row>
    <row r="133" spans="8:8" x14ac:dyDescent="0.25">
      <c r="H133"/>
    </row>
    <row r="134" spans="8:8" x14ac:dyDescent="0.25">
      <c r="H134"/>
    </row>
    <row r="135" spans="8:8" x14ac:dyDescent="0.25">
      <c r="H135"/>
    </row>
    <row r="136" spans="8:8" x14ac:dyDescent="0.25">
      <c r="H136"/>
    </row>
    <row r="137" spans="8:8" x14ac:dyDescent="0.25">
      <c r="H137"/>
    </row>
    <row r="138" spans="8:8" x14ac:dyDescent="0.25">
      <c r="H138"/>
    </row>
    <row r="139" spans="8:8" x14ac:dyDescent="0.25">
      <c r="H139"/>
    </row>
    <row r="140" spans="8:8" x14ac:dyDescent="0.25">
      <c r="H140"/>
    </row>
    <row r="141" spans="8:8" x14ac:dyDescent="0.25">
      <c r="H141"/>
    </row>
    <row r="142" spans="8:8" x14ac:dyDescent="0.25">
      <c r="H142"/>
    </row>
    <row r="143" spans="8:8" x14ac:dyDescent="0.25">
      <c r="H143"/>
    </row>
    <row r="144" spans="8:8" x14ac:dyDescent="0.25">
      <c r="H144"/>
    </row>
    <row r="145" spans="8:8" x14ac:dyDescent="0.25">
      <c r="H145"/>
    </row>
    <row r="146" spans="8:8" x14ac:dyDescent="0.25">
      <c r="H146"/>
    </row>
    <row r="147" spans="8:8" x14ac:dyDescent="0.25">
      <c r="H147"/>
    </row>
    <row r="148" spans="8:8" x14ac:dyDescent="0.25">
      <c r="H148"/>
    </row>
    <row r="149" spans="8:8" x14ac:dyDescent="0.25">
      <c r="H149"/>
    </row>
    <row r="150" spans="8:8" x14ac:dyDescent="0.25">
      <c r="H150"/>
    </row>
    <row r="151" spans="8:8" x14ac:dyDescent="0.25">
      <c r="H151"/>
    </row>
    <row r="152" spans="8:8" x14ac:dyDescent="0.25">
      <c r="H152"/>
    </row>
    <row r="153" spans="8:8" x14ac:dyDescent="0.25">
      <c r="H153"/>
    </row>
    <row r="154" spans="8:8" x14ac:dyDescent="0.25">
      <c r="H154"/>
    </row>
    <row r="155" spans="8:8" x14ac:dyDescent="0.25">
      <c r="H155"/>
    </row>
    <row r="156" spans="8:8" x14ac:dyDescent="0.25">
      <c r="H156"/>
    </row>
    <row r="157" spans="8:8" x14ac:dyDescent="0.25">
      <c r="H157"/>
    </row>
    <row r="158" spans="8:8" x14ac:dyDescent="0.25">
      <c r="H158"/>
    </row>
    <row r="159" spans="8:8" x14ac:dyDescent="0.25">
      <c r="H159"/>
    </row>
  </sheetData>
  <mergeCells count="4">
    <mergeCell ref="B5:B10"/>
    <mergeCell ref="B12:B19"/>
    <mergeCell ref="B21:B24"/>
    <mergeCell ref="B26:B37"/>
  </mergeCells>
  <phoneticPr fontId="2" type="noConversion"/>
  <printOptions horizontalCentered="1" verticalCentered="1"/>
  <pageMargins left="0" right="0" top="0" bottom="0" header="0.51181102362204722" footer="0.51181102362204722"/>
  <pageSetup paperSize="9" scale="16" orientation="landscape" r:id="rId1"/>
  <headerFooter alignWithMargins="0">
    <oddFooter>&amp;L&amp;1#&amp;"Calibri"&amp;10&amp;K000000본 문서는 현대자동차·기아의 정보자산으로 귀사와의 비밀유지계약 및 제반법률에 따라 법적 보호를 받습니다.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ISA Germany Map 14.02.2022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변민우</dc:creator>
  <cp:lastModifiedBy>변민우</cp:lastModifiedBy>
  <dcterms:created xsi:type="dcterms:W3CDTF">2024-01-04T00:31:40Z</dcterms:created>
  <dcterms:modified xsi:type="dcterms:W3CDTF">2024-01-04T00:31:56Z</dcterms:modified>
</cp:coreProperties>
</file>