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317\Desktop\"/>
    </mc:Choice>
  </mc:AlternateContent>
  <xr:revisionPtr revIDLastSave="0" documentId="13_ncr:1_{6EDF93E8-77DE-40CA-B995-0A082E984241}" xr6:coauthVersionLast="47" xr6:coauthVersionMax="47" xr10:uidLastSave="{00000000-0000-0000-0000-000000000000}"/>
  <bookViews>
    <workbookView xWindow="-108" yWindow="-108" windowWidth="23256" windowHeight="12456" xr2:uid="{4E098705-296E-4C8F-B070-BBD8B84EA7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F37" i="1"/>
  <c r="F38" i="1" s="1"/>
  <c r="K30" i="1"/>
  <c r="E35" i="1"/>
  <c r="I29" i="1"/>
  <c r="G38" i="1"/>
  <c r="G40" i="1" s="1"/>
  <c r="H40" i="1" s="1"/>
  <c r="F34" i="1"/>
  <c r="F33" i="1"/>
  <c r="F32" i="1"/>
  <c r="G31" i="1"/>
  <c r="G39" i="1" l="1"/>
  <c r="H39" i="1" s="1"/>
</calcChain>
</file>

<file path=xl/sharedStrings.xml><?xml version="1.0" encoding="utf-8"?>
<sst xmlns="http://schemas.openxmlformats.org/spreadsheetml/2006/main" count="19" uniqueCount="16">
  <si>
    <t>Li thickness</t>
  </si>
  <si>
    <t>N/P Ratio</t>
  </si>
  <si>
    <t>Areal capacity (mAh/cm2)</t>
  </si>
  <si>
    <t>Electrolyte amount (g/Ah)</t>
  </si>
  <si>
    <t>Charge/Discharge Rate (mA/cm2)</t>
  </si>
  <si>
    <t>Cycle life</t>
  </si>
  <si>
    <t>&gt;300</t>
  </si>
  <si>
    <t>Cathode</t>
  </si>
  <si>
    <t>Anode</t>
  </si>
  <si>
    <t>density (g/cm3)</t>
  </si>
  <si>
    <t>thickness (cm)</t>
  </si>
  <si>
    <t>capacity (mAh/g)</t>
  </si>
  <si>
    <t>NP ratio</t>
  </si>
  <si>
    <t>100ul</t>
  </si>
  <si>
    <t>g</t>
  </si>
  <si>
    <t>Assuming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</si>
</sst>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D969-A064-43C5-AAFB-7169546C65DA}">
  <dimension ref="C3:K40"/>
  <sheetViews>
    <sheetView tabSelected="1" zoomScale="90" zoomScaleNormal="90" workbookViewId="0">
      <selection activeCell="M18" sqref="M18"/>
    </sheetView>
  </sheetViews>
  <sheetFormatPr defaultRowHeight="14.4" x14ac:dyDescent="0.3"/>
  <cols>
    <col min="3" max="3" width="23.5546875" bestFit="1" customWidth="1"/>
    <col min="4" max="4" width="11" bestFit="1" customWidth="1"/>
    <col min="5" max="5" width="9" bestFit="1" customWidth="1"/>
    <col min="6" max="6" width="22.88671875" bestFit="1" customWidth="1"/>
    <col min="7" max="7" width="13.33203125" bestFit="1" customWidth="1"/>
    <col min="8" max="8" width="12.44140625" customWidth="1"/>
    <col min="11" max="11" width="13.33203125" bestFit="1" customWidth="1"/>
  </cols>
  <sheetData>
    <row r="3" spans="3:11" x14ac:dyDescent="0.3">
      <c r="C3" t="s">
        <v>2</v>
      </c>
      <c r="D3" t="s">
        <v>0</v>
      </c>
      <c r="E3" t="s">
        <v>1</v>
      </c>
      <c r="F3" t="s">
        <v>3</v>
      </c>
      <c r="G3" t="s">
        <v>5</v>
      </c>
      <c r="J3" t="s">
        <v>4</v>
      </c>
    </row>
    <row r="4" spans="3:11" x14ac:dyDescent="0.3">
      <c r="C4" s="2">
        <v>0.45</v>
      </c>
      <c r="D4" s="2">
        <v>250</v>
      </c>
      <c r="E4" s="2">
        <v>111</v>
      </c>
      <c r="F4" s="3">
        <v>210</v>
      </c>
      <c r="G4" s="3" t="s">
        <v>6</v>
      </c>
      <c r="H4" s="3"/>
      <c r="J4" s="1">
        <v>0.9</v>
      </c>
    </row>
    <row r="5" spans="3:11" x14ac:dyDescent="0.3">
      <c r="C5" s="2">
        <v>2.5</v>
      </c>
      <c r="D5" s="2">
        <v>50</v>
      </c>
      <c r="E5" s="2">
        <v>4</v>
      </c>
      <c r="F5" s="2">
        <v>35</v>
      </c>
      <c r="G5" s="2">
        <v>73</v>
      </c>
      <c r="H5" s="3"/>
      <c r="J5" s="1">
        <f>C5/5</f>
        <v>0.5</v>
      </c>
    </row>
    <row r="6" spans="3:11" x14ac:dyDescent="0.3">
      <c r="C6" s="2">
        <v>3.8</v>
      </c>
      <c r="D6" s="2">
        <v>250</v>
      </c>
      <c r="E6" s="2">
        <v>13</v>
      </c>
      <c r="F6" s="2">
        <v>25</v>
      </c>
      <c r="G6" s="2">
        <v>62</v>
      </c>
      <c r="H6" s="2"/>
      <c r="J6">
        <v>0.76</v>
      </c>
      <c r="K6" t="s">
        <v>15</v>
      </c>
    </row>
    <row r="7" spans="3:11" x14ac:dyDescent="0.3">
      <c r="C7" s="2">
        <v>1.4</v>
      </c>
      <c r="D7" s="2">
        <v>50</v>
      </c>
      <c r="E7" s="2">
        <v>7.1</v>
      </c>
      <c r="F7" s="3">
        <v>60</v>
      </c>
      <c r="G7" s="2">
        <v>37</v>
      </c>
      <c r="H7" s="3"/>
      <c r="J7" s="1">
        <f>C7/5</f>
        <v>0.27999999999999997</v>
      </c>
    </row>
    <row r="8" spans="3:11" x14ac:dyDescent="0.3">
      <c r="C8" s="2">
        <v>3.7</v>
      </c>
      <c r="D8" s="2">
        <v>50</v>
      </c>
      <c r="E8" s="2">
        <v>2.7</v>
      </c>
      <c r="F8" s="2">
        <v>25</v>
      </c>
      <c r="G8" s="2">
        <v>15</v>
      </c>
      <c r="H8" s="2"/>
      <c r="J8" s="1">
        <v>0.74</v>
      </c>
    </row>
    <row r="9" spans="3:11" x14ac:dyDescent="0.3">
      <c r="C9" s="2">
        <v>3.8</v>
      </c>
      <c r="D9" s="2">
        <v>250</v>
      </c>
      <c r="E9" s="2">
        <v>13</v>
      </c>
      <c r="F9" s="2">
        <v>3</v>
      </c>
      <c r="G9" s="2">
        <v>12</v>
      </c>
      <c r="H9" s="2"/>
      <c r="J9">
        <v>0.76</v>
      </c>
      <c r="K9" t="s">
        <v>15</v>
      </c>
    </row>
    <row r="10" spans="3:11" x14ac:dyDescent="0.3">
      <c r="C10" s="2">
        <v>3.5</v>
      </c>
      <c r="D10" s="2">
        <v>50</v>
      </c>
      <c r="E10" s="2">
        <v>2.9</v>
      </c>
      <c r="F10" s="2">
        <v>3</v>
      </c>
      <c r="G10" s="2">
        <v>12</v>
      </c>
      <c r="H10" s="2"/>
      <c r="J10">
        <v>0.7</v>
      </c>
      <c r="K10" t="s">
        <v>15</v>
      </c>
    </row>
    <row r="11" spans="3:11" x14ac:dyDescent="0.3">
      <c r="C11" s="2"/>
      <c r="D11" s="2"/>
      <c r="E11" s="2"/>
      <c r="F11" s="3"/>
      <c r="G11" s="2"/>
      <c r="H11" s="2"/>
    </row>
    <row r="12" spans="3:11" x14ac:dyDescent="0.3">
      <c r="C12" s="2"/>
      <c r="D12" s="2"/>
      <c r="E12" s="2"/>
      <c r="F12" s="3"/>
      <c r="G12" s="2"/>
      <c r="H12" s="2"/>
    </row>
    <row r="13" spans="3:11" x14ac:dyDescent="0.3">
      <c r="C13" s="2"/>
      <c r="D13" s="2"/>
      <c r="E13" s="2"/>
      <c r="F13" s="3"/>
      <c r="G13" s="2"/>
      <c r="H13" s="2"/>
    </row>
    <row r="14" spans="3:11" x14ac:dyDescent="0.3">
      <c r="C14" s="2"/>
      <c r="D14" s="2"/>
      <c r="E14" s="2"/>
      <c r="F14" s="3"/>
      <c r="G14" s="2"/>
      <c r="H14" s="2"/>
    </row>
    <row r="15" spans="3:11" x14ac:dyDescent="0.3">
      <c r="C15" s="2"/>
      <c r="D15" s="2"/>
      <c r="E15" s="2"/>
      <c r="F15" s="3"/>
      <c r="G15" s="2"/>
      <c r="H15" s="2"/>
    </row>
    <row r="16" spans="3:11" x14ac:dyDescent="0.3">
      <c r="C16" s="2"/>
      <c r="D16" s="2"/>
      <c r="E16" s="2"/>
      <c r="F16" s="3"/>
      <c r="G16" s="2"/>
      <c r="H16" s="2"/>
    </row>
    <row r="17" spans="3:11" x14ac:dyDescent="0.3">
      <c r="C17" s="2"/>
      <c r="D17" s="2"/>
      <c r="E17" s="2"/>
      <c r="F17" s="3"/>
      <c r="G17" s="2"/>
      <c r="H17" s="2"/>
    </row>
    <row r="18" spans="3:11" x14ac:dyDescent="0.3">
      <c r="C18" s="2"/>
      <c r="D18" s="2"/>
      <c r="E18" s="2"/>
      <c r="F18" s="3"/>
      <c r="G18" s="2"/>
      <c r="H18" s="2"/>
    </row>
    <row r="19" spans="3:11" x14ac:dyDescent="0.3">
      <c r="C19" s="2"/>
      <c r="D19" s="2"/>
      <c r="E19" s="2"/>
      <c r="F19" s="3"/>
      <c r="G19" s="2"/>
      <c r="H19" s="2"/>
    </row>
    <row r="20" spans="3:11" x14ac:dyDescent="0.3">
      <c r="C20" s="2"/>
      <c r="D20" s="2"/>
      <c r="E20" s="2"/>
      <c r="F20" s="3"/>
      <c r="G20" s="2"/>
      <c r="H20" s="2"/>
    </row>
    <row r="21" spans="3:11" x14ac:dyDescent="0.3">
      <c r="C21" s="2"/>
      <c r="D21" s="2"/>
      <c r="E21" s="2"/>
      <c r="F21" s="3"/>
      <c r="G21" s="2"/>
      <c r="H21" s="2"/>
    </row>
    <row r="22" spans="3:11" x14ac:dyDescent="0.3">
      <c r="C22" s="2"/>
      <c r="D22" s="2"/>
      <c r="E22" s="2"/>
      <c r="F22" s="2"/>
      <c r="G22" s="2"/>
      <c r="H22" s="2"/>
    </row>
    <row r="23" spans="3:11" x14ac:dyDescent="0.3">
      <c r="D23" s="2"/>
      <c r="E23" s="2"/>
    </row>
    <row r="27" spans="3:11" x14ac:dyDescent="0.3">
      <c r="E27" t="s">
        <v>7</v>
      </c>
      <c r="F27">
        <v>3.5</v>
      </c>
    </row>
    <row r="28" spans="3:11" x14ac:dyDescent="0.3">
      <c r="E28" t="s">
        <v>8</v>
      </c>
      <c r="F28" t="s">
        <v>9</v>
      </c>
      <c r="G28">
        <v>0.53400000000000003</v>
      </c>
    </row>
    <row r="29" spans="3:11" x14ac:dyDescent="0.3">
      <c r="F29" t="s">
        <v>10</v>
      </c>
      <c r="G29">
        <v>5.0000000000000001E-3</v>
      </c>
      <c r="I29">
        <f>51/C4</f>
        <v>113.33333333333333</v>
      </c>
    </row>
    <row r="30" spans="3:11" x14ac:dyDescent="0.3">
      <c r="F30" t="s">
        <v>11</v>
      </c>
      <c r="G30">
        <v>3860</v>
      </c>
      <c r="K30">
        <f>10/1.4</f>
        <v>7.1428571428571432</v>
      </c>
    </row>
    <row r="31" spans="3:11" x14ac:dyDescent="0.3">
      <c r="F31" t="s">
        <v>2</v>
      </c>
      <c r="G31">
        <f>G30*G29*G28</f>
        <v>10.3062</v>
      </c>
    </row>
    <row r="32" spans="3:11" x14ac:dyDescent="0.3">
      <c r="E32" t="s">
        <v>12</v>
      </c>
      <c r="F32">
        <f>10/F27</f>
        <v>2.8571428571428572</v>
      </c>
    </row>
    <row r="33" spans="5:10" x14ac:dyDescent="0.3">
      <c r="F33">
        <f>50/3.8</f>
        <v>13.157894736842106</v>
      </c>
      <c r="H33" t="s">
        <v>13</v>
      </c>
      <c r="I33">
        <v>0.1</v>
      </c>
      <c r="J33" t="s">
        <v>14</v>
      </c>
    </row>
    <row r="34" spans="5:10" x14ac:dyDescent="0.3">
      <c r="F34">
        <f>10/3.7</f>
        <v>2.7027027027027026</v>
      </c>
    </row>
    <row r="35" spans="5:10" x14ac:dyDescent="0.3">
      <c r="E35">
        <f>50/0.45</f>
        <v>111.11111111111111</v>
      </c>
    </row>
    <row r="37" spans="5:10" x14ac:dyDescent="0.3">
      <c r="F37">
        <f>3.7/0.45</f>
        <v>8.2222222222222232</v>
      </c>
      <c r="G37">
        <v>1.27</v>
      </c>
    </row>
    <row r="38" spans="5:10" x14ac:dyDescent="0.3">
      <c r="F38">
        <f>25*F37</f>
        <v>205.55555555555557</v>
      </c>
      <c r="G38">
        <f>(G37/2)^2*PI()</f>
        <v>1.2667686977437442</v>
      </c>
    </row>
    <row r="39" spans="5:10" x14ac:dyDescent="0.3">
      <c r="G39" t="e">
        <f>G38*#REF!</f>
        <v>#REF!</v>
      </c>
      <c r="H39" t="e">
        <f>I33/(G39/1000)</f>
        <v>#REF!</v>
      </c>
    </row>
    <row r="40" spans="5:10" x14ac:dyDescent="0.3">
      <c r="G40">
        <f>G38*C22</f>
        <v>0</v>
      </c>
      <c r="H40" t="e">
        <f>I33/(G40/1000)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Joo Kim</dc:creator>
  <cp:lastModifiedBy>Sung Joo Kim</cp:lastModifiedBy>
  <dcterms:created xsi:type="dcterms:W3CDTF">2024-04-18T14:10:56Z</dcterms:created>
  <dcterms:modified xsi:type="dcterms:W3CDTF">2024-04-18T21:56:56Z</dcterms:modified>
</cp:coreProperties>
</file>